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5135" windowHeight="4815"/>
  </bookViews>
  <sheets>
    <sheet name="الصفحة الرئيسية" sheetId="1" r:id="rId1"/>
    <sheet name="بيان الصيانة" sheetId="10" r:id="rId2"/>
    <sheet name="الرصيد الثابت" sheetId="7" r:id="rId3"/>
    <sheet name="انواع الفلاتر" sheetId="2" r:id="rId4"/>
    <sheet name="اسماء العملاء" sheetId="3" r:id="rId5"/>
    <sheet name="الدخول" sheetId="6" r:id="rId6"/>
    <sheet name="العملاء" sheetId="5" r:id="rId7"/>
    <sheet name="الصيانة" sheetId="9" r:id="rId8"/>
    <sheet name="ايصلات مجمعة" sheetId="13" r:id="rId9"/>
    <sheet name="الفواتير" sheetId="4" r:id="rId10"/>
    <sheet name="ايصلات" sheetId="14" r:id="rId11"/>
  </sheets>
  <externalReferences>
    <externalReference r:id="rId12"/>
    <externalReference r:id="rId13"/>
    <externalReference r:id="rId14"/>
  </externalReferences>
  <definedNames>
    <definedName name="_xlnm._FilterDatabase" localSheetId="5" hidden="1">الدخول!$J$1:$M$296</definedName>
    <definedName name="_xlnm._FilterDatabase" localSheetId="8" hidden="1">'ايصلات مجمعة'!$H$1:$H$2444</definedName>
    <definedName name="_xlnm.Print_Area" localSheetId="9">الفواتير!$A$1:$H$41</definedName>
    <definedName name="_xlnm.Print_Area" localSheetId="10">ايصلات!$A$1:$H$27</definedName>
    <definedName name="اسم_العميل">الدخول!$L$1432:$L$1435</definedName>
  </definedNames>
  <calcPr calcId="124519"/>
</workbook>
</file>

<file path=xl/calcChain.xml><?xml version="1.0" encoding="utf-8"?>
<calcChain xmlns="http://schemas.openxmlformats.org/spreadsheetml/2006/main">
  <c r="G4" i="13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74"/>
  <c r="G575"/>
  <c r="G576"/>
  <c r="G577"/>
  <c r="G578"/>
  <c r="G579"/>
  <c r="G580"/>
  <c r="G581"/>
  <c r="G582"/>
  <c r="G583"/>
  <c r="G584"/>
  <c r="G585"/>
  <c r="G586"/>
  <c r="G587"/>
  <c r="G588"/>
  <c r="G589"/>
  <c r="G590"/>
  <c r="G591"/>
  <c r="G592"/>
  <c r="G593"/>
  <c r="G594"/>
  <c r="G595"/>
  <c r="G596"/>
  <c r="G597"/>
  <c r="G598"/>
  <c r="G599"/>
  <c r="G600"/>
  <c r="G601"/>
  <c r="G602"/>
  <c r="G603"/>
  <c r="G604"/>
  <c r="G605"/>
  <c r="G606"/>
  <c r="G607"/>
  <c r="G608"/>
  <c r="G609"/>
  <c r="G610"/>
  <c r="G611"/>
  <c r="G612"/>
  <c r="G613"/>
  <c r="G614"/>
  <c r="G615"/>
  <c r="G616"/>
  <c r="G617"/>
  <c r="G618"/>
  <c r="G619"/>
  <c r="G620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639"/>
  <c r="G640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684"/>
  <c r="G685"/>
  <c r="G686"/>
  <c r="G687"/>
  <c r="G688"/>
  <c r="G689"/>
  <c r="G690"/>
  <c r="G691"/>
  <c r="G692"/>
  <c r="G693"/>
  <c r="G694"/>
  <c r="G695"/>
  <c r="G696"/>
  <c r="G697"/>
  <c r="G698"/>
  <c r="G699"/>
  <c r="G700"/>
  <c r="G701"/>
  <c r="G702"/>
  <c r="G703"/>
  <c r="G704"/>
  <c r="G705"/>
  <c r="G706"/>
  <c r="G707"/>
  <c r="G708"/>
  <c r="G709"/>
  <c r="G710"/>
  <c r="G711"/>
  <c r="G712"/>
  <c r="G713"/>
  <c r="G714"/>
  <c r="G715"/>
  <c r="G716"/>
  <c r="G717"/>
  <c r="G718"/>
  <c r="G719"/>
  <c r="G720"/>
  <c r="G721"/>
  <c r="G722"/>
  <c r="G723"/>
  <c r="G724"/>
  <c r="G725"/>
  <c r="G726"/>
  <c r="G727"/>
  <c r="G728"/>
  <c r="G729"/>
  <c r="G730"/>
  <c r="G731"/>
  <c r="G732"/>
  <c r="G733"/>
  <c r="G734"/>
  <c r="G735"/>
  <c r="G736"/>
  <c r="G737"/>
  <c r="G738"/>
  <c r="G739"/>
  <c r="G740"/>
  <c r="G741"/>
  <c r="G742"/>
  <c r="G743"/>
  <c r="G744"/>
  <c r="G745"/>
  <c r="G746"/>
  <c r="G747"/>
  <c r="G748"/>
  <c r="G749"/>
  <c r="G750"/>
  <c r="G751"/>
  <c r="G752"/>
  <c r="G753"/>
  <c r="G754"/>
  <c r="G755"/>
  <c r="G756"/>
  <c r="G757"/>
  <c r="G758"/>
  <c r="G759"/>
  <c r="G760"/>
  <c r="G761"/>
  <c r="G762"/>
  <c r="G763"/>
  <c r="G764"/>
  <c r="G765"/>
  <c r="G766"/>
  <c r="G767"/>
  <c r="G768"/>
  <c r="G769"/>
  <c r="G770"/>
  <c r="G771"/>
  <c r="G772"/>
  <c r="G773"/>
  <c r="G774"/>
  <c r="G775"/>
  <c r="G776"/>
  <c r="G777"/>
  <c r="G778"/>
  <c r="G779"/>
  <c r="G780"/>
  <c r="G781"/>
  <c r="G782"/>
  <c r="G783"/>
  <c r="G784"/>
  <c r="G785"/>
  <c r="G786"/>
  <c r="G787"/>
  <c r="G788"/>
  <c r="G789"/>
  <c r="G790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810"/>
  <c r="G81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3"/>
  <c r="G3"/>
  <c r="G901" s="1"/>
  <c r="F3"/>
  <c r="F901" s="1"/>
  <c r="E3"/>
  <c r="D3"/>
  <c r="C3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102"/>
  <c r="A2103"/>
  <c r="A2104"/>
  <c r="A2105"/>
  <c r="A2106"/>
  <c r="A2107"/>
  <c r="A2108"/>
  <c r="A2109"/>
  <c r="A2110"/>
  <c r="A2111"/>
  <c r="A2112"/>
  <c r="A2113"/>
  <c r="A2114"/>
  <c r="A2115"/>
  <c r="A2116"/>
  <c r="A2117"/>
  <c r="A2118"/>
  <c r="A2119"/>
  <c r="A2120"/>
  <c r="A2121"/>
  <c r="A2122"/>
  <c r="A2123"/>
  <c r="A2124"/>
  <c r="A2125"/>
  <c r="A2126"/>
  <c r="A2127"/>
  <c r="A2128"/>
  <c r="A2129"/>
  <c r="A2130"/>
  <c r="A2131"/>
  <c r="A2132"/>
  <c r="A2133"/>
  <c r="A2134"/>
  <c r="A2135"/>
  <c r="A2136"/>
  <c r="A2137"/>
  <c r="A2138"/>
  <c r="A2139"/>
  <c r="A2140"/>
  <c r="A2141"/>
  <c r="A2142"/>
  <c r="A2143"/>
  <c r="A2144"/>
  <c r="A2145"/>
  <c r="A2146"/>
  <c r="A2147"/>
  <c r="A2148"/>
  <c r="A2149"/>
  <c r="A2150"/>
  <c r="A2151"/>
  <c r="A2152"/>
  <c r="A2153"/>
  <c r="A2154"/>
  <c r="A2155"/>
  <c r="A2156"/>
  <c r="A2157"/>
  <c r="A2158"/>
  <c r="A2159"/>
  <c r="A2160"/>
  <c r="A2161"/>
  <c r="A2162"/>
  <c r="A2163"/>
  <c r="A2164"/>
  <c r="A2165"/>
  <c r="A2166"/>
  <c r="A2167"/>
  <c r="A2168"/>
  <c r="A2169"/>
  <c r="A2170"/>
  <c r="A2171"/>
  <c r="A2172"/>
  <c r="A2173"/>
  <c r="A2174"/>
  <c r="A2175"/>
  <c r="A2176"/>
  <c r="A2177"/>
  <c r="A2178"/>
  <c r="A2179"/>
  <c r="A2180"/>
  <c r="A2181"/>
  <c r="A2182"/>
  <c r="A2183"/>
  <c r="A2184"/>
  <c r="A2185"/>
  <c r="A2186"/>
  <c r="A2187"/>
  <c r="A2188"/>
  <c r="A2189"/>
  <c r="A2190"/>
  <c r="A2191"/>
  <c r="A2192"/>
  <c r="A2193"/>
  <c r="A2194"/>
  <c r="A2195"/>
  <c r="A2196"/>
  <c r="A2197"/>
  <c r="A2198"/>
  <c r="A2199"/>
  <c r="A2200"/>
  <c r="A2201"/>
  <c r="A2202"/>
  <c r="A2203"/>
  <c r="A2204"/>
  <c r="A2205"/>
  <c r="A2206"/>
  <c r="A2207"/>
  <c r="A2208"/>
  <c r="A2209"/>
  <c r="A2210"/>
  <c r="A2211"/>
  <c r="A2212"/>
  <c r="A2213"/>
  <c r="A2214"/>
  <c r="A2215"/>
  <c r="A2216"/>
  <c r="A2217"/>
  <c r="A2218"/>
  <c r="A2219"/>
  <c r="A2220"/>
  <c r="A2221"/>
  <c r="A2222"/>
  <c r="A2223"/>
  <c r="A2224"/>
  <c r="A2225"/>
  <c r="A2226"/>
  <c r="A2227"/>
  <c r="A2228"/>
  <c r="A2229"/>
  <c r="A2230"/>
  <c r="A2231"/>
  <c r="A2232"/>
  <c r="A2233"/>
  <c r="A2234"/>
  <c r="A2235"/>
  <c r="A2236"/>
  <c r="A2237"/>
  <c r="A2238"/>
  <c r="A2239"/>
  <c r="A2240"/>
  <c r="A2241"/>
  <c r="A2242"/>
  <c r="A2243"/>
  <c r="A2244"/>
  <c r="A2245"/>
  <c r="A2246"/>
  <c r="A2247"/>
  <c r="A2248"/>
  <c r="A2249"/>
  <c r="A2250"/>
  <c r="A2251"/>
  <c r="A2252"/>
  <c r="A2253"/>
  <c r="A2254"/>
  <c r="A2255"/>
  <c r="A2256"/>
  <c r="A2257"/>
  <c r="A2258"/>
  <c r="A2259"/>
  <c r="A2260"/>
  <c r="A2261"/>
  <c r="A2262"/>
  <c r="A2263"/>
  <c r="A2264"/>
  <c r="A2265"/>
  <c r="A2266"/>
  <c r="A2267"/>
  <c r="A2268"/>
  <c r="A2269"/>
  <c r="A2270"/>
  <c r="A2271"/>
  <c r="A2272"/>
  <c r="A2273"/>
  <c r="A2274"/>
  <c r="A2275"/>
  <c r="A2276"/>
  <c r="A2277"/>
  <c r="A2278"/>
  <c r="A2279"/>
  <c r="A2280"/>
  <c r="A2281"/>
  <c r="A2282"/>
  <c r="A2283"/>
  <c r="A2284"/>
  <c r="A2285"/>
  <c r="A2286"/>
  <c r="A2287"/>
  <c r="A2288"/>
  <c r="A2289"/>
  <c r="A2290"/>
  <c r="A2291"/>
  <c r="A2292"/>
  <c r="A2293"/>
  <c r="A2294"/>
  <c r="A2295"/>
  <c r="A2296"/>
  <c r="A2297"/>
  <c r="A2298"/>
  <c r="A2299"/>
  <c r="A2300"/>
  <c r="A2301"/>
  <c r="A2302"/>
  <c r="A2303"/>
  <c r="A2304"/>
  <c r="A2305"/>
  <c r="A2306"/>
  <c r="A2307"/>
  <c r="A2308"/>
  <c r="A2309"/>
  <c r="A2310"/>
  <c r="A2311"/>
  <c r="A2312"/>
  <c r="A2313"/>
  <c r="A2314"/>
  <c r="A2315"/>
  <c r="A2316"/>
  <c r="A2317"/>
  <c r="A2318"/>
  <c r="A2319"/>
  <c r="A2320"/>
  <c r="A2321"/>
  <c r="A2322"/>
  <c r="A2323"/>
  <c r="A2324"/>
  <c r="A2325"/>
  <c r="A2326"/>
  <c r="A2327"/>
  <c r="A2328"/>
  <c r="A2329"/>
  <c r="A2330"/>
  <c r="A2331"/>
  <c r="A2332"/>
  <c r="A2333"/>
  <c r="A2334"/>
  <c r="A2335"/>
  <c r="A2336"/>
  <c r="A2337"/>
  <c r="A2338"/>
  <c r="A2339"/>
  <c r="A2340"/>
  <c r="A2341"/>
  <c r="A2342"/>
  <c r="A2343"/>
  <c r="A2344"/>
  <c r="A2345"/>
  <c r="A2346"/>
  <c r="A2347"/>
  <c r="A2348"/>
  <c r="A2349"/>
  <c r="A2350"/>
  <c r="A2351"/>
  <c r="A2352"/>
  <c r="A2353"/>
  <c r="A2354"/>
  <c r="A2355"/>
  <c r="A2356"/>
  <c r="A2357"/>
  <c r="A2358"/>
  <c r="A2359"/>
  <c r="A2360"/>
  <c r="A2361"/>
  <c r="A2362"/>
  <c r="A2363"/>
  <c r="A2364"/>
  <c r="A2365"/>
  <c r="A2366"/>
  <c r="A2367"/>
  <c r="A2368"/>
  <c r="A2369"/>
  <c r="A2370"/>
  <c r="A2371"/>
  <c r="A2372"/>
  <c r="A2373"/>
  <c r="A2374"/>
  <c r="A2375"/>
  <c r="A2376"/>
  <c r="A2377"/>
  <c r="A2378"/>
  <c r="A2379"/>
  <c r="A2380"/>
  <c r="A2381"/>
  <c r="A2382"/>
  <c r="A2383"/>
  <c r="A2384"/>
  <c r="A2385"/>
  <c r="A2386"/>
  <c r="A2387"/>
  <c r="A2388"/>
  <c r="A2389"/>
  <c r="A2390"/>
  <c r="A2391"/>
  <c r="A2392"/>
  <c r="A2393"/>
  <c r="A2394"/>
  <c r="A2395"/>
  <c r="A2396"/>
  <c r="A2397"/>
  <c r="A2398"/>
  <c r="A2399"/>
  <c r="A2400"/>
  <c r="A2401"/>
  <c r="A2402"/>
  <c r="A2403"/>
  <c r="A2404"/>
  <c r="A2405"/>
  <c r="A2406"/>
  <c r="A2407"/>
  <c r="A2408"/>
  <c r="A2409"/>
  <c r="A2410"/>
  <c r="A2411"/>
  <c r="A2412"/>
  <c r="A2413"/>
  <c r="A2414"/>
  <c r="A2415"/>
  <c r="A2416"/>
  <c r="A2417"/>
  <c r="A2418"/>
  <c r="A2419"/>
  <c r="A2420"/>
  <c r="A2421"/>
  <c r="A2422"/>
  <c r="A2423"/>
  <c r="A2424"/>
  <c r="A2425"/>
  <c r="A2426"/>
  <c r="A2427"/>
  <c r="A2428"/>
  <c r="A2429"/>
  <c r="A2430"/>
  <c r="A2431"/>
  <c r="A2432"/>
  <c r="A2433"/>
  <c r="A2434"/>
  <c r="A2435"/>
  <c r="A2436"/>
  <c r="A2437"/>
  <c r="A2438"/>
  <c r="A2439"/>
  <c r="A2440"/>
  <c r="A2441"/>
  <c r="A2442"/>
  <c r="A2443"/>
  <c r="A2444"/>
  <c r="A1176"/>
  <c r="E4" i="9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E3"/>
  <c r="D3"/>
  <c r="C3"/>
  <c r="A3"/>
  <c r="K4" i="6"/>
  <c r="L4"/>
  <c r="M4"/>
  <c r="K5"/>
  <c r="L5"/>
  <c r="M5"/>
  <c r="K6"/>
  <c r="L6"/>
  <c r="M6"/>
  <c r="K7"/>
  <c r="L7"/>
  <c r="M7"/>
  <c r="K8"/>
  <c r="L8"/>
  <c r="M8"/>
  <c r="K9"/>
  <c r="L9"/>
  <c r="M9"/>
  <c r="K10"/>
  <c r="L10"/>
  <c r="M10"/>
  <c r="K11"/>
  <c r="L11"/>
  <c r="M11"/>
  <c r="K12"/>
  <c r="L12"/>
  <c r="M12"/>
  <c r="K13"/>
  <c r="L13"/>
  <c r="M13"/>
  <c r="K14"/>
  <c r="L14"/>
  <c r="M14"/>
  <c r="K15"/>
  <c r="L15"/>
  <c r="M15"/>
  <c r="K16"/>
  <c r="L16"/>
  <c r="M16"/>
  <c r="K17"/>
  <c r="L17"/>
  <c r="M17"/>
  <c r="K18"/>
  <c r="L18"/>
  <c r="M18"/>
  <c r="K19"/>
  <c r="L19"/>
  <c r="M19"/>
  <c r="K20"/>
  <c r="L20"/>
  <c r="M20"/>
  <c r="K21"/>
  <c r="L21"/>
  <c r="M21"/>
  <c r="K22"/>
  <c r="L22"/>
  <c r="M22"/>
  <c r="K23"/>
  <c r="L23"/>
  <c r="M23"/>
  <c r="K24"/>
  <c r="L24"/>
  <c r="M24"/>
  <c r="K25"/>
  <c r="L25"/>
  <c r="M25"/>
  <c r="K26"/>
  <c r="L26"/>
  <c r="M26"/>
  <c r="K27"/>
  <c r="L27"/>
  <c r="M27"/>
  <c r="K28"/>
  <c r="L28"/>
  <c r="M28"/>
  <c r="K29"/>
  <c r="L29"/>
  <c r="M29"/>
  <c r="K30"/>
  <c r="L30"/>
  <c r="M30"/>
  <c r="K31"/>
  <c r="L31"/>
  <c r="M31"/>
  <c r="K32"/>
  <c r="L32"/>
  <c r="M32"/>
  <c r="K33"/>
  <c r="L33"/>
  <c r="M33"/>
  <c r="K34"/>
  <c r="L34"/>
  <c r="M34"/>
  <c r="K35"/>
  <c r="L35"/>
  <c r="M35"/>
  <c r="K36"/>
  <c r="L36"/>
  <c r="M36"/>
  <c r="K37"/>
  <c r="L37"/>
  <c r="M37"/>
  <c r="K38"/>
  <c r="L38"/>
  <c r="M38"/>
  <c r="K39"/>
  <c r="L39"/>
  <c r="M39"/>
  <c r="K40"/>
  <c r="L40"/>
  <c r="M40"/>
  <c r="K41"/>
  <c r="L41"/>
  <c r="M41"/>
  <c r="K42"/>
  <c r="L42"/>
  <c r="M42"/>
  <c r="K43"/>
  <c r="L43"/>
  <c r="M43"/>
  <c r="K44"/>
  <c r="L44"/>
  <c r="M44"/>
  <c r="K45"/>
  <c r="L45"/>
  <c r="M45"/>
  <c r="K46"/>
  <c r="L46"/>
  <c r="M46"/>
  <c r="K47"/>
  <c r="L47"/>
  <c r="M47"/>
  <c r="K48"/>
  <c r="L48"/>
  <c r="M48"/>
  <c r="K49"/>
  <c r="L49"/>
  <c r="M49"/>
  <c r="K50"/>
  <c r="L50"/>
  <c r="M50"/>
  <c r="K51"/>
  <c r="L51"/>
  <c r="M51"/>
  <c r="K52"/>
  <c r="L52"/>
  <c r="M52"/>
  <c r="K53"/>
  <c r="L53"/>
  <c r="M53"/>
  <c r="K54"/>
  <c r="L54"/>
  <c r="M54"/>
  <c r="K55"/>
  <c r="L55"/>
  <c r="M55"/>
  <c r="K56"/>
  <c r="L56"/>
  <c r="M56"/>
  <c r="K57"/>
  <c r="L57"/>
  <c r="M57"/>
  <c r="K58"/>
  <c r="L58"/>
  <c r="M58"/>
  <c r="K59"/>
  <c r="L59"/>
  <c r="M59"/>
  <c r="K60"/>
  <c r="L60"/>
  <c r="M60"/>
  <c r="K61"/>
  <c r="L61"/>
  <c r="M61"/>
  <c r="K62"/>
  <c r="L62"/>
  <c r="M62"/>
  <c r="K63"/>
  <c r="L63"/>
  <c r="M63"/>
  <c r="K64"/>
  <c r="L64"/>
  <c r="M64"/>
  <c r="K65"/>
  <c r="L65"/>
  <c r="M65"/>
  <c r="K66"/>
  <c r="L66"/>
  <c r="M66"/>
  <c r="K67"/>
  <c r="L67"/>
  <c r="M67"/>
  <c r="K68"/>
  <c r="L68"/>
  <c r="M68"/>
  <c r="K69"/>
  <c r="L69"/>
  <c r="M69"/>
  <c r="K70"/>
  <c r="L70"/>
  <c r="M70"/>
  <c r="K71"/>
  <c r="L71"/>
  <c r="M71"/>
  <c r="K72"/>
  <c r="L72"/>
  <c r="M72"/>
  <c r="K73"/>
  <c r="L73"/>
  <c r="M73"/>
  <c r="K74"/>
  <c r="L74"/>
  <c r="M74"/>
  <c r="K75"/>
  <c r="L75"/>
  <c r="M75"/>
  <c r="K76"/>
  <c r="L76"/>
  <c r="M76"/>
  <c r="K77"/>
  <c r="L77"/>
  <c r="M77"/>
  <c r="K78"/>
  <c r="L78"/>
  <c r="M78"/>
  <c r="K79"/>
  <c r="L79"/>
  <c r="M79"/>
  <c r="K80"/>
  <c r="L80"/>
  <c r="M80"/>
  <c r="K81"/>
  <c r="L81"/>
  <c r="M81"/>
  <c r="K82"/>
  <c r="L82"/>
  <c r="M82"/>
  <c r="K83"/>
  <c r="L83"/>
  <c r="M83"/>
  <c r="K84"/>
  <c r="L84"/>
  <c r="M84"/>
  <c r="K85"/>
  <c r="L85"/>
  <c r="M85"/>
  <c r="K86"/>
  <c r="L86"/>
  <c r="M86"/>
  <c r="K87"/>
  <c r="L87"/>
  <c r="M87"/>
  <c r="K88"/>
  <c r="L88"/>
  <c r="M88"/>
  <c r="K89"/>
  <c r="L89"/>
  <c r="M89"/>
  <c r="K90"/>
  <c r="L90"/>
  <c r="M90"/>
  <c r="K91"/>
  <c r="L91"/>
  <c r="M91"/>
  <c r="K92"/>
  <c r="L92"/>
  <c r="M92"/>
  <c r="K93"/>
  <c r="L93"/>
  <c r="M93"/>
  <c r="K94"/>
  <c r="L94"/>
  <c r="M94"/>
  <c r="K95"/>
  <c r="L95"/>
  <c r="M95"/>
  <c r="K96"/>
  <c r="L96"/>
  <c r="M96"/>
  <c r="K97"/>
  <c r="L97"/>
  <c r="M97"/>
  <c r="K98"/>
  <c r="L98"/>
  <c r="M98"/>
  <c r="K99"/>
  <c r="L99"/>
  <c r="M99"/>
  <c r="K100"/>
  <c r="L100"/>
  <c r="M100"/>
  <c r="K101"/>
  <c r="L101"/>
  <c r="M101"/>
  <c r="K102"/>
  <c r="L102"/>
  <c r="M102"/>
  <c r="K103"/>
  <c r="L103"/>
  <c r="M103"/>
  <c r="K104"/>
  <c r="L104"/>
  <c r="M104"/>
  <c r="K105"/>
  <c r="L105"/>
  <c r="M105"/>
  <c r="K106"/>
  <c r="L106"/>
  <c r="M106"/>
  <c r="K107"/>
  <c r="L107"/>
  <c r="M107"/>
  <c r="K108"/>
  <c r="L108"/>
  <c r="M108"/>
  <c r="K109"/>
  <c r="L109"/>
  <c r="M109"/>
  <c r="K110"/>
  <c r="L110"/>
  <c r="M110"/>
  <c r="K111"/>
  <c r="L111"/>
  <c r="M111"/>
  <c r="K112"/>
  <c r="L112"/>
  <c r="M112"/>
  <c r="K113"/>
  <c r="L113"/>
  <c r="M113"/>
  <c r="K114"/>
  <c r="L114"/>
  <c r="M114"/>
  <c r="K115"/>
  <c r="L115"/>
  <c r="M115"/>
  <c r="K116"/>
  <c r="L116"/>
  <c r="M116"/>
  <c r="K117"/>
  <c r="L117"/>
  <c r="M117"/>
  <c r="K118"/>
  <c r="L118"/>
  <c r="M118"/>
  <c r="K119"/>
  <c r="L119"/>
  <c r="M119"/>
  <c r="K120"/>
  <c r="L120"/>
  <c r="M120"/>
  <c r="K121"/>
  <c r="L121"/>
  <c r="M121"/>
  <c r="K122"/>
  <c r="L122"/>
  <c r="M122"/>
  <c r="K123"/>
  <c r="L123"/>
  <c r="M123"/>
  <c r="K124"/>
  <c r="L124"/>
  <c r="M124"/>
  <c r="K125"/>
  <c r="L125"/>
  <c r="M125"/>
  <c r="K126"/>
  <c r="L126"/>
  <c r="M126"/>
  <c r="K127"/>
  <c r="L127"/>
  <c r="M127"/>
  <c r="K128"/>
  <c r="L128"/>
  <c r="M128"/>
  <c r="K129"/>
  <c r="L129"/>
  <c r="M129"/>
  <c r="K130"/>
  <c r="L130"/>
  <c r="M130"/>
  <c r="K131"/>
  <c r="L131"/>
  <c r="M131"/>
  <c r="K132"/>
  <c r="L132"/>
  <c r="M132"/>
  <c r="K133"/>
  <c r="L133"/>
  <c r="M133"/>
  <c r="K134"/>
  <c r="L134"/>
  <c r="M134"/>
  <c r="K135"/>
  <c r="L135"/>
  <c r="M135"/>
  <c r="K136"/>
  <c r="L136"/>
  <c r="M136"/>
  <c r="K137"/>
  <c r="L137"/>
  <c r="M137"/>
  <c r="K138"/>
  <c r="L138"/>
  <c r="M138"/>
  <c r="K139"/>
  <c r="L139"/>
  <c r="M139"/>
  <c r="K140"/>
  <c r="L140"/>
  <c r="M140"/>
  <c r="K141"/>
  <c r="L141"/>
  <c r="M141"/>
  <c r="K142"/>
  <c r="L142"/>
  <c r="M142"/>
  <c r="K143"/>
  <c r="L143"/>
  <c r="M143"/>
  <c r="K144"/>
  <c r="L144"/>
  <c r="M144"/>
  <c r="K145"/>
  <c r="L145"/>
  <c r="M145"/>
  <c r="K146"/>
  <c r="L146"/>
  <c r="M146"/>
  <c r="K147"/>
  <c r="L147"/>
  <c r="M147"/>
  <c r="K148"/>
  <c r="L148"/>
  <c r="M148"/>
  <c r="K149"/>
  <c r="L149"/>
  <c r="M149"/>
  <c r="K150"/>
  <c r="L150"/>
  <c r="M150"/>
  <c r="K151"/>
  <c r="L151"/>
  <c r="M151"/>
  <c r="K152"/>
  <c r="L152"/>
  <c r="M152"/>
  <c r="K153"/>
  <c r="L153"/>
  <c r="M153"/>
  <c r="K154"/>
  <c r="L154"/>
  <c r="M154"/>
  <c r="K155"/>
  <c r="L155"/>
  <c r="M155"/>
  <c r="K156"/>
  <c r="L156"/>
  <c r="M156"/>
  <c r="K157"/>
  <c r="L157"/>
  <c r="M157"/>
  <c r="K158"/>
  <c r="L158"/>
  <c r="M158"/>
  <c r="K159"/>
  <c r="L159"/>
  <c r="M159"/>
  <c r="K160"/>
  <c r="L160"/>
  <c r="M160"/>
  <c r="K161"/>
  <c r="L161"/>
  <c r="M161"/>
  <c r="K162"/>
  <c r="L162"/>
  <c r="M162"/>
  <c r="K163"/>
  <c r="L163"/>
  <c r="M163"/>
  <c r="K164"/>
  <c r="L164"/>
  <c r="M164"/>
  <c r="K165"/>
  <c r="L165"/>
  <c r="M165"/>
  <c r="K166"/>
  <c r="L166"/>
  <c r="M166"/>
  <c r="K167"/>
  <c r="L167"/>
  <c r="M167"/>
  <c r="K168"/>
  <c r="L168"/>
  <c r="M168"/>
  <c r="K169"/>
  <c r="L169"/>
  <c r="M169"/>
  <c r="K170"/>
  <c r="L170"/>
  <c r="M170"/>
  <c r="K171"/>
  <c r="L171"/>
  <c r="M171"/>
  <c r="K172"/>
  <c r="L172"/>
  <c r="M172"/>
  <c r="K173"/>
  <c r="L173"/>
  <c r="M173"/>
  <c r="K174"/>
  <c r="L174"/>
  <c r="M174"/>
  <c r="K175"/>
  <c r="L175"/>
  <c r="M175"/>
  <c r="K176"/>
  <c r="L176"/>
  <c r="M176"/>
  <c r="K177"/>
  <c r="L177"/>
  <c r="M177"/>
  <c r="K178"/>
  <c r="L178"/>
  <c r="M178"/>
  <c r="K179"/>
  <c r="L179"/>
  <c r="M179"/>
  <c r="K180"/>
  <c r="L180"/>
  <c r="M180"/>
  <c r="K181"/>
  <c r="L181"/>
  <c r="M181"/>
  <c r="K182"/>
  <c r="L182"/>
  <c r="M182"/>
  <c r="K183"/>
  <c r="L183"/>
  <c r="M183"/>
  <c r="K184"/>
  <c r="L184"/>
  <c r="M184"/>
  <c r="K185"/>
  <c r="L185"/>
  <c r="M185"/>
  <c r="K186"/>
  <c r="L186"/>
  <c r="M186"/>
  <c r="K187"/>
  <c r="L187"/>
  <c r="M187"/>
  <c r="K188"/>
  <c r="L188"/>
  <c r="M188"/>
  <c r="K189"/>
  <c r="L189"/>
  <c r="M189"/>
  <c r="K190"/>
  <c r="L190"/>
  <c r="M190"/>
  <c r="K191"/>
  <c r="L191"/>
  <c r="M191"/>
  <c r="K192"/>
  <c r="L192"/>
  <c r="M192"/>
  <c r="K193"/>
  <c r="L193"/>
  <c r="M193"/>
  <c r="K194"/>
  <c r="L194"/>
  <c r="M194"/>
  <c r="K195"/>
  <c r="L195"/>
  <c r="M195"/>
  <c r="K196"/>
  <c r="L196"/>
  <c r="M196"/>
  <c r="K197"/>
  <c r="L197"/>
  <c r="M197"/>
  <c r="K198"/>
  <c r="L198"/>
  <c r="M198"/>
  <c r="K199"/>
  <c r="L199"/>
  <c r="M199"/>
  <c r="K200"/>
  <c r="L200"/>
  <c r="M200"/>
  <c r="K201"/>
  <c r="L201"/>
  <c r="M201"/>
  <c r="K202"/>
  <c r="L202"/>
  <c r="M202"/>
  <c r="K203"/>
  <c r="L203"/>
  <c r="M203"/>
  <c r="K204"/>
  <c r="L204"/>
  <c r="M204"/>
  <c r="K205"/>
  <c r="L205"/>
  <c r="M205"/>
  <c r="K206"/>
  <c r="L206"/>
  <c r="M206"/>
  <c r="K207"/>
  <c r="L207"/>
  <c r="M207"/>
  <c r="K208"/>
  <c r="L208"/>
  <c r="M208"/>
  <c r="K209"/>
  <c r="L209"/>
  <c r="M209"/>
  <c r="K210"/>
  <c r="L210"/>
  <c r="M210"/>
  <c r="K211"/>
  <c r="L211"/>
  <c r="M211"/>
  <c r="K212"/>
  <c r="L212"/>
  <c r="M212"/>
  <c r="K213"/>
  <c r="L213"/>
  <c r="M213"/>
  <c r="K214"/>
  <c r="L214"/>
  <c r="M214"/>
  <c r="K215"/>
  <c r="L215"/>
  <c r="M215"/>
  <c r="K216"/>
  <c r="L216"/>
  <c r="M216"/>
  <c r="K217"/>
  <c r="L217"/>
  <c r="M217"/>
  <c r="K218"/>
  <c r="L218"/>
  <c r="M218"/>
  <c r="K219"/>
  <c r="L219"/>
  <c r="M219"/>
  <c r="K220"/>
  <c r="L220"/>
  <c r="M220"/>
  <c r="K221"/>
  <c r="L221"/>
  <c r="M221"/>
  <c r="K222"/>
  <c r="L222"/>
  <c r="M222"/>
  <c r="K223"/>
  <c r="L223"/>
  <c r="M223"/>
  <c r="K224"/>
  <c r="L224"/>
  <c r="M224"/>
  <c r="K225"/>
  <c r="L225"/>
  <c r="M225"/>
  <c r="K226"/>
  <c r="L226"/>
  <c r="M226"/>
  <c r="K227"/>
  <c r="L227"/>
  <c r="M227"/>
  <c r="K228"/>
  <c r="L228"/>
  <c r="M228"/>
  <c r="K229"/>
  <c r="L229"/>
  <c r="M229"/>
  <c r="K230"/>
  <c r="L230"/>
  <c r="M230"/>
  <c r="K231"/>
  <c r="L231"/>
  <c r="M231"/>
  <c r="K232"/>
  <c r="L232"/>
  <c r="M232"/>
  <c r="K233"/>
  <c r="L233"/>
  <c r="M233"/>
  <c r="K234"/>
  <c r="L234"/>
  <c r="M234"/>
  <c r="K235"/>
  <c r="L235"/>
  <c r="M235"/>
  <c r="K236"/>
  <c r="L236"/>
  <c r="M236"/>
  <c r="K237"/>
  <c r="L237"/>
  <c r="M237"/>
  <c r="K238"/>
  <c r="L238"/>
  <c r="M238"/>
  <c r="K239"/>
  <c r="L239"/>
  <c r="M239"/>
  <c r="K240"/>
  <c r="L240"/>
  <c r="M240"/>
  <c r="K241"/>
  <c r="L241"/>
  <c r="M241"/>
  <c r="K242"/>
  <c r="L242"/>
  <c r="M242"/>
  <c r="K243"/>
  <c r="L243"/>
  <c r="M243"/>
  <c r="K244"/>
  <c r="L244"/>
  <c r="M244"/>
  <c r="K245"/>
  <c r="L245"/>
  <c r="M245"/>
  <c r="K246"/>
  <c r="L246"/>
  <c r="M246"/>
  <c r="K247"/>
  <c r="L247"/>
  <c r="M247"/>
  <c r="K248"/>
  <c r="L248"/>
  <c r="M248"/>
  <c r="K249"/>
  <c r="L249"/>
  <c r="M249"/>
  <c r="K250"/>
  <c r="L250"/>
  <c r="M250"/>
  <c r="K251"/>
  <c r="L251"/>
  <c r="M251"/>
  <c r="K252"/>
  <c r="L252"/>
  <c r="M252"/>
  <c r="K253"/>
  <c r="L253"/>
  <c r="M253"/>
  <c r="K254"/>
  <c r="L254"/>
  <c r="M254"/>
  <c r="K255"/>
  <c r="L255"/>
  <c r="M255"/>
  <c r="K256"/>
  <c r="L256"/>
  <c r="M256"/>
  <c r="K257"/>
  <c r="L257"/>
  <c r="M257"/>
  <c r="K258"/>
  <c r="L258"/>
  <c r="M258"/>
  <c r="K259"/>
  <c r="L259"/>
  <c r="M259"/>
  <c r="K260"/>
  <c r="L260"/>
  <c r="M260"/>
  <c r="K261"/>
  <c r="L261"/>
  <c r="M261"/>
  <c r="K262"/>
  <c r="L262"/>
  <c r="M262"/>
  <c r="K263"/>
  <c r="L263"/>
  <c r="M263"/>
  <c r="K264"/>
  <c r="L264"/>
  <c r="M264"/>
  <c r="K265"/>
  <c r="L265"/>
  <c r="M265"/>
  <c r="K266"/>
  <c r="L266"/>
  <c r="M266"/>
  <c r="K267"/>
  <c r="L267"/>
  <c r="M267"/>
  <c r="K268"/>
  <c r="L268"/>
  <c r="M268"/>
  <c r="K269"/>
  <c r="L269"/>
  <c r="M269"/>
  <c r="K270"/>
  <c r="L270"/>
  <c r="M270"/>
  <c r="K271"/>
  <c r="L271"/>
  <c r="M271"/>
  <c r="K272"/>
  <c r="L272"/>
  <c r="M272"/>
  <c r="K273"/>
  <c r="L273"/>
  <c r="M273"/>
  <c r="K274"/>
  <c r="L274"/>
  <c r="M274"/>
  <c r="K275"/>
  <c r="L275"/>
  <c r="M275"/>
  <c r="K276"/>
  <c r="L276"/>
  <c r="M276"/>
  <c r="K277"/>
  <c r="L277"/>
  <c r="M277"/>
  <c r="K278"/>
  <c r="L278"/>
  <c r="M278"/>
  <c r="K279"/>
  <c r="L279"/>
  <c r="M279"/>
  <c r="K280"/>
  <c r="L280"/>
  <c r="M280"/>
  <c r="K281"/>
  <c r="L281"/>
  <c r="M281"/>
  <c r="K282"/>
  <c r="L282"/>
  <c r="M282"/>
  <c r="K283"/>
  <c r="L283"/>
  <c r="M283"/>
  <c r="K284"/>
  <c r="L284"/>
  <c r="M284"/>
  <c r="K285"/>
  <c r="L285"/>
  <c r="M285"/>
  <c r="K286"/>
  <c r="L286"/>
  <c r="M286"/>
  <c r="K287"/>
  <c r="L287"/>
  <c r="M287"/>
  <c r="K288"/>
  <c r="L288"/>
  <c r="M288"/>
  <c r="K289"/>
  <c r="L289"/>
  <c r="M289"/>
  <c r="K290"/>
  <c r="L290"/>
  <c r="M290"/>
  <c r="K291"/>
  <c r="L291"/>
  <c r="M291"/>
  <c r="K292"/>
  <c r="L292"/>
  <c r="M292"/>
  <c r="K293"/>
  <c r="L293"/>
  <c r="M293"/>
  <c r="K294"/>
  <c r="L294"/>
  <c r="M294"/>
  <c r="K295"/>
  <c r="L295"/>
  <c r="M295"/>
  <c r="K296"/>
  <c r="L296"/>
  <c r="M296"/>
  <c r="M3"/>
  <c r="L3"/>
  <c r="K3"/>
  <c r="J1433"/>
  <c r="J1434"/>
  <c r="J1435"/>
  <c r="J1436"/>
  <c r="J1437"/>
  <c r="J1438"/>
  <c r="J1439"/>
  <c r="J1440"/>
  <c r="J1441"/>
  <c r="J1442"/>
  <c r="J144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84"/>
  <c r="J168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722"/>
  <c r="J1723"/>
  <c r="J1724"/>
  <c r="J172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64"/>
  <c r="J176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792"/>
  <c r="J1793"/>
  <c r="J1794"/>
  <c r="J1795"/>
  <c r="J1796"/>
  <c r="J1797"/>
  <c r="J1798"/>
  <c r="J1799"/>
  <c r="J1800"/>
  <c r="J1801"/>
  <c r="J1802"/>
  <c r="J1803"/>
  <c r="J1804"/>
  <c r="J180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44"/>
  <c r="J184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44"/>
  <c r="J204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72"/>
  <c r="J2073"/>
  <c r="J2074"/>
  <c r="J2075"/>
  <c r="J2076"/>
  <c r="J2077"/>
  <c r="J2078"/>
  <c r="J2079"/>
  <c r="J2080"/>
  <c r="J2081"/>
  <c r="J2082"/>
  <c r="J2083"/>
  <c r="J2084"/>
  <c r="J2085"/>
  <c r="J2086"/>
  <c r="J2087"/>
  <c r="J2088"/>
  <c r="J2089"/>
  <c r="J2090"/>
  <c r="J2091"/>
  <c r="J2092"/>
  <c r="J2093"/>
  <c r="J2094"/>
  <c r="J2095"/>
  <c r="J2096"/>
  <c r="J2097"/>
  <c r="J2098"/>
  <c r="J2099"/>
  <c r="J2100"/>
  <c r="J2101"/>
  <c r="J2102"/>
  <c r="J2103"/>
  <c r="J2104"/>
  <c r="J2105"/>
  <c r="J2106"/>
  <c r="J2107"/>
  <c r="J2108"/>
  <c r="J2109"/>
  <c r="J2110"/>
  <c r="J2111"/>
  <c r="J2112"/>
  <c r="J2113"/>
  <c r="J2114"/>
  <c r="J2115"/>
  <c r="J2116"/>
  <c r="J2117"/>
  <c r="J2118"/>
  <c r="J2119"/>
  <c r="J2120"/>
  <c r="J2121"/>
  <c r="J2122"/>
  <c r="J2123"/>
  <c r="J2124"/>
  <c r="J2125"/>
  <c r="J2126"/>
  <c r="J2127"/>
  <c r="J2128"/>
  <c r="J2129"/>
  <c r="J2130"/>
  <c r="J2131"/>
  <c r="J2132"/>
  <c r="J2133"/>
  <c r="J2134"/>
  <c r="J2135"/>
  <c r="J2136"/>
  <c r="J2137"/>
  <c r="J2138"/>
  <c r="J2139"/>
  <c r="J2140"/>
  <c r="J2141"/>
  <c r="J2142"/>
  <c r="J2143"/>
  <c r="J2144"/>
  <c r="J2145"/>
  <c r="J2146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71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J2198"/>
  <c r="J2199"/>
  <c r="J2200"/>
  <c r="J2201"/>
  <c r="J2202"/>
  <c r="J2203"/>
  <c r="J2204"/>
  <c r="J2205"/>
  <c r="J2206"/>
  <c r="J2207"/>
  <c r="J2208"/>
  <c r="J2209"/>
  <c r="J2210"/>
  <c r="J2211"/>
  <c r="J2212"/>
  <c r="J2213"/>
  <c r="J2214"/>
  <c r="J2215"/>
  <c r="J2216"/>
  <c r="J2217"/>
  <c r="J2218"/>
  <c r="J2219"/>
  <c r="J2220"/>
  <c r="J2221"/>
  <c r="J2222"/>
  <c r="J2223"/>
  <c r="J2224"/>
  <c r="J2225"/>
  <c r="J2226"/>
  <c r="J2227"/>
  <c r="J2228"/>
  <c r="J2229"/>
  <c r="J2230"/>
  <c r="J2231"/>
  <c r="J2232"/>
  <c r="J2233"/>
  <c r="J2234"/>
  <c r="J2235"/>
  <c r="J2236"/>
  <c r="J2237"/>
  <c r="J2238"/>
  <c r="J2239"/>
  <c r="J2240"/>
  <c r="J2241"/>
  <c r="J2242"/>
  <c r="J2243"/>
  <c r="J2244"/>
  <c r="J2245"/>
  <c r="J2246"/>
  <c r="J2247"/>
  <c r="J2248"/>
  <c r="J2249"/>
  <c r="J2250"/>
  <c r="J2251"/>
  <c r="J2252"/>
  <c r="J2253"/>
  <c r="J2254"/>
  <c r="J2255"/>
  <c r="J2256"/>
  <c r="J2257"/>
  <c r="J2258"/>
  <c r="J2259"/>
  <c r="J2260"/>
  <c r="J2261"/>
  <c r="J2262"/>
  <c r="J2263"/>
  <c r="J2264"/>
  <c r="J2265"/>
  <c r="J2266"/>
  <c r="J2267"/>
  <c r="J2268"/>
  <c r="J2269"/>
  <c r="J2270"/>
  <c r="J2271"/>
  <c r="J2272"/>
  <c r="J2273"/>
  <c r="J2274"/>
  <c r="J2275"/>
  <c r="J2276"/>
  <c r="J2277"/>
  <c r="J2278"/>
  <c r="J2279"/>
  <c r="J2280"/>
  <c r="J2281"/>
  <c r="J2282"/>
  <c r="J2283"/>
  <c r="J2284"/>
  <c r="J2285"/>
  <c r="J2286"/>
  <c r="J2287"/>
  <c r="J2288"/>
  <c r="J2289"/>
  <c r="J2290"/>
  <c r="J2291"/>
  <c r="J2292"/>
  <c r="J2293"/>
  <c r="J2294"/>
  <c r="J2295"/>
  <c r="J2296"/>
  <c r="J2297"/>
  <c r="J2298"/>
  <c r="J2299"/>
  <c r="J2300"/>
  <c r="J2301"/>
  <c r="J2302"/>
  <c r="J2303"/>
  <c r="J2304"/>
  <c r="J2305"/>
  <c r="J2306"/>
  <c r="J2307"/>
  <c r="J2308"/>
  <c r="J2309"/>
  <c r="J2310"/>
  <c r="J2311"/>
  <c r="J2312"/>
  <c r="J2313"/>
  <c r="J2314"/>
  <c r="J2315"/>
  <c r="J2316"/>
  <c r="J2317"/>
  <c r="J2318"/>
  <c r="J2319"/>
  <c r="J2320"/>
  <c r="J2321"/>
  <c r="J2322"/>
  <c r="J2323"/>
  <c r="J2324"/>
  <c r="J2325"/>
  <c r="J2326"/>
  <c r="J2327"/>
  <c r="J2328"/>
  <c r="J2329"/>
  <c r="J2330"/>
  <c r="J2331"/>
  <c r="J2332"/>
  <c r="J2333"/>
  <c r="J2334"/>
  <c r="J2335"/>
  <c r="J2336"/>
  <c r="J2337"/>
  <c r="J2338"/>
  <c r="J2339"/>
  <c r="J2340"/>
  <c r="J2341"/>
  <c r="J2342"/>
  <c r="J2343"/>
  <c r="J2344"/>
  <c r="J2345"/>
  <c r="J2346"/>
  <c r="J2347"/>
  <c r="J2348"/>
  <c r="J2349"/>
  <c r="J2350"/>
  <c r="J2351"/>
  <c r="J2352"/>
  <c r="J2353"/>
  <c r="J2354"/>
  <c r="J2355"/>
  <c r="J2356"/>
  <c r="J2357"/>
  <c r="J2358"/>
  <c r="J2359"/>
  <c r="J2360"/>
  <c r="J2361"/>
  <c r="J2362"/>
  <c r="J2363"/>
  <c r="J2364"/>
  <c r="J2365"/>
  <c r="J2366"/>
  <c r="J2367"/>
  <c r="J2368"/>
  <c r="J2369"/>
  <c r="J2370"/>
  <c r="J2371"/>
  <c r="J2372"/>
  <c r="J2373"/>
  <c r="J2374"/>
  <c r="J2375"/>
  <c r="J2376"/>
  <c r="J2377"/>
  <c r="J2378"/>
  <c r="J2379"/>
  <c r="J2380"/>
  <c r="J2381"/>
  <c r="J2382"/>
  <c r="J2383"/>
  <c r="J2384"/>
  <c r="J2385"/>
  <c r="J2386"/>
  <c r="J2387"/>
  <c r="J2388"/>
  <c r="J2389"/>
  <c r="J2390"/>
  <c r="J2391"/>
  <c r="J2392"/>
  <c r="J2393"/>
  <c r="J2394"/>
  <c r="J2395"/>
  <c r="J2396"/>
  <c r="J2397"/>
  <c r="J2398"/>
  <c r="J2399"/>
  <c r="J2400"/>
  <c r="J2401"/>
  <c r="J2402"/>
  <c r="J2403"/>
  <c r="J2404"/>
  <c r="J2405"/>
  <c r="J2406"/>
  <c r="J2407"/>
  <c r="J2408"/>
  <c r="J2409"/>
  <c r="J2410"/>
  <c r="J2411"/>
  <c r="J2412"/>
  <c r="J2413"/>
  <c r="J2414"/>
  <c r="J2415"/>
  <c r="J2416"/>
  <c r="J2417"/>
  <c r="J2418"/>
  <c r="J2419"/>
  <c r="J2420"/>
  <c r="J2421"/>
  <c r="J2422"/>
  <c r="J2423"/>
  <c r="J2424"/>
  <c r="J2425"/>
  <c r="J2426"/>
  <c r="J2427"/>
  <c r="J2428"/>
  <c r="J2429"/>
  <c r="J2430"/>
  <c r="J2431"/>
  <c r="J2432"/>
  <c r="J2433"/>
  <c r="J2434"/>
  <c r="J2435"/>
  <c r="J2436"/>
  <c r="J2437"/>
  <c r="J2438"/>
  <c r="J2439"/>
  <c r="J2440"/>
  <c r="J2441"/>
  <c r="J2442"/>
  <c r="J2443"/>
  <c r="J2444"/>
  <c r="J2445"/>
  <c r="J2446"/>
  <c r="J2447"/>
  <c r="J2448"/>
  <c r="J2449"/>
  <c r="J2450"/>
  <c r="J2451"/>
  <c r="J2452"/>
  <c r="J2453"/>
  <c r="J2454"/>
  <c r="J2455"/>
  <c r="J2456"/>
  <c r="J2457"/>
  <c r="J2458"/>
  <c r="J2459"/>
  <c r="J2460"/>
  <c r="J2461"/>
  <c r="J2462"/>
  <c r="J2463"/>
  <c r="J2464"/>
  <c r="J2465"/>
  <c r="J2466"/>
  <c r="J2467"/>
  <c r="J2468"/>
  <c r="J2469"/>
  <c r="J2470"/>
  <c r="J2471"/>
  <c r="J2472"/>
  <c r="J2473"/>
  <c r="J2474"/>
  <c r="J2475"/>
  <c r="J2476"/>
  <c r="J2477"/>
  <c r="J2478"/>
  <c r="J2479"/>
  <c r="J2480"/>
  <c r="J2481"/>
  <c r="J2482"/>
  <c r="J2483"/>
  <c r="J2484"/>
  <c r="J2485"/>
  <c r="J2486"/>
  <c r="J2487"/>
  <c r="J2488"/>
  <c r="J2489"/>
  <c r="J2490"/>
  <c r="J2491"/>
  <c r="J2492"/>
  <c r="J2493"/>
  <c r="J2494"/>
  <c r="J2495"/>
  <c r="J2496"/>
  <c r="J2497"/>
  <c r="J2498"/>
  <c r="J2499"/>
  <c r="J2500"/>
  <c r="J2501"/>
  <c r="J2502"/>
  <c r="J2503"/>
  <c r="J2504"/>
  <c r="J2505"/>
  <c r="J2506"/>
  <c r="J2507"/>
  <c r="J2508"/>
  <c r="J2509"/>
  <c r="J2510"/>
  <c r="J2511"/>
  <c r="J2512"/>
  <c r="J2513"/>
  <c r="J2514"/>
  <c r="J2515"/>
  <c r="J2516"/>
  <c r="J2517"/>
  <c r="J2518"/>
  <c r="J2519"/>
  <c r="J2520"/>
  <c r="J2521"/>
  <c r="J2522"/>
  <c r="J2523"/>
  <c r="J2524"/>
  <c r="J2525"/>
  <c r="J2526"/>
  <c r="J2527"/>
  <c r="J2528"/>
  <c r="J2529"/>
  <c r="J2530"/>
  <c r="J2531"/>
  <c r="J2532"/>
  <c r="J2533"/>
  <c r="J2534"/>
  <c r="J2535"/>
  <c r="J2536"/>
  <c r="J2537"/>
  <c r="J2538"/>
  <c r="J2539"/>
  <c r="J2540"/>
  <c r="J2541"/>
  <c r="J2542"/>
  <c r="J2543"/>
  <c r="J2544"/>
  <c r="J2545"/>
  <c r="J2546"/>
  <c r="J2547"/>
  <c r="J2548"/>
  <c r="J2549"/>
  <c r="J2550"/>
  <c r="J2551"/>
  <c r="J2552"/>
  <c r="J2553"/>
  <c r="J2554"/>
  <c r="J2555"/>
  <c r="J2556"/>
  <c r="J2557"/>
  <c r="J2558"/>
  <c r="J2559"/>
  <c r="J2560"/>
  <c r="J2561"/>
  <c r="J2562"/>
  <c r="J2563"/>
  <c r="J2564"/>
  <c r="J2565"/>
  <c r="J2566"/>
  <c r="J2567"/>
  <c r="J2568"/>
  <c r="J2569"/>
  <c r="J2570"/>
  <c r="J2571"/>
  <c r="J2572"/>
  <c r="J2573"/>
  <c r="J2574"/>
  <c r="J2575"/>
  <c r="J2576"/>
  <c r="J2577"/>
  <c r="J2578"/>
  <c r="J2579"/>
  <c r="J2580"/>
  <c r="J2581"/>
  <c r="J2582"/>
  <c r="J2583"/>
  <c r="J2584"/>
  <c r="J2585"/>
  <c r="J2586"/>
  <c r="J2587"/>
  <c r="J2588"/>
  <c r="J2589"/>
  <c r="J2590"/>
  <c r="J2591"/>
  <c r="J2592"/>
  <c r="J2593"/>
  <c r="J2594"/>
  <c r="J2595"/>
  <c r="J2596"/>
  <c r="J2597"/>
  <c r="J2598"/>
  <c r="J2599"/>
  <c r="J2600"/>
  <c r="J2601"/>
  <c r="J2602"/>
  <c r="J2603"/>
  <c r="J2604"/>
  <c r="J2605"/>
  <c r="J2606"/>
  <c r="J2607"/>
  <c r="J2608"/>
  <c r="J2609"/>
  <c r="J2610"/>
  <c r="J2611"/>
  <c r="J2612"/>
  <c r="J2613"/>
  <c r="J2614"/>
  <c r="J2615"/>
  <c r="J2616"/>
  <c r="J2617"/>
  <c r="J2618"/>
  <c r="J2619"/>
  <c r="J2620"/>
  <c r="J2621"/>
  <c r="J2622"/>
  <c r="J2623"/>
  <c r="J2624"/>
  <c r="J2625"/>
  <c r="J2626"/>
  <c r="J2627"/>
  <c r="J2628"/>
  <c r="J2629"/>
  <c r="J2630"/>
  <c r="J2631"/>
  <c r="J2632"/>
  <c r="J2633"/>
  <c r="J2634"/>
  <c r="J2635"/>
  <c r="J2636"/>
  <c r="J2637"/>
  <c r="J2638"/>
  <c r="J2639"/>
  <c r="J2640"/>
  <c r="J2641"/>
  <c r="J2642"/>
  <c r="J2643"/>
  <c r="J2644"/>
  <c r="J2645"/>
  <c r="J2646"/>
  <c r="J2647"/>
  <c r="J2648"/>
  <c r="J2649"/>
  <c r="J2650"/>
  <c r="J2651"/>
  <c r="J2652"/>
  <c r="J2653"/>
  <c r="J2654"/>
  <c r="J2655"/>
  <c r="J2656"/>
  <c r="J2657"/>
  <c r="J2658"/>
  <c r="J2659"/>
  <c r="J2660"/>
  <c r="J2661"/>
  <c r="J2662"/>
  <c r="J2663"/>
  <c r="J2664"/>
  <c r="J2665"/>
  <c r="J2666"/>
  <c r="J2667"/>
  <c r="J2668"/>
  <c r="J2669"/>
  <c r="J2670"/>
  <c r="J2671"/>
  <c r="J2672"/>
  <c r="J2673"/>
  <c r="J2674"/>
  <c r="J2675"/>
  <c r="J2676"/>
  <c r="J2677"/>
  <c r="J2678"/>
  <c r="J2679"/>
  <c r="J2680"/>
  <c r="J2681"/>
  <c r="J2682"/>
  <c r="J2683"/>
  <c r="J2684"/>
  <c r="J2685"/>
  <c r="J2686"/>
  <c r="J2687"/>
  <c r="J2688"/>
  <c r="J2689"/>
  <c r="J2690"/>
  <c r="J2691"/>
  <c r="J2692"/>
  <c r="J2693"/>
  <c r="J2694"/>
  <c r="J2695"/>
  <c r="J2696"/>
  <c r="J2697"/>
  <c r="J2698"/>
  <c r="J2699"/>
  <c r="J2700"/>
  <c r="J1432"/>
  <c r="F4" i="5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BA396"/>
  <c r="BA397"/>
  <c r="BA398"/>
  <c r="BA399"/>
  <c r="BA400"/>
  <c r="BA401"/>
  <c r="BA402"/>
  <c r="BA403"/>
  <c r="BA404"/>
  <c r="BA405"/>
  <c r="BA406"/>
  <c r="BA407"/>
  <c r="BA408"/>
  <c r="BA409"/>
  <c r="BA410"/>
  <c r="BA411"/>
  <c r="BA412"/>
  <c r="BA413"/>
  <c r="BA414"/>
  <c r="BA415"/>
  <c r="BA416"/>
  <c r="BA417"/>
  <c r="BA418"/>
  <c r="BA419"/>
  <c r="BA420"/>
  <c r="BA421"/>
  <c r="BA422"/>
  <c r="BA423"/>
  <c r="BA424"/>
  <c r="BA425"/>
  <c r="BA426"/>
  <c r="BA427"/>
  <c r="BA428"/>
  <c r="BA429"/>
  <c r="BA430"/>
  <c r="BA431"/>
  <c r="BA432"/>
  <c r="BA433"/>
  <c r="BA434"/>
  <c r="BA435"/>
  <c r="BA436"/>
  <c r="BA437"/>
  <c r="BA438"/>
  <c r="BA439"/>
  <c r="BA440"/>
  <c r="BA441"/>
  <c r="BA442"/>
  <c r="BA443"/>
  <c r="BA444"/>
  <c r="BA445"/>
  <c r="BA446"/>
  <c r="BA447"/>
  <c r="BA448"/>
  <c r="BA449"/>
  <c r="BA450"/>
  <c r="BA451"/>
  <c r="BA452"/>
  <c r="BA453"/>
  <c r="BA454"/>
  <c r="BA455"/>
  <c r="BA456"/>
  <c r="BA457"/>
  <c r="BA458"/>
  <c r="BA459"/>
  <c r="BA460"/>
  <c r="BA461"/>
  <c r="BA462"/>
  <c r="BA463"/>
  <c r="BA464"/>
  <c r="BA465"/>
  <c r="BA466"/>
  <c r="BA467"/>
  <c r="BA468"/>
  <c r="BA469"/>
  <c r="BA470"/>
  <c r="BA471"/>
  <c r="BA472"/>
  <c r="BA473"/>
  <c r="BA474"/>
  <c r="BA475"/>
  <c r="BA476"/>
  <c r="BA477"/>
  <c r="BA478"/>
  <c r="BA479"/>
  <c r="BA480"/>
  <c r="BA481"/>
  <c r="BA482"/>
  <c r="BA483"/>
  <c r="BA484"/>
  <c r="BA485"/>
  <c r="BA486"/>
  <c r="BA487"/>
  <c r="BA488"/>
  <c r="BA489"/>
  <c r="BA490"/>
  <c r="BA491"/>
  <c r="BA492"/>
  <c r="BA493"/>
  <c r="BA494"/>
  <c r="BA495"/>
  <c r="BA496"/>
  <c r="BA497"/>
  <c r="BA498"/>
  <c r="BA499"/>
  <c r="BA500"/>
  <c r="BA501"/>
  <c r="BA502"/>
  <c r="BA503"/>
  <c r="BA504"/>
  <c r="BA505"/>
  <c r="BA506"/>
  <c r="BA507"/>
  <c r="BA508"/>
  <c r="BA509"/>
  <c r="BA510"/>
  <c r="BA511"/>
  <c r="BA512"/>
  <c r="BA513"/>
  <c r="BA514"/>
  <c r="BA515"/>
  <c r="BA516"/>
  <c r="BA517"/>
  <c r="BA518"/>
  <c r="BA519"/>
  <c r="BA520"/>
  <c r="BA521"/>
  <c r="BA522"/>
  <c r="BA523"/>
  <c r="BA524"/>
  <c r="BA525"/>
  <c r="BA526"/>
  <c r="BA527"/>
  <c r="BA528"/>
  <c r="BA529"/>
  <c r="BA530"/>
  <c r="BA531"/>
  <c r="BA532"/>
  <c r="BA533"/>
  <c r="BA534"/>
  <c r="BA535"/>
  <c r="BA536"/>
  <c r="BA537"/>
  <c r="BA538"/>
  <c r="BA539"/>
  <c r="BA540"/>
  <c r="BA541"/>
  <c r="BA542"/>
  <c r="BA543"/>
  <c r="BA544"/>
  <c r="BA545"/>
  <c r="BA546"/>
  <c r="BA547"/>
  <c r="BA548"/>
  <c r="BA549"/>
  <c r="BA550"/>
  <c r="BA551"/>
  <c r="BA552"/>
  <c r="BA553"/>
  <c r="BA554"/>
  <c r="BA555"/>
  <c r="BA556"/>
  <c r="BA557"/>
  <c r="BA558"/>
  <c r="BA559"/>
  <c r="BA560"/>
  <c r="BA561"/>
  <c r="BA562"/>
  <c r="BA563"/>
  <c r="BA564"/>
  <c r="BA565"/>
  <c r="BA566"/>
  <c r="BA567"/>
  <c r="BA568"/>
  <c r="BA569"/>
  <c r="BA570"/>
  <c r="BA571"/>
  <c r="BA572"/>
  <c r="BA573"/>
  <c r="BA574"/>
  <c r="BA575"/>
  <c r="BA576"/>
  <c r="BA577"/>
  <c r="BA578"/>
  <c r="BA579"/>
  <c r="BA580"/>
  <c r="BA581"/>
  <c r="BA582"/>
  <c r="BA583"/>
  <c r="BA584"/>
  <c r="BA585"/>
  <c r="BA586"/>
  <c r="BA587"/>
  <c r="BA588"/>
  <c r="BA589"/>
  <c r="BA590"/>
  <c r="BA591"/>
  <c r="BA592"/>
  <c r="BA593"/>
  <c r="BA594"/>
  <c r="BA595"/>
  <c r="BA596"/>
  <c r="BA597"/>
  <c r="BA598"/>
  <c r="BA599"/>
  <c r="BA600"/>
  <c r="BA601"/>
  <c r="BA602"/>
  <c r="BA603"/>
  <c r="BA604"/>
  <c r="BA605"/>
  <c r="BA606"/>
  <c r="BA607"/>
  <c r="BA608"/>
  <c r="BA609"/>
  <c r="BA610"/>
  <c r="BA611"/>
  <c r="BA612"/>
  <c r="BA613"/>
  <c r="BA614"/>
  <c r="BA615"/>
  <c r="BA616"/>
  <c r="BA617"/>
  <c r="BA618"/>
  <c r="BA619"/>
  <c r="BA620"/>
  <c r="BA621"/>
  <c r="BA622"/>
  <c r="BA623"/>
  <c r="BA624"/>
  <c r="BA625"/>
  <c r="BA626"/>
  <c r="BA627"/>
  <c r="BA628"/>
  <c r="BA629"/>
  <c r="BA630"/>
  <c r="BA631"/>
  <c r="BA632"/>
  <c r="BA633"/>
  <c r="BA634"/>
  <c r="BA635"/>
  <c r="BA636"/>
  <c r="BA637"/>
  <c r="BA638"/>
  <c r="BA639"/>
  <c r="BA640"/>
  <c r="BA641"/>
  <c r="BA642"/>
  <c r="BA643"/>
  <c r="BA644"/>
  <c r="BA645"/>
  <c r="BA646"/>
  <c r="BA647"/>
  <c r="BA648"/>
  <c r="BA649"/>
  <c r="BA650"/>
  <c r="BA651"/>
  <c r="BA652"/>
  <c r="BA653"/>
  <c r="BA654"/>
  <c r="BA655"/>
  <c r="BA656"/>
  <c r="BA657"/>
  <c r="BA658"/>
  <c r="BA659"/>
  <c r="BA660"/>
  <c r="BA661"/>
  <c r="BA662"/>
  <c r="BA663"/>
  <c r="BA664"/>
  <c r="BA665"/>
  <c r="BA666"/>
  <c r="BA667"/>
  <c r="BA668"/>
  <c r="BA669"/>
  <c r="BA670"/>
  <c r="BA671"/>
  <c r="BA672"/>
  <c r="BA673"/>
  <c r="BA674"/>
  <c r="BA675"/>
  <c r="BA676"/>
  <c r="BA677"/>
  <c r="BA678"/>
  <c r="BA679"/>
  <c r="BA680"/>
  <c r="BA681"/>
  <c r="BA682"/>
  <c r="BA683"/>
  <c r="BA684"/>
  <c r="BA685"/>
  <c r="BA686"/>
  <c r="BA687"/>
  <c r="BA688"/>
  <c r="BA689"/>
  <c r="BA690"/>
  <c r="BA691"/>
  <c r="BA692"/>
  <c r="BA693"/>
  <c r="BA694"/>
  <c r="BA695"/>
  <c r="BA696"/>
  <c r="BA697"/>
  <c r="BA698"/>
  <c r="BA699"/>
  <c r="BA700"/>
  <c r="BA701"/>
  <c r="BA702"/>
  <c r="BA703"/>
  <c r="BA704"/>
  <c r="BA705"/>
  <c r="BA706"/>
  <c r="BA707"/>
  <c r="BA708"/>
  <c r="BA709"/>
  <c r="BA710"/>
  <c r="BA711"/>
  <c r="BA712"/>
  <c r="BA713"/>
  <c r="BA714"/>
  <c r="BA715"/>
  <c r="BA716"/>
  <c r="BA717"/>
  <c r="BA718"/>
  <c r="BA719"/>
  <c r="BA720"/>
  <c r="BA721"/>
  <c r="BA722"/>
  <c r="BA723"/>
  <c r="BA724"/>
  <c r="BA725"/>
  <c r="BA726"/>
  <c r="BA727"/>
  <c r="BA728"/>
  <c r="BA729"/>
  <c r="BA730"/>
  <c r="BA731"/>
  <c r="BA732"/>
  <c r="BA733"/>
  <c r="BA734"/>
  <c r="BA735"/>
  <c r="BA736"/>
  <c r="BA737"/>
  <c r="BA738"/>
  <c r="BA739"/>
  <c r="BA740"/>
  <c r="BA741"/>
  <c r="BA742"/>
  <c r="BA743"/>
  <c r="BA744"/>
  <c r="BA745"/>
  <c r="BA746"/>
  <c r="BA747"/>
  <c r="BA748"/>
  <c r="BA749"/>
  <c r="BA750"/>
  <c r="BA751"/>
  <c r="BA752"/>
  <c r="BA753"/>
  <c r="BA754"/>
  <c r="BA755"/>
  <c r="BA756"/>
  <c r="BA757"/>
  <c r="BA758"/>
  <c r="BA759"/>
  <c r="BA760"/>
  <c r="BA761"/>
  <c r="BA762"/>
  <c r="BA763"/>
  <c r="BA764"/>
  <c r="BA765"/>
  <c r="BA766"/>
  <c r="BA767"/>
  <c r="BA768"/>
  <c r="BA769"/>
  <c r="BA770"/>
  <c r="BA771"/>
  <c r="BA772"/>
  <c r="BA773"/>
  <c r="BA774"/>
  <c r="BA775"/>
  <c r="BA776"/>
  <c r="BA777"/>
  <c r="BA778"/>
  <c r="BA779"/>
  <c r="BA780"/>
  <c r="BA781"/>
  <c r="BA782"/>
  <c r="BA783"/>
  <c r="BA784"/>
  <c r="BA785"/>
  <c r="BA786"/>
  <c r="BA787"/>
  <c r="BA788"/>
  <c r="BA789"/>
  <c r="BA790"/>
  <c r="BA791"/>
  <c r="BA792"/>
  <c r="BA793"/>
  <c r="BA794"/>
  <c r="BA795"/>
  <c r="BA796"/>
  <c r="BA797"/>
  <c r="BA798"/>
  <c r="BA799"/>
  <c r="BA800"/>
  <c r="BA801"/>
  <c r="BA802"/>
  <c r="BA803"/>
  <c r="BA804"/>
  <c r="BA805"/>
  <c r="BA806"/>
  <c r="BA807"/>
  <c r="BA808"/>
  <c r="BA809"/>
  <c r="BA810"/>
  <c r="BA811"/>
  <c r="BA812"/>
  <c r="BA813"/>
  <c r="BA814"/>
  <c r="BA815"/>
  <c r="BA816"/>
  <c r="BA817"/>
  <c r="BA818"/>
  <c r="BA819"/>
  <c r="BA820"/>
  <c r="BA821"/>
  <c r="BA822"/>
  <c r="BA823"/>
  <c r="BA824"/>
  <c r="BA825"/>
  <c r="BA826"/>
  <c r="BA827"/>
  <c r="BA828"/>
  <c r="BA829"/>
  <c r="BA830"/>
  <c r="BA831"/>
  <c r="BA832"/>
  <c r="BA833"/>
  <c r="BA834"/>
  <c r="BA835"/>
  <c r="BA836"/>
  <c r="BA837"/>
  <c r="BA838"/>
  <c r="BA839"/>
  <c r="BA840"/>
  <c r="BA841"/>
  <c r="BA842"/>
  <c r="BA843"/>
  <c r="BA844"/>
  <c r="BA845"/>
  <c r="BA846"/>
  <c r="BA847"/>
  <c r="BA848"/>
  <c r="BA849"/>
  <c r="BA850"/>
  <c r="BA851"/>
  <c r="BA852"/>
  <c r="BA853"/>
  <c r="BA854"/>
  <c r="BA855"/>
  <c r="BA856"/>
  <c r="BA857"/>
  <c r="BA858"/>
  <c r="BA859"/>
  <c r="BA860"/>
  <c r="BA861"/>
  <c r="BA862"/>
  <c r="BA863"/>
  <c r="BA864"/>
  <c r="BA865"/>
  <c r="BA866"/>
  <c r="BA867"/>
  <c r="BA868"/>
  <c r="BA869"/>
  <c r="BA870"/>
  <c r="BA871"/>
  <c r="BA872"/>
  <c r="BA873"/>
  <c r="BA874"/>
  <c r="BA875"/>
  <c r="BA876"/>
  <c r="BA877"/>
  <c r="BA878"/>
  <c r="BA879"/>
  <c r="BA880"/>
  <c r="BA881"/>
  <c r="BA882"/>
  <c r="BA883"/>
  <c r="BA884"/>
  <c r="BA885"/>
  <c r="BA886"/>
  <c r="BA887"/>
  <c r="BA888"/>
  <c r="BA889"/>
  <c r="BA890"/>
  <c r="BA891"/>
  <c r="BA892"/>
  <c r="BA893"/>
  <c r="BA894"/>
  <c r="BA895"/>
  <c r="BA896"/>
  <c r="BA897"/>
  <c r="BA898"/>
  <c r="BA899"/>
  <c r="BA900"/>
  <c r="BA901"/>
  <c r="BA902"/>
  <c r="BA903"/>
  <c r="BA904"/>
  <c r="BA905"/>
  <c r="BA906"/>
  <c r="BA907"/>
  <c r="BA908"/>
  <c r="BA909"/>
  <c r="BA910"/>
  <c r="BA911"/>
  <c r="BA912"/>
  <c r="BA913"/>
  <c r="BA914"/>
  <c r="BA915"/>
  <c r="BA916"/>
  <c r="BA917"/>
  <c r="BA918"/>
  <c r="BA919"/>
  <c r="BA920"/>
  <c r="BA921"/>
  <c r="BA922"/>
  <c r="BA923"/>
  <c r="BA924"/>
  <c r="BA925"/>
  <c r="BA926"/>
  <c r="BA927"/>
  <c r="BA928"/>
  <c r="BA929"/>
  <c r="BA930"/>
  <c r="BA931"/>
  <c r="BA932"/>
  <c r="BA933"/>
  <c r="BA934"/>
  <c r="BA935"/>
  <c r="BA936"/>
  <c r="BA937"/>
  <c r="BA938"/>
  <c r="BA939"/>
  <c r="BA940"/>
  <c r="BA941"/>
  <c r="BA942"/>
  <c r="BA943"/>
  <c r="BA944"/>
  <c r="BA945"/>
  <c r="BA946"/>
  <c r="BA947"/>
  <c r="BA948"/>
  <c r="BA949"/>
  <c r="BA950"/>
  <c r="BA951"/>
  <c r="BA952"/>
  <c r="BA953"/>
  <c r="BA954"/>
  <c r="BA955"/>
  <c r="BA956"/>
  <c r="BA957"/>
  <c r="BA958"/>
  <c r="BA959"/>
  <c r="BA960"/>
  <c r="BA961"/>
  <c r="BA962"/>
  <c r="BA963"/>
  <c r="BA964"/>
  <c r="BA965"/>
  <c r="BA966"/>
  <c r="BA967"/>
  <c r="BA968"/>
  <c r="BA969"/>
  <c r="BA970"/>
  <c r="BA971"/>
  <c r="BA972"/>
  <c r="BA973"/>
  <c r="BA974"/>
  <c r="BA975"/>
  <c r="BA976"/>
  <c r="BA977"/>
  <c r="BA978"/>
  <c r="BA979"/>
  <c r="BA980"/>
  <c r="BA981"/>
  <c r="BA982"/>
  <c r="BA983"/>
  <c r="BA984"/>
  <c r="BA985"/>
  <c r="BA986"/>
  <c r="BA987"/>
  <c r="BA988"/>
  <c r="BA989"/>
  <c r="BA990"/>
  <c r="BA991"/>
  <c r="BA992"/>
  <c r="BA993"/>
  <c r="BA994"/>
  <c r="BA995"/>
  <c r="BA996"/>
  <c r="BA997"/>
  <c r="BA998"/>
  <c r="BA999"/>
  <c r="BA1000"/>
  <c r="BA1001"/>
  <c r="BA1002"/>
  <c r="BA1003"/>
  <c r="BA1004"/>
  <c r="BA1005"/>
  <c r="BA1006"/>
  <c r="BA1007"/>
  <c r="BA1008"/>
  <c r="BA1009"/>
  <c r="BA1010"/>
  <c r="BA1011"/>
  <c r="BA1012"/>
  <c r="BA1013"/>
  <c r="BA1014"/>
  <c r="BA1015"/>
  <c r="BA1016"/>
  <c r="BA1017"/>
  <c r="BA1018"/>
  <c r="BA1019"/>
  <c r="BA1020"/>
  <c r="BA1021"/>
  <c r="BA1022"/>
  <c r="BA1023"/>
  <c r="BA1024"/>
  <c r="BA1025"/>
  <c r="BA1026"/>
  <c r="BA1027"/>
  <c r="BA1028"/>
  <c r="BA1029"/>
  <c r="BA1030"/>
  <c r="BA1031"/>
  <c r="BA1032"/>
  <c r="BA1033"/>
  <c r="BA1034"/>
  <c r="BA1035"/>
  <c r="BA1036"/>
  <c r="BA1037"/>
  <c r="BA1038"/>
  <c r="BA1039"/>
  <c r="BA1040"/>
  <c r="BA1041"/>
  <c r="BA1042"/>
  <c r="BA1043"/>
  <c r="BA1044"/>
  <c r="BA1045"/>
  <c r="BA1046"/>
  <c r="BA1047"/>
  <c r="BA1048"/>
  <c r="BA1049"/>
  <c r="BA1050"/>
  <c r="BA1051"/>
  <c r="BA1052"/>
  <c r="BA1053"/>
  <c r="BA1054"/>
  <c r="BA1055"/>
  <c r="BA1056"/>
  <c r="BA1057"/>
  <c r="BA1058"/>
  <c r="BA1059"/>
  <c r="BA1060"/>
  <c r="BA1061"/>
  <c r="BA1062"/>
  <c r="BA1063"/>
  <c r="BA1064"/>
  <c r="BA1065"/>
  <c r="BA1066"/>
  <c r="BA1067"/>
  <c r="BA1068"/>
  <c r="BA1069"/>
  <c r="BA1070"/>
  <c r="BA1071"/>
  <c r="BA1072"/>
  <c r="BA1073"/>
  <c r="BA1074"/>
  <c r="BA1075"/>
  <c r="BA1076"/>
  <c r="BA1077"/>
  <c r="BA1078"/>
  <c r="BA1079"/>
  <c r="BA1080"/>
  <c r="BA1081"/>
  <c r="BA1082"/>
  <c r="BA1083"/>
  <c r="BA1084"/>
  <c r="BA1085"/>
  <c r="BA1086"/>
  <c r="BA1087"/>
  <c r="BA1088"/>
  <c r="BA1089"/>
  <c r="BA1090"/>
  <c r="BA1091"/>
  <c r="BA1092"/>
  <c r="BA1093"/>
  <c r="BA1094"/>
  <c r="BA1095"/>
  <c r="BA1096"/>
  <c r="BA1097"/>
  <c r="BA1098"/>
  <c r="BA1099"/>
  <c r="BA1100"/>
  <c r="BA1101"/>
  <c r="BA1102"/>
  <c r="BA1103"/>
  <c r="BA1104"/>
  <c r="BA1105"/>
  <c r="BA1106"/>
  <c r="BA1107"/>
  <c r="BA1108"/>
  <c r="BA1109"/>
  <c r="BA1110"/>
  <c r="BA1111"/>
  <c r="BA1112"/>
  <c r="BA1113"/>
  <c r="BA1114"/>
  <c r="BA1115"/>
  <c r="BA1116"/>
  <c r="BA1117"/>
  <c r="BA1118"/>
  <c r="BA1119"/>
  <c r="BA1120"/>
  <c r="BA1121"/>
  <c r="BA1122"/>
  <c r="BA1123"/>
  <c r="BA1124"/>
  <c r="BA1125"/>
  <c r="BA1126"/>
  <c r="BA1127"/>
  <c r="BA1128"/>
  <c r="BA1129"/>
  <c r="BA1130"/>
  <c r="BA1131"/>
  <c r="BA1132"/>
  <c r="BA1133"/>
  <c r="BA1134"/>
  <c r="BA1135"/>
  <c r="BA1136"/>
  <c r="BA1137"/>
  <c r="BA1138"/>
  <c r="BA1139"/>
  <c r="BA1140"/>
  <c r="BA1141"/>
  <c r="BA1142"/>
  <c r="BA1143"/>
  <c r="BA1144"/>
  <c r="BA1145"/>
  <c r="BA1146"/>
  <c r="BA1147"/>
  <c r="BA1148"/>
  <c r="BA1149"/>
  <c r="BA1150"/>
  <c r="BA1151"/>
  <c r="BA1152"/>
  <c r="BA1153"/>
  <c r="BA1154"/>
  <c r="BA1155"/>
  <c r="BA1156"/>
  <c r="BA1157"/>
  <c r="BA1158"/>
  <c r="BA1159"/>
  <c r="BA1160"/>
  <c r="BA1161"/>
  <c r="BA1162"/>
  <c r="BA1163"/>
  <c r="BA1164"/>
  <c r="BA1165"/>
  <c r="BA1166"/>
  <c r="BA1167"/>
  <c r="BA1168"/>
  <c r="BA1169"/>
  <c r="BA1170"/>
  <c r="BA1171"/>
  <c r="BA1172"/>
  <c r="BA1173"/>
  <c r="BA1174"/>
  <c r="BA1175"/>
  <c r="BA1176"/>
  <c r="BA1177"/>
  <c r="BA1178"/>
  <c r="BA1179"/>
  <c r="BA1180"/>
  <c r="BA1181"/>
  <c r="BA1182"/>
  <c r="BA1183"/>
  <c r="BA1184"/>
  <c r="BA1185"/>
  <c r="BA1186"/>
  <c r="BA1187"/>
  <c r="BA1188"/>
  <c r="BA1189"/>
  <c r="BA1190"/>
  <c r="BA1191"/>
  <c r="BA1192"/>
  <c r="BA1193"/>
  <c r="BA1194"/>
  <c r="BA1195"/>
  <c r="BA1196"/>
  <c r="BA1197"/>
  <c r="BA1198"/>
  <c r="BA1199"/>
  <c r="BA1200"/>
  <c r="BA1201"/>
  <c r="BA1202"/>
  <c r="BA1203"/>
  <c r="BA1204"/>
  <c r="BA1205"/>
  <c r="BA1206"/>
  <c r="BA1207"/>
  <c r="BA1208"/>
  <c r="BA1209"/>
  <c r="BA1210"/>
  <c r="BA1211"/>
  <c r="BA1212"/>
  <c r="BA1213"/>
  <c r="BA1214"/>
  <c r="BA1215"/>
  <c r="BA1216"/>
  <c r="BA1217"/>
  <c r="BA1218"/>
  <c r="BA1219"/>
  <c r="BA1220"/>
  <c r="BA1221"/>
  <c r="BA1222"/>
  <c r="BA1223"/>
  <c r="BA1224"/>
  <c r="BA1225"/>
  <c r="BA1226"/>
  <c r="BA1227"/>
  <c r="BA1228"/>
  <c r="BA1229"/>
  <c r="BA1230"/>
  <c r="BA1231"/>
  <c r="BA1232"/>
  <c r="BA1233"/>
  <c r="BA1234"/>
  <c r="BA1235"/>
  <c r="BA1236"/>
  <c r="BA1237"/>
  <c r="BA1238"/>
  <c r="BA1239"/>
  <c r="BA1240"/>
  <c r="BA1241"/>
  <c r="BA1242"/>
  <c r="BA1243"/>
  <c r="BA1244"/>
  <c r="BA1245"/>
  <c r="BA1246"/>
  <c r="BA1247"/>
  <c r="BA1248"/>
  <c r="BA1249"/>
  <c r="BA1250"/>
  <c r="BA1251"/>
  <c r="BA1252"/>
  <c r="BA1253"/>
  <c r="BA1254"/>
  <c r="BA1255"/>
  <c r="BA1256"/>
  <c r="BA1257"/>
  <c r="BA1258"/>
  <c r="BA1259"/>
  <c r="BA1260"/>
  <c r="BA1261"/>
  <c r="BA1262"/>
  <c r="BA1263"/>
  <c r="BA1264"/>
  <c r="BA1265"/>
  <c r="BA1266"/>
  <c r="BA1267"/>
  <c r="BA1268"/>
  <c r="BA1269"/>
  <c r="BA1270"/>
  <c r="BA1271"/>
  <c r="BA1272"/>
  <c r="BA1273"/>
  <c r="BA1274"/>
  <c r="BA1275"/>
  <c r="BA1276"/>
  <c r="BA1277"/>
  <c r="BA1278"/>
  <c r="BA1279"/>
  <c r="BA1280"/>
  <c r="BA1281"/>
  <c r="BA1282"/>
  <c r="BA1283"/>
  <c r="BA1284"/>
  <c r="BA1285"/>
  <c r="BA1286"/>
  <c r="BA1287"/>
  <c r="BA1288"/>
  <c r="BA1289"/>
  <c r="BA1290"/>
  <c r="BA1291"/>
  <c r="BA1292"/>
  <c r="BA1293"/>
  <c r="BA1294"/>
  <c r="BA1295"/>
  <c r="BA1296"/>
  <c r="BA1297"/>
  <c r="BA1298"/>
  <c r="BA1299"/>
  <c r="BA1300"/>
  <c r="BA1301"/>
  <c r="BA1302"/>
  <c r="BA1303"/>
  <c r="BA1304"/>
  <c r="BA1305"/>
  <c r="BA1306"/>
  <c r="BA1307"/>
  <c r="BA1308"/>
  <c r="BA1309"/>
  <c r="BA1310"/>
  <c r="BA1311"/>
  <c r="BA1312"/>
  <c r="BA1313"/>
  <c r="BA1314"/>
  <c r="BA1315"/>
  <c r="BA1316"/>
  <c r="BA1317"/>
  <c r="BA1318"/>
  <c r="BA1319"/>
  <c r="BA1320"/>
  <c r="BA1321"/>
  <c r="BA1322"/>
  <c r="BA1323"/>
  <c r="BA1324"/>
  <c r="BA1325"/>
  <c r="BA1326"/>
  <c r="BA1327"/>
  <c r="BA1328"/>
  <c r="BA1329"/>
  <c r="BA1330"/>
  <c r="BA1331"/>
  <c r="BA1332"/>
  <c r="BA1333"/>
  <c r="BA1334"/>
  <c r="BA1335"/>
  <c r="BA1336"/>
  <c r="BA1337"/>
  <c r="BA1338"/>
  <c r="BA1339"/>
  <c r="BA1340"/>
  <c r="BA1341"/>
  <c r="BA1342"/>
  <c r="BA1343"/>
  <c r="BA1344"/>
  <c r="BA1345"/>
  <c r="BA1346"/>
  <c r="BA1347"/>
  <c r="BA1348"/>
  <c r="BA1349"/>
  <c r="BA1350"/>
  <c r="BA1351"/>
  <c r="BA1352"/>
  <c r="BA1353"/>
  <c r="BA1354"/>
  <c r="BA1355"/>
  <c r="BA1356"/>
  <c r="BA1357"/>
  <c r="BA1358"/>
  <c r="BA1359"/>
  <c r="BA1360"/>
  <c r="BA1361"/>
  <c r="BA1362"/>
  <c r="BA1363"/>
  <c r="BA1364"/>
  <c r="BA1365"/>
  <c r="BA1366"/>
  <c r="BA1367"/>
  <c r="BA1368"/>
  <c r="BA1369"/>
  <c r="BA1370"/>
  <c r="BA1371"/>
  <c r="BA1372"/>
  <c r="BA1373"/>
  <c r="BA1374"/>
  <c r="BA1375"/>
  <c r="BA1376"/>
  <c r="BA1377"/>
  <c r="BA1378"/>
  <c r="BA1379"/>
  <c r="BA1380"/>
  <c r="BA1381"/>
  <c r="BA1382"/>
  <c r="BA1383"/>
  <c r="BA1384"/>
  <c r="BA1385"/>
  <c r="BA1386"/>
  <c r="BA1387"/>
  <c r="BA1388"/>
  <c r="BA1389"/>
  <c r="BA1390"/>
  <c r="BA1391"/>
  <c r="BA1392"/>
  <c r="BA1393"/>
  <c r="BA1394"/>
  <c r="BA1395"/>
  <c r="BA1396"/>
  <c r="BA1397"/>
  <c r="BA1398"/>
  <c r="BA1399"/>
  <c r="BA1400"/>
  <c r="BA1401"/>
  <c r="BA1402"/>
  <c r="BA1403"/>
  <c r="BA1404"/>
  <c r="BA1405"/>
  <c r="BA1406"/>
  <c r="BA1407"/>
  <c r="BA1408"/>
  <c r="BA1409"/>
  <c r="BA1410"/>
  <c r="BA1411"/>
  <c r="BA1412"/>
  <c r="BA1413"/>
  <c r="BA1414"/>
  <c r="BA1415"/>
  <c r="BA1416"/>
  <c r="BA1417"/>
  <c r="BA1418"/>
  <c r="BA1419"/>
  <c r="BA1420"/>
  <c r="BA1421"/>
  <c r="BA1422"/>
  <c r="BA1423"/>
  <c r="BA1424"/>
  <c r="BA1425"/>
  <c r="BA1426"/>
  <c r="BA1427"/>
  <c r="BA1428"/>
  <c r="BA1429"/>
  <c r="BA1430"/>
  <c r="BA1431"/>
  <c r="BA1432"/>
  <c r="BA1433"/>
  <c r="BA1434"/>
  <c r="BA1435"/>
  <c r="BA1436"/>
  <c r="BA1437"/>
  <c r="BA1438"/>
  <c r="BA1439"/>
  <c r="BA1440"/>
  <c r="BA1441"/>
  <c r="BA1442"/>
  <c r="BA1443"/>
  <c r="BA1444"/>
  <c r="BA1445"/>
  <c r="BA1446"/>
  <c r="BA1447"/>
  <c r="BA1448"/>
  <c r="BA1449"/>
  <c r="BA1450"/>
  <c r="BA1451"/>
  <c r="BA1452"/>
  <c r="BA1453"/>
  <c r="BA1454"/>
  <c r="BA1455"/>
  <c r="BA1456"/>
  <c r="BA1457"/>
  <c r="BA1458"/>
  <c r="BA1459"/>
  <c r="BA1460"/>
  <c r="BA1461"/>
  <c r="BA1462"/>
  <c r="BA1463"/>
  <c r="BA1464"/>
  <c r="BA1465"/>
  <c r="BA1466"/>
  <c r="BA1467"/>
  <c r="BA1468"/>
  <c r="BA1469"/>
  <c r="BA1470"/>
  <c r="BA1471"/>
  <c r="BA1472"/>
  <c r="BA1473"/>
  <c r="BA1474"/>
  <c r="BA1475"/>
  <c r="BA1476"/>
  <c r="BA1477"/>
  <c r="BA1478"/>
  <c r="BA1479"/>
  <c r="BA1480"/>
  <c r="BA1481"/>
  <c r="BA1482"/>
  <c r="BA1483"/>
  <c r="BA1484"/>
  <c r="BA1485"/>
  <c r="BA1486"/>
  <c r="BA1487"/>
  <c r="BA1488"/>
  <c r="BA1489"/>
  <c r="BA1490"/>
  <c r="BA1491"/>
  <c r="BA1492"/>
  <c r="BA1493"/>
  <c r="BA1494"/>
  <c r="BA1495"/>
  <c r="BA1496"/>
  <c r="BA1497"/>
  <c r="BA1498"/>
  <c r="BA1499"/>
  <c r="BA1500"/>
  <c r="BA1501"/>
  <c r="BA1502"/>
  <c r="BA1503"/>
  <c r="BA1504"/>
  <c r="BA1505"/>
  <c r="BA1506"/>
  <c r="BA1507"/>
  <c r="BA1508"/>
  <c r="BA1509"/>
  <c r="BA1510"/>
  <c r="BA1511"/>
  <c r="BA1512"/>
  <c r="BA1513"/>
  <c r="BA1514"/>
  <c r="BA1515"/>
  <c r="BA1516"/>
  <c r="BA1517"/>
  <c r="BA1518"/>
  <c r="BA1519"/>
  <c r="BA1520"/>
  <c r="BA1521"/>
  <c r="BA1522"/>
  <c r="BA1523"/>
  <c r="BA1524"/>
  <c r="BA1525"/>
  <c r="BA1526"/>
  <c r="BA1527"/>
  <c r="BA1528"/>
  <c r="BA1529"/>
  <c r="BA1530"/>
  <c r="BA1531"/>
  <c r="BA1532"/>
  <c r="BA1533"/>
  <c r="BA1534"/>
  <c r="BA1535"/>
  <c r="BA1536"/>
  <c r="BA1537"/>
  <c r="BA1538"/>
  <c r="BA1539"/>
  <c r="BA1540"/>
  <c r="BA1541"/>
  <c r="BA1542"/>
  <c r="BA1543"/>
  <c r="BA1544"/>
  <c r="BA1545"/>
  <c r="BA1546"/>
  <c r="BA1547"/>
  <c r="BA1548"/>
  <c r="BA1549"/>
  <c r="BA1550"/>
  <c r="BA1551"/>
  <c r="BA1552"/>
  <c r="BA1553"/>
  <c r="BA1554"/>
  <c r="BA1555"/>
  <c r="BA1556"/>
  <c r="BA1557"/>
  <c r="BA1558"/>
  <c r="BA1559"/>
  <c r="BA1560"/>
  <c r="BA1561"/>
  <c r="BA1562"/>
  <c r="BA1563"/>
  <c r="BA1564"/>
  <c r="BA1565"/>
  <c r="BA1566"/>
  <c r="BA1567"/>
  <c r="BA1568"/>
  <c r="BA1569"/>
  <c r="BA1570"/>
  <c r="BA1571"/>
  <c r="BA1572"/>
  <c r="BA1573"/>
  <c r="BA1574"/>
  <c r="BA1575"/>
  <c r="BA1576"/>
  <c r="BA1577"/>
  <c r="BA1578"/>
  <c r="BA1579"/>
  <c r="BA1580"/>
  <c r="BA1581"/>
  <c r="BA1582"/>
  <c r="BA1583"/>
  <c r="BA1584"/>
  <c r="BA1585"/>
  <c r="BA1586"/>
  <c r="BA1587"/>
  <c r="BA1588"/>
  <c r="BA1589"/>
  <c r="BA1590"/>
  <c r="BA1591"/>
  <c r="BA1592"/>
  <c r="BA1593"/>
  <c r="BA1594"/>
  <c r="BA1595"/>
  <c r="BA1596"/>
  <c r="BA1597"/>
  <c r="BA1598"/>
  <c r="BA1599"/>
  <c r="BA1600"/>
  <c r="BA1601"/>
  <c r="BA1602"/>
  <c r="BA1603"/>
  <c r="BA1604"/>
  <c r="BA1605"/>
  <c r="BA1606"/>
  <c r="BA1607"/>
  <c r="BA1608"/>
  <c r="BA1609"/>
  <c r="BA1610"/>
  <c r="BA1611"/>
  <c r="BA1612"/>
  <c r="BA1613"/>
  <c r="BA1614"/>
  <c r="BA1615"/>
  <c r="BA1616"/>
  <c r="BA1617"/>
  <c r="BA1618"/>
  <c r="BA1619"/>
  <c r="BA1620"/>
  <c r="BA1621"/>
  <c r="BA1622"/>
  <c r="BA1623"/>
  <c r="BA1624"/>
  <c r="BA1625"/>
  <c r="BA1626"/>
  <c r="BA1627"/>
  <c r="BA1628"/>
  <c r="BA1629"/>
  <c r="BA1630"/>
  <c r="BA1631"/>
  <c r="BA1632"/>
  <c r="BA1633"/>
  <c r="BA1634"/>
  <c r="BA1635"/>
  <c r="BA1636"/>
  <c r="BA1637"/>
  <c r="BA1638"/>
  <c r="BA1639"/>
  <c r="BA1640"/>
  <c r="BA1641"/>
  <c r="BA1642"/>
  <c r="BA1643"/>
  <c r="BA1644"/>
  <c r="BA1645"/>
  <c r="BA1646"/>
  <c r="BA1647"/>
  <c r="BA1648"/>
  <c r="BA1649"/>
  <c r="BA1650"/>
  <c r="BA1651"/>
  <c r="BA1652"/>
  <c r="BA1653"/>
  <c r="BA1654"/>
  <c r="BA1655"/>
  <c r="BA1656"/>
  <c r="BA1657"/>
  <c r="BA1658"/>
  <c r="BA1659"/>
  <c r="BA1660"/>
  <c r="BA1661"/>
  <c r="BA1662"/>
  <c r="BA1663"/>
  <c r="BA395"/>
  <c r="EE103" i="9"/>
  <c r="EC103"/>
  <c r="EA103"/>
  <c r="DY103"/>
  <c r="DW103"/>
  <c r="DU103"/>
  <c r="DS103"/>
  <c r="DQ103"/>
  <c r="DO103"/>
  <c r="DM103"/>
  <c r="DK103"/>
  <c r="DI103"/>
  <c r="DG103"/>
  <c r="DE103"/>
  <c r="DC103"/>
  <c r="DA103"/>
  <c r="CY103"/>
  <c r="CW103"/>
  <c r="CU103"/>
  <c r="CS103"/>
  <c r="CQ103"/>
  <c r="CO103"/>
  <c r="CM103"/>
  <c r="CK103"/>
  <c r="CI103"/>
  <c r="CG103"/>
  <c r="CE103"/>
  <c r="CC103"/>
  <c r="CA103"/>
  <c r="BY103"/>
  <c r="BW103"/>
  <c r="BU103"/>
  <c r="BS103"/>
  <c r="BQ103"/>
  <c r="BO103"/>
  <c r="BM103"/>
  <c r="BK103"/>
  <c r="BI103"/>
  <c r="BG103"/>
  <c r="BE103"/>
  <c r="BC103"/>
  <c r="BA103"/>
  <c r="AY103"/>
  <c r="AW103"/>
  <c r="AU103"/>
  <c r="AS103"/>
  <c r="AQ103"/>
  <c r="AO103"/>
  <c r="AM103"/>
  <c r="AK103"/>
  <c r="AI103"/>
  <c r="AG103"/>
  <c r="AE103"/>
  <c r="AC103"/>
  <c r="AA103"/>
  <c r="Y103"/>
  <c r="W103"/>
  <c r="U103"/>
  <c r="S103"/>
  <c r="Q103"/>
  <c r="O103"/>
  <c r="M103"/>
  <c r="K103"/>
  <c r="I103"/>
  <c r="EE102"/>
  <c r="EC102"/>
  <c r="EA102"/>
  <c r="DY102"/>
  <c r="DW102"/>
  <c r="DU102"/>
  <c r="DS102"/>
  <c r="DQ102"/>
  <c r="DO102"/>
  <c r="DM102"/>
  <c r="DK102"/>
  <c r="DI102"/>
  <c r="DG102"/>
  <c r="DE102"/>
  <c r="DC102"/>
  <c r="DA102"/>
  <c r="CY102"/>
  <c r="CW102"/>
  <c r="CU102"/>
  <c r="CS102"/>
  <c r="CQ102"/>
  <c r="CO102"/>
  <c r="CM102"/>
  <c r="CK102"/>
  <c r="CI102"/>
  <c r="CG102"/>
  <c r="CE102"/>
  <c r="CC102"/>
  <c r="CA102"/>
  <c r="BY102"/>
  <c r="BW102"/>
  <c r="BU102"/>
  <c r="BS102"/>
  <c r="BQ102"/>
  <c r="BO102"/>
  <c r="BM102"/>
  <c r="BK102"/>
  <c r="BI102"/>
  <c r="BG102"/>
  <c r="BE102"/>
  <c r="BC102"/>
  <c r="BA102"/>
  <c r="AY102"/>
  <c r="AW102"/>
  <c r="AU102"/>
  <c r="AS102"/>
  <c r="AQ102"/>
  <c r="AO102"/>
  <c r="AM102"/>
  <c r="AK102"/>
  <c r="AI102"/>
  <c r="AG102"/>
  <c r="AE102"/>
  <c r="AC102"/>
  <c r="AA102"/>
  <c r="Y102"/>
  <c r="W102"/>
  <c r="U102"/>
  <c r="S102"/>
  <c r="Q102"/>
  <c r="O102"/>
  <c r="M102"/>
  <c r="K102"/>
  <c r="I102"/>
  <c r="EE101"/>
  <c r="EC101"/>
  <c r="EA101"/>
  <c r="DY101"/>
  <c r="DW101"/>
  <c r="DU101"/>
  <c r="DS101"/>
  <c r="DQ101"/>
  <c r="DO101"/>
  <c r="DM101"/>
  <c r="DK101"/>
  <c r="DI101"/>
  <c r="DG101"/>
  <c r="DE101"/>
  <c r="DC101"/>
  <c r="DA101"/>
  <c r="CY101"/>
  <c r="CW101"/>
  <c r="CU101"/>
  <c r="CS101"/>
  <c r="CQ101"/>
  <c r="CO101"/>
  <c r="CM101"/>
  <c r="CK101"/>
  <c r="CI101"/>
  <c r="CG101"/>
  <c r="CE101"/>
  <c r="CC101"/>
  <c r="CA101"/>
  <c r="BY101"/>
  <c r="BW101"/>
  <c r="BU101"/>
  <c r="BS101"/>
  <c r="BQ101"/>
  <c r="BO101"/>
  <c r="BM101"/>
  <c r="BK101"/>
  <c r="BI101"/>
  <c r="BG101"/>
  <c r="BE101"/>
  <c r="BC101"/>
  <c r="BA101"/>
  <c r="AY101"/>
  <c r="AW101"/>
  <c r="AU101"/>
  <c r="AS101"/>
  <c r="AQ101"/>
  <c r="AO101"/>
  <c r="AM101"/>
  <c r="AK101"/>
  <c r="AI101"/>
  <c r="AG101"/>
  <c r="AE101"/>
  <c r="AC101"/>
  <c r="AA101"/>
  <c r="Y101"/>
  <c r="W101"/>
  <c r="U101"/>
  <c r="S101"/>
  <c r="Q101"/>
  <c r="O101"/>
  <c r="M101"/>
  <c r="K101"/>
  <c r="I101"/>
  <c r="EE100"/>
  <c r="EC100"/>
  <c r="EA100"/>
  <c r="DY100"/>
  <c r="DW100"/>
  <c r="DU100"/>
  <c r="DS100"/>
  <c r="DQ100"/>
  <c r="DO100"/>
  <c r="DM100"/>
  <c r="DK100"/>
  <c r="DI100"/>
  <c r="DG100"/>
  <c r="DE100"/>
  <c r="DC100"/>
  <c r="DA100"/>
  <c r="CY100"/>
  <c r="CW100"/>
  <c r="CU100"/>
  <c r="CS100"/>
  <c r="CQ100"/>
  <c r="CO100"/>
  <c r="CM100"/>
  <c r="CK100"/>
  <c r="CI100"/>
  <c r="CG100"/>
  <c r="CE100"/>
  <c r="CC100"/>
  <c r="CA100"/>
  <c r="BY100"/>
  <c r="BW100"/>
  <c r="BU100"/>
  <c r="BS100"/>
  <c r="BQ100"/>
  <c r="BO100"/>
  <c r="BM100"/>
  <c r="BK100"/>
  <c r="BI100"/>
  <c r="BG100"/>
  <c r="BE100"/>
  <c r="BC100"/>
  <c r="BA100"/>
  <c r="AY100"/>
  <c r="AW100"/>
  <c r="AU100"/>
  <c r="AS100"/>
  <c r="AQ100"/>
  <c r="AO100"/>
  <c r="AM100"/>
  <c r="AK100"/>
  <c r="AI100"/>
  <c r="AG100"/>
  <c r="AE100"/>
  <c r="AC100"/>
  <c r="AA100"/>
  <c r="Y100"/>
  <c r="W100"/>
  <c r="U100"/>
  <c r="S100"/>
  <c r="Q100"/>
  <c r="O100"/>
  <c r="M100"/>
  <c r="K100"/>
  <c r="I100"/>
  <c r="EE99"/>
  <c r="EC99"/>
  <c r="EA99"/>
  <c r="DY99"/>
  <c r="DW99"/>
  <c r="DU99"/>
  <c r="DS99"/>
  <c r="DQ99"/>
  <c r="DO99"/>
  <c r="DM99"/>
  <c r="DK99"/>
  <c r="DI99"/>
  <c r="DG99"/>
  <c r="DE99"/>
  <c r="DC99"/>
  <c r="DA99"/>
  <c r="CY99"/>
  <c r="CW99"/>
  <c r="CU99"/>
  <c r="CS99"/>
  <c r="CQ99"/>
  <c r="CO99"/>
  <c r="CM99"/>
  <c r="CK99"/>
  <c r="CI99"/>
  <c r="CG99"/>
  <c r="CE99"/>
  <c r="CC99"/>
  <c r="CA99"/>
  <c r="BY99"/>
  <c r="BW99"/>
  <c r="BU99"/>
  <c r="BS99"/>
  <c r="BQ99"/>
  <c r="BO99"/>
  <c r="BM99"/>
  <c r="BK99"/>
  <c r="BI99"/>
  <c r="BG99"/>
  <c r="BE99"/>
  <c r="BC99"/>
  <c r="BA99"/>
  <c r="AY99"/>
  <c r="AW99"/>
  <c r="AU99"/>
  <c r="AS99"/>
  <c r="AQ99"/>
  <c r="AO99"/>
  <c r="AM99"/>
  <c r="AK99"/>
  <c r="AI99"/>
  <c r="AG99"/>
  <c r="AE99"/>
  <c r="AC99"/>
  <c r="AA99"/>
  <c r="Y99"/>
  <c r="W99"/>
  <c r="U99"/>
  <c r="S99"/>
  <c r="Q99"/>
  <c r="O99"/>
  <c r="M99"/>
  <c r="K99"/>
  <c r="I99"/>
  <c r="EE98"/>
  <c r="EC98"/>
  <c r="EA98"/>
  <c r="DY98"/>
  <c r="DW98"/>
  <c r="DU98"/>
  <c r="DS98"/>
  <c r="DQ98"/>
  <c r="DO98"/>
  <c r="DM98"/>
  <c r="DK98"/>
  <c r="DI98"/>
  <c r="DG98"/>
  <c r="DE98"/>
  <c r="DC98"/>
  <c r="DA98"/>
  <c r="CY98"/>
  <c r="CW98"/>
  <c r="CU98"/>
  <c r="CS98"/>
  <c r="CQ98"/>
  <c r="CO98"/>
  <c r="CM98"/>
  <c r="CK98"/>
  <c r="CI98"/>
  <c r="CG98"/>
  <c r="CE98"/>
  <c r="CC98"/>
  <c r="CA98"/>
  <c r="BY98"/>
  <c r="BW98"/>
  <c r="BU98"/>
  <c r="BS98"/>
  <c r="BQ98"/>
  <c r="BO98"/>
  <c r="BM98"/>
  <c r="BK98"/>
  <c r="BI98"/>
  <c r="BG98"/>
  <c r="BE98"/>
  <c r="BC98"/>
  <c r="BA98"/>
  <c r="AY98"/>
  <c r="AW98"/>
  <c r="AU98"/>
  <c r="AS98"/>
  <c r="AQ98"/>
  <c r="AO98"/>
  <c r="AM98"/>
  <c r="AK98"/>
  <c r="AI98"/>
  <c r="AG98"/>
  <c r="AE98"/>
  <c r="AC98"/>
  <c r="AA98"/>
  <c r="Y98"/>
  <c r="W98"/>
  <c r="U98"/>
  <c r="S98"/>
  <c r="Q98"/>
  <c r="O98"/>
  <c r="M98"/>
  <c r="K98"/>
  <c r="I98"/>
  <c r="EE97"/>
  <c r="EC97"/>
  <c r="EA97"/>
  <c r="DY97"/>
  <c r="DW97"/>
  <c r="DU97"/>
  <c r="DS97"/>
  <c r="DQ97"/>
  <c r="DO97"/>
  <c r="DM97"/>
  <c r="DK97"/>
  <c r="DI97"/>
  <c r="DG97"/>
  <c r="DE97"/>
  <c r="DC97"/>
  <c r="DA97"/>
  <c r="CY97"/>
  <c r="CW97"/>
  <c r="CU97"/>
  <c r="CS97"/>
  <c r="CQ97"/>
  <c r="CO97"/>
  <c r="CM97"/>
  <c r="CK97"/>
  <c r="CI97"/>
  <c r="CG97"/>
  <c r="CE97"/>
  <c r="CC97"/>
  <c r="CA97"/>
  <c r="BY97"/>
  <c r="BW97"/>
  <c r="BU97"/>
  <c r="BS97"/>
  <c r="BQ97"/>
  <c r="BO97"/>
  <c r="BM97"/>
  <c r="BK97"/>
  <c r="BI97"/>
  <c r="BG97"/>
  <c r="BE97"/>
  <c r="BC97"/>
  <c r="BA97"/>
  <c r="AY97"/>
  <c r="AW97"/>
  <c r="AU97"/>
  <c r="AS97"/>
  <c r="AQ97"/>
  <c r="AO97"/>
  <c r="AM97"/>
  <c r="AK97"/>
  <c r="AI97"/>
  <c r="AG97"/>
  <c r="AE97"/>
  <c r="AC97"/>
  <c r="AA97"/>
  <c r="Y97"/>
  <c r="W97"/>
  <c r="U97"/>
  <c r="S97"/>
  <c r="Q97"/>
  <c r="O97"/>
  <c r="M97"/>
  <c r="K97"/>
  <c r="I97"/>
  <c r="EE96"/>
  <c r="EC96"/>
  <c r="EA96"/>
  <c r="DY96"/>
  <c r="DW96"/>
  <c r="DU96"/>
  <c r="DS96"/>
  <c r="DQ96"/>
  <c r="DO96"/>
  <c r="DM96"/>
  <c r="DK96"/>
  <c r="DI96"/>
  <c r="DG96"/>
  <c r="DE96"/>
  <c r="DC96"/>
  <c r="DA96"/>
  <c r="CY96"/>
  <c r="CW96"/>
  <c r="CU96"/>
  <c r="CS96"/>
  <c r="CQ96"/>
  <c r="CO96"/>
  <c r="CM96"/>
  <c r="CK96"/>
  <c r="CI96"/>
  <c r="CG96"/>
  <c r="CE96"/>
  <c r="CC96"/>
  <c r="CA96"/>
  <c r="BY96"/>
  <c r="BW96"/>
  <c r="BU96"/>
  <c r="BS96"/>
  <c r="BQ96"/>
  <c r="BO96"/>
  <c r="BM96"/>
  <c r="BK96"/>
  <c r="BI96"/>
  <c r="BG96"/>
  <c r="BE96"/>
  <c r="BC96"/>
  <c r="BA96"/>
  <c r="AY96"/>
  <c r="AW96"/>
  <c r="AU96"/>
  <c r="AS96"/>
  <c r="AQ96"/>
  <c r="AO96"/>
  <c r="AM96"/>
  <c r="AK96"/>
  <c r="AI96"/>
  <c r="AG96"/>
  <c r="AE96"/>
  <c r="AC96"/>
  <c r="AA96"/>
  <c r="Y96"/>
  <c r="W96"/>
  <c r="U96"/>
  <c r="S96"/>
  <c r="Q96"/>
  <c r="O96"/>
  <c r="M96"/>
  <c r="K96"/>
  <c r="I96"/>
  <c r="EE95"/>
  <c r="EC95"/>
  <c r="EA95"/>
  <c r="DY95"/>
  <c r="DW95"/>
  <c r="DU95"/>
  <c r="DS95"/>
  <c r="DQ95"/>
  <c r="DO95"/>
  <c r="DM95"/>
  <c r="DK95"/>
  <c r="DI95"/>
  <c r="DG95"/>
  <c r="DE95"/>
  <c r="DC95"/>
  <c r="DA95"/>
  <c r="CY95"/>
  <c r="CW95"/>
  <c r="CU95"/>
  <c r="CS95"/>
  <c r="CQ95"/>
  <c r="CO95"/>
  <c r="CM95"/>
  <c r="CK95"/>
  <c r="CI95"/>
  <c r="CG95"/>
  <c r="CE95"/>
  <c r="CC95"/>
  <c r="CA95"/>
  <c r="BY95"/>
  <c r="BW95"/>
  <c r="BU95"/>
  <c r="BS95"/>
  <c r="BQ95"/>
  <c r="BO95"/>
  <c r="BM95"/>
  <c r="BK95"/>
  <c r="BI95"/>
  <c r="BG95"/>
  <c r="BE95"/>
  <c r="BC95"/>
  <c r="BA95"/>
  <c r="AY95"/>
  <c r="AW95"/>
  <c r="AU95"/>
  <c r="AS95"/>
  <c r="AQ95"/>
  <c r="AO95"/>
  <c r="AM95"/>
  <c r="AK95"/>
  <c r="AI95"/>
  <c r="AG95"/>
  <c r="AE95"/>
  <c r="AC95"/>
  <c r="AA95"/>
  <c r="Y95"/>
  <c r="W95"/>
  <c r="U95"/>
  <c r="S95"/>
  <c r="Q95"/>
  <c r="O95"/>
  <c r="M95"/>
  <c r="K95"/>
  <c r="I95"/>
  <c r="EE94"/>
  <c r="EC94"/>
  <c r="EA94"/>
  <c r="DY94"/>
  <c r="DW94"/>
  <c r="DU94"/>
  <c r="DS94"/>
  <c r="DQ94"/>
  <c r="DO94"/>
  <c r="DM94"/>
  <c r="DK94"/>
  <c r="DI94"/>
  <c r="DG94"/>
  <c r="DE94"/>
  <c r="DC94"/>
  <c r="DA94"/>
  <c r="CY94"/>
  <c r="CW94"/>
  <c r="CU94"/>
  <c r="CS94"/>
  <c r="CQ94"/>
  <c r="CO94"/>
  <c r="CM94"/>
  <c r="CK94"/>
  <c r="CI94"/>
  <c r="CG94"/>
  <c r="CE94"/>
  <c r="CC94"/>
  <c r="CA94"/>
  <c r="BY94"/>
  <c r="BW94"/>
  <c r="BU94"/>
  <c r="BS94"/>
  <c r="BQ94"/>
  <c r="BO94"/>
  <c r="BM94"/>
  <c r="BK94"/>
  <c r="BI94"/>
  <c r="BG94"/>
  <c r="BE94"/>
  <c r="BC94"/>
  <c r="BA94"/>
  <c r="AY94"/>
  <c r="AW94"/>
  <c r="AU94"/>
  <c r="AS94"/>
  <c r="AQ94"/>
  <c r="AO94"/>
  <c r="AM94"/>
  <c r="AK94"/>
  <c r="AI94"/>
  <c r="AG94"/>
  <c r="AE94"/>
  <c r="AC94"/>
  <c r="AA94"/>
  <c r="Y94"/>
  <c r="W94"/>
  <c r="U94"/>
  <c r="S94"/>
  <c r="Q94"/>
  <c r="O94"/>
  <c r="M94"/>
  <c r="K94"/>
  <c r="I94"/>
  <c r="EE93"/>
  <c r="EC93"/>
  <c r="EA93"/>
  <c r="DY93"/>
  <c r="DW93"/>
  <c r="DU93"/>
  <c r="DS93"/>
  <c r="DQ93"/>
  <c r="DO93"/>
  <c r="DM93"/>
  <c r="DK93"/>
  <c r="DI93"/>
  <c r="DG93"/>
  <c r="DE93"/>
  <c r="DC93"/>
  <c r="DA93"/>
  <c r="CY93"/>
  <c r="CW93"/>
  <c r="CU93"/>
  <c r="CS93"/>
  <c r="CQ93"/>
  <c r="CO93"/>
  <c r="CM93"/>
  <c r="CK93"/>
  <c r="CI93"/>
  <c r="CG93"/>
  <c r="CE93"/>
  <c r="CC93"/>
  <c r="CA93"/>
  <c r="BY93"/>
  <c r="BW93"/>
  <c r="BU93"/>
  <c r="BS93"/>
  <c r="BQ93"/>
  <c r="BO93"/>
  <c r="BM93"/>
  <c r="BK93"/>
  <c r="BI93"/>
  <c r="BG93"/>
  <c r="BE93"/>
  <c r="BC93"/>
  <c r="BA93"/>
  <c r="AY93"/>
  <c r="AW93"/>
  <c r="AU93"/>
  <c r="AS93"/>
  <c r="AQ93"/>
  <c r="AO93"/>
  <c r="AM93"/>
  <c r="AK93"/>
  <c r="AI93"/>
  <c r="AG93"/>
  <c r="AE93"/>
  <c r="AC93"/>
  <c r="AA93"/>
  <c r="Y93"/>
  <c r="W93"/>
  <c r="U93"/>
  <c r="S93"/>
  <c r="Q93"/>
  <c r="O93"/>
  <c r="M93"/>
  <c r="K93"/>
  <c r="I93"/>
  <c r="EE92"/>
  <c r="EC92"/>
  <c r="EA92"/>
  <c r="DY92"/>
  <c r="DW92"/>
  <c r="DU92"/>
  <c r="DS92"/>
  <c r="DQ92"/>
  <c r="DO92"/>
  <c r="DM92"/>
  <c r="DK92"/>
  <c r="DI92"/>
  <c r="DG92"/>
  <c r="DE92"/>
  <c r="DC92"/>
  <c r="DA92"/>
  <c r="CY92"/>
  <c r="CW92"/>
  <c r="CU92"/>
  <c r="CS92"/>
  <c r="CQ92"/>
  <c r="CO92"/>
  <c r="CM92"/>
  <c r="CK92"/>
  <c r="CI92"/>
  <c r="CG92"/>
  <c r="CE92"/>
  <c r="CC92"/>
  <c r="CA92"/>
  <c r="BY92"/>
  <c r="BW92"/>
  <c r="BU92"/>
  <c r="BS92"/>
  <c r="BQ92"/>
  <c r="BO92"/>
  <c r="BM92"/>
  <c r="BK92"/>
  <c r="BI92"/>
  <c r="BG92"/>
  <c r="BE92"/>
  <c r="BC92"/>
  <c r="BA92"/>
  <c r="AY92"/>
  <c r="AW92"/>
  <c r="AU92"/>
  <c r="AS92"/>
  <c r="AQ92"/>
  <c r="AO92"/>
  <c r="AM92"/>
  <c r="AK92"/>
  <c r="AI92"/>
  <c r="AG92"/>
  <c r="AE92"/>
  <c r="AC92"/>
  <c r="AA92"/>
  <c r="Y92"/>
  <c r="W92"/>
  <c r="U92"/>
  <c r="S92"/>
  <c r="Q92"/>
  <c r="O92"/>
  <c r="M92"/>
  <c r="K92"/>
  <c r="I92"/>
  <c r="EE91"/>
  <c r="EC91"/>
  <c r="EA91"/>
  <c r="DY91"/>
  <c r="DW91"/>
  <c r="DU91"/>
  <c r="DS91"/>
  <c r="DQ91"/>
  <c r="DO91"/>
  <c r="DM91"/>
  <c r="DK91"/>
  <c r="DI91"/>
  <c r="DG91"/>
  <c r="DE91"/>
  <c r="DC91"/>
  <c r="DA91"/>
  <c r="CY91"/>
  <c r="CW91"/>
  <c r="CU91"/>
  <c r="CS91"/>
  <c r="CQ91"/>
  <c r="CO91"/>
  <c r="CM91"/>
  <c r="CK91"/>
  <c r="CI91"/>
  <c r="CG91"/>
  <c r="CE91"/>
  <c r="CC91"/>
  <c r="CA91"/>
  <c r="BY91"/>
  <c r="BW91"/>
  <c r="BU91"/>
  <c r="BS91"/>
  <c r="BQ91"/>
  <c r="BO91"/>
  <c r="BM91"/>
  <c r="BK91"/>
  <c r="BI91"/>
  <c r="BG91"/>
  <c r="BE91"/>
  <c r="BC91"/>
  <c r="BA91"/>
  <c r="AY91"/>
  <c r="AW91"/>
  <c r="AU91"/>
  <c r="AS91"/>
  <c r="AQ91"/>
  <c r="AO91"/>
  <c r="AM91"/>
  <c r="AK91"/>
  <c r="AI91"/>
  <c r="AG91"/>
  <c r="AE91"/>
  <c r="AC91"/>
  <c r="AA91"/>
  <c r="Y91"/>
  <c r="W91"/>
  <c r="U91"/>
  <c r="S91"/>
  <c r="Q91"/>
  <c r="O91"/>
  <c r="M91"/>
  <c r="K91"/>
  <c r="I91"/>
  <c r="EE90"/>
  <c r="EC90"/>
  <c r="EA90"/>
  <c r="DY90"/>
  <c r="DW90"/>
  <c r="DU90"/>
  <c r="DS90"/>
  <c r="DQ90"/>
  <c r="DO90"/>
  <c r="DM90"/>
  <c r="DK90"/>
  <c r="DI90"/>
  <c r="DG90"/>
  <c r="DE90"/>
  <c r="DC90"/>
  <c r="DA90"/>
  <c r="CY90"/>
  <c r="CW90"/>
  <c r="CU90"/>
  <c r="CS90"/>
  <c r="CQ90"/>
  <c r="CO90"/>
  <c r="CM90"/>
  <c r="CK90"/>
  <c r="CI90"/>
  <c r="CG90"/>
  <c r="CE90"/>
  <c r="CC90"/>
  <c r="CA90"/>
  <c r="BY90"/>
  <c r="BW90"/>
  <c r="BU90"/>
  <c r="BS90"/>
  <c r="BQ90"/>
  <c r="BO90"/>
  <c r="BM90"/>
  <c r="BK90"/>
  <c r="BI90"/>
  <c r="BG90"/>
  <c r="BE90"/>
  <c r="BC90"/>
  <c r="BA90"/>
  <c r="AY90"/>
  <c r="AW90"/>
  <c r="AU90"/>
  <c r="AS90"/>
  <c r="AQ90"/>
  <c r="AO90"/>
  <c r="AM90"/>
  <c r="AK90"/>
  <c r="AI90"/>
  <c r="AG90"/>
  <c r="AE90"/>
  <c r="AC90"/>
  <c r="AA90"/>
  <c r="Y90"/>
  <c r="W90"/>
  <c r="U90"/>
  <c r="S90"/>
  <c r="Q90"/>
  <c r="O90"/>
  <c r="M90"/>
  <c r="K90"/>
  <c r="I90"/>
  <c r="EE89"/>
  <c r="EC89"/>
  <c r="EA89"/>
  <c r="DY89"/>
  <c r="DW89"/>
  <c r="DU89"/>
  <c r="DS89"/>
  <c r="DQ89"/>
  <c r="DO89"/>
  <c r="DM89"/>
  <c r="DK89"/>
  <c r="DI89"/>
  <c r="DG89"/>
  <c r="DE89"/>
  <c r="DC89"/>
  <c r="DA89"/>
  <c r="CY89"/>
  <c r="CW89"/>
  <c r="CU89"/>
  <c r="CS89"/>
  <c r="CQ89"/>
  <c r="CO89"/>
  <c r="CM89"/>
  <c r="CK89"/>
  <c r="CI89"/>
  <c r="CG89"/>
  <c r="CE89"/>
  <c r="CC89"/>
  <c r="CA89"/>
  <c r="BY89"/>
  <c r="BW89"/>
  <c r="BU89"/>
  <c r="BS89"/>
  <c r="BQ89"/>
  <c r="BO89"/>
  <c r="BM89"/>
  <c r="BK89"/>
  <c r="BI89"/>
  <c r="BG89"/>
  <c r="BE89"/>
  <c r="BC89"/>
  <c r="BA89"/>
  <c r="AY89"/>
  <c r="AW89"/>
  <c r="AU89"/>
  <c r="AS89"/>
  <c r="AQ89"/>
  <c r="AO89"/>
  <c r="AM89"/>
  <c r="AK89"/>
  <c r="AI89"/>
  <c r="AG89"/>
  <c r="AE89"/>
  <c r="AC89"/>
  <c r="AA89"/>
  <c r="Y89"/>
  <c r="W89"/>
  <c r="U89"/>
  <c r="S89"/>
  <c r="Q89"/>
  <c r="O89"/>
  <c r="M89"/>
  <c r="K89"/>
  <c r="I89"/>
  <c r="EE88"/>
  <c r="EC88"/>
  <c r="EA88"/>
  <c r="DY88"/>
  <c r="DW88"/>
  <c r="DU88"/>
  <c r="DS88"/>
  <c r="DQ88"/>
  <c r="DO88"/>
  <c r="DM88"/>
  <c r="DK88"/>
  <c r="DI88"/>
  <c r="DG88"/>
  <c r="DE88"/>
  <c r="DC88"/>
  <c r="DA88"/>
  <c r="CY88"/>
  <c r="CW88"/>
  <c r="CU88"/>
  <c r="CS88"/>
  <c r="CQ88"/>
  <c r="CO88"/>
  <c r="CM88"/>
  <c r="CK88"/>
  <c r="CI88"/>
  <c r="CG88"/>
  <c r="CE88"/>
  <c r="CC88"/>
  <c r="CA88"/>
  <c r="BY88"/>
  <c r="BW88"/>
  <c r="BU88"/>
  <c r="BS88"/>
  <c r="BQ88"/>
  <c r="BO88"/>
  <c r="BM88"/>
  <c r="BK88"/>
  <c r="BI88"/>
  <c r="BG88"/>
  <c r="BE88"/>
  <c r="BC88"/>
  <c r="BA88"/>
  <c r="AY88"/>
  <c r="AW88"/>
  <c r="AU88"/>
  <c r="AS88"/>
  <c r="AQ88"/>
  <c r="AO88"/>
  <c r="AM88"/>
  <c r="AK88"/>
  <c r="AI88"/>
  <c r="AG88"/>
  <c r="AE88"/>
  <c r="AC88"/>
  <c r="AA88"/>
  <c r="Y88"/>
  <c r="W88"/>
  <c r="U88"/>
  <c r="S88"/>
  <c r="Q88"/>
  <c r="O88"/>
  <c r="M88"/>
  <c r="K88"/>
  <c r="I88"/>
  <c r="EE87"/>
  <c r="EC87"/>
  <c r="EA87"/>
  <c r="DY87"/>
  <c r="DW87"/>
  <c r="DU87"/>
  <c r="DS87"/>
  <c r="DQ87"/>
  <c r="DO87"/>
  <c r="DM87"/>
  <c r="DK87"/>
  <c r="DI87"/>
  <c r="DG87"/>
  <c r="DE87"/>
  <c r="DC87"/>
  <c r="DA87"/>
  <c r="CY87"/>
  <c r="CW87"/>
  <c r="CU87"/>
  <c r="CS87"/>
  <c r="CQ87"/>
  <c r="CO87"/>
  <c r="CM87"/>
  <c r="CK87"/>
  <c r="CI87"/>
  <c r="CG87"/>
  <c r="CE87"/>
  <c r="CC87"/>
  <c r="CA87"/>
  <c r="BY87"/>
  <c r="BW87"/>
  <c r="BU87"/>
  <c r="BS87"/>
  <c r="BQ87"/>
  <c r="BO87"/>
  <c r="BM87"/>
  <c r="BK87"/>
  <c r="BI87"/>
  <c r="BG87"/>
  <c r="BE87"/>
  <c r="BC87"/>
  <c r="BA87"/>
  <c r="AY87"/>
  <c r="AW87"/>
  <c r="AU87"/>
  <c r="AS87"/>
  <c r="AQ87"/>
  <c r="AO87"/>
  <c r="AM87"/>
  <c r="AK87"/>
  <c r="AI87"/>
  <c r="AG87"/>
  <c r="AE87"/>
  <c r="AC87"/>
  <c r="AA87"/>
  <c r="Y87"/>
  <c r="W87"/>
  <c r="U87"/>
  <c r="S87"/>
  <c r="Q87"/>
  <c r="O87"/>
  <c r="M87"/>
  <c r="K87"/>
  <c r="I87"/>
  <c r="EE86"/>
  <c r="EC86"/>
  <c r="EA86"/>
  <c r="DY86"/>
  <c r="DW86"/>
  <c r="DU86"/>
  <c r="DS86"/>
  <c r="DQ86"/>
  <c r="DO86"/>
  <c r="DM86"/>
  <c r="DK86"/>
  <c r="DI86"/>
  <c r="DG86"/>
  <c r="DE86"/>
  <c r="DC86"/>
  <c r="DA86"/>
  <c r="CY86"/>
  <c r="CW86"/>
  <c r="CU86"/>
  <c r="CS86"/>
  <c r="CQ86"/>
  <c r="CO86"/>
  <c r="CM86"/>
  <c r="CK86"/>
  <c r="CI86"/>
  <c r="CG86"/>
  <c r="CE86"/>
  <c r="CC86"/>
  <c r="CA86"/>
  <c r="BY86"/>
  <c r="BW86"/>
  <c r="BU86"/>
  <c r="BS86"/>
  <c r="BQ86"/>
  <c r="BO86"/>
  <c r="BM86"/>
  <c r="BK86"/>
  <c r="BI86"/>
  <c r="BG86"/>
  <c r="BE86"/>
  <c r="BC86"/>
  <c r="BA86"/>
  <c r="AY86"/>
  <c r="AW86"/>
  <c r="AU86"/>
  <c r="AS86"/>
  <c r="AQ86"/>
  <c r="AO86"/>
  <c r="AM86"/>
  <c r="AK86"/>
  <c r="AI86"/>
  <c r="AG86"/>
  <c r="AE86"/>
  <c r="AC86"/>
  <c r="AA86"/>
  <c r="Y86"/>
  <c r="W86"/>
  <c r="U86"/>
  <c r="S86"/>
  <c r="Q86"/>
  <c r="O86"/>
  <c r="M86"/>
  <c r="K86"/>
  <c r="I86"/>
  <c r="EE85"/>
  <c r="EC85"/>
  <c r="EA85"/>
  <c r="DY85"/>
  <c r="DW85"/>
  <c r="DU85"/>
  <c r="DS85"/>
  <c r="DQ85"/>
  <c r="DO85"/>
  <c r="DM85"/>
  <c r="DK85"/>
  <c r="DI85"/>
  <c r="DG85"/>
  <c r="DE85"/>
  <c r="DC85"/>
  <c r="DA85"/>
  <c r="CY85"/>
  <c r="CW85"/>
  <c r="CU85"/>
  <c r="CS85"/>
  <c r="CQ85"/>
  <c r="CO85"/>
  <c r="CM85"/>
  <c r="CK85"/>
  <c r="CI85"/>
  <c r="CG85"/>
  <c r="CE85"/>
  <c r="CC85"/>
  <c r="CA85"/>
  <c r="BY85"/>
  <c r="BW85"/>
  <c r="BU85"/>
  <c r="BS85"/>
  <c r="BQ85"/>
  <c r="BO85"/>
  <c r="BM85"/>
  <c r="BK85"/>
  <c r="BI85"/>
  <c r="BG85"/>
  <c r="BE85"/>
  <c r="BC85"/>
  <c r="BA85"/>
  <c r="AY85"/>
  <c r="AW85"/>
  <c r="AU85"/>
  <c r="AS85"/>
  <c r="AQ85"/>
  <c r="AO85"/>
  <c r="AM85"/>
  <c r="AK85"/>
  <c r="AI85"/>
  <c r="AG85"/>
  <c r="AE85"/>
  <c r="AC85"/>
  <c r="AA85"/>
  <c r="Y85"/>
  <c r="W85"/>
  <c r="U85"/>
  <c r="S85"/>
  <c r="Q85"/>
  <c r="O85"/>
  <c r="M85"/>
  <c r="K85"/>
  <c r="I85"/>
  <c r="EE84"/>
  <c r="EC84"/>
  <c r="EA84"/>
  <c r="DY84"/>
  <c r="DW84"/>
  <c r="DU84"/>
  <c r="DS84"/>
  <c r="DQ84"/>
  <c r="DO84"/>
  <c r="DM84"/>
  <c r="DK84"/>
  <c r="DI84"/>
  <c r="DG84"/>
  <c r="DE84"/>
  <c r="DC84"/>
  <c r="DA84"/>
  <c r="CY84"/>
  <c r="CW84"/>
  <c r="CU84"/>
  <c r="CS84"/>
  <c r="CQ84"/>
  <c r="CO84"/>
  <c r="CM84"/>
  <c r="CK84"/>
  <c r="CI84"/>
  <c r="CG84"/>
  <c r="CE84"/>
  <c r="CC84"/>
  <c r="CA84"/>
  <c r="BY84"/>
  <c r="BW84"/>
  <c r="BU84"/>
  <c r="BS84"/>
  <c r="BQ84"/>
  <c r="BO84"/>
  <c r="BM84"/>
  <c r="BK84"/>
  <c r="BI84"/>
  <c r="BG84"/>
  <c r="BE84"/>
  <c r="BC84"/>
  <c r="BA84"/>
  <c r="AY84"/>
  <c r="AW84"/>
  <c r="AU84"/>
  <c r="AS84"/>
  <c r="AQ84"/>
  <c r="AO84"/>
  <c r="AM84"/>
  <c r="AK84"/>
  <c r="AI84"/>
  <c r="AG84"/>
  <c r="AE84"/>
  <c r="AC84"/>
  <c r="AA84"/>
  <c r="Y84"/>
  <c r="W84"/>
  <c r="U84"/>
  <c r="S84"/>
  <c r="Q84"/>
  <c r="O84"/>
  <c r="M84"/>
  <c r="K84"/>
  <c r="I84"/>
  <c r="EE83"/>
  <c r="EC83"/>
  <c r="EA83"/>
  <c r="DY83"/>
  <c r="DW83"/>
  <c r="DU83"/>
  <c r="DS83"/>
  <c r="DQ83"/>
  <c r="DO83"/>
  <c r="DM83"/>
  <c r="DK83"/>
  <c r="DI83"/>
  <c r="DG83"/>
  <c r="DE83"/>
  <c r="DC83"/>
  <c r="DA83"/>
  <c r="CY83"/>
  <c r="CW83"/>
  <c r="CU83"/>
  <c r="CS83"/>
  <c r="CQ83"/>
  <c r="CO83"/>
  <c r="CM83"/>
  <c r="CK83"/>
  <c r="CI83"/>
  <c r="CG83"/>
  <c r="CE83"/>
  <c r="CC83"/>
  <c r="CA83"/>
  <c r="BY83"/>
  <c r="BW83"/>
  <c r="BU83"/>
  <c r="BS83"/>
  <c r="BQ83"/>
  <c r="BO83"/>
  <c r="BM83"/>
  <c r="BK83"/>
  <c r="BI83"/>
  <c r="BG83"/>
  <c r="BE83"/>
  <c r="BC83"/>
  <c r="BA83"/>
  <c r="AY83"/>
  <c r="AW83"/>
  <c r="AU83"/>
  <c r="AS83"/>
  <c r="AQ83"/>
  <c r="AO83"/>
  <c r="AM83"/>
  <c r="AK83"/>
  <c r="AI83"/>
  <c r="AG83"/>
  <c r="AE83"/>
  <c r="AC83"/>
  <c r="AA83"/>
  <c r="Y83"/>
  <c r="W83"/>
  <c r="U83"/>
  <c r="S83"/>
  <c r="Q83"/>
  <c r="O83"/>
  <c r="M83"/>
  <c r="K83"/>
  <c r="I83"/>
  <c r="EE82"/>
  <c r="EC82"/>
  <c r="EA82"/>
  <c r="DY82"/>
  <c r="DW82"/>
  <c r="DU82"/>
  <c r="DS82"/>
  <c r="DQ82"/>
  <c r="DO82"/>
  <c r="DM82"/>
  <c r="DK82"/>
  <c r="DI82"/>
  <c r="DG82"/>
  <c r="DE82"/>
  <c r="DC82"/>
  <c r="DA82"/>
  <c r="CY82"/>
  <c r="CW82"/>
  <c r="CU82"/>
  <c r="CS82"/>
  <c r="CQ82"/>
  <c r="CO82"/>
  <c r="CM82"/>
  <c r="CK82"/>
  <c r="CI82"/>
  <c r="CG82"/>
  <c r="CE82"/>
  <c r="CC82"/>
  <c r="CA82"/>
  <c r="BY82"/>
  <c r="BW82"/>
  <c r="BU82"/>
  <c r="BS82"/>
  <c r="BQ82"/>
  <c r="BO82"/>
  <c r="BM82"/>
  <c r="BK82"/>
  <c r="BI82"/>
  <c r="BG82"/>
  <c r="BE82"/>
  <c r="BC82"/>
  <c r="BA82"/>
  <c r="AY82"/>
  <c r="AW82"/>
  <c r="AU82"/>
  <c r="AS82"/>
  <c r="AQ82"/>
  <c r="AO82"/>
  <c r="AM82"/>
  <c r="AK82"/>
  <c r="AI82"/>
  <c r="AG82"/>
  <c r="AE82"/>
  <c r="AC82"/>
  <c r="AA82"/>
  <c r="Y82"/>
  <c r="W82"/>
  <c r="U82"/>
  <c r="S82"/>
  <c r="Q82"/>
  <c r="O82"/>
  <c r="M82"/>
  <c r="K82"/>
  <c r="I82"/>
  <c r="EE81"/>
  <c r="EC81"/>
  <c r="EA81"/>
  <c r="DY81"/>
  <c r="DW81"/>
  <c r="DU81"/>
  <c r="DS81"/>
  <c r="DQ81"/>
  <c r="DO81"/>
  <c r="DM81"/>
  <c r="DK81"/>
  <c r="DI81"/>
  <c r="DG81"/>
  <c r="DE81"/>
  <c r="DC81"/>
  <c r="DA81"/>
  <c r="CY81"/>
  <c r="CW81"/>
  <c r="CU81"/>
  <c r="CS81"/>
  <c r="CQ81"/>
  <c r="CO81"/>
  <c r="CM81"/>
  <c r="CK81"/>
  <c r="CI81"/>
  <c r="CG81"/>
  <c r="CE81"/>
  <c r="CC81"/>
  <c r="CA81"/>
  <c r="BY81"/>
  <c r="BW81"/>
  <c r="BU81"/>
  <c r="BS81"/>
  <c r="BQ81"/>
  <c r="BO81"/>
  <c r="BM81"/>
  <c r="BK81"/>
  <c r="BI81"/>
  <c r="BG81"/>
  <c r="BE81"/>
  <c r="BC81"/>
  <c r="BA81"/>
  <c r="AY81"/>
  <c r="AW81"/>
  <c r="AU81"/>
  <c r="AS81"/>
  <c r="AQ81"/>
  <c r="AO81"/>
  <c r="AM81"/>
  <c r="AK81"/>
  <c r="AI81"/>
  <c r="AG81"/>
  <c r="AE81"/>
  <c r="AC81"/>
  <c r="AA81"/>
  <c r="Y81"/>
  <c r="W81"/>
  <c r="U81"/>
  <c r="S81"/>
  <c r="Q81"/>
  <c r="O81"/>
  <c r="M81"/>
  <c r="K81"/>
  <c r="I81"/>
  <c r="EE80"/>
  <c r="EC80"/>
  <c r="EA80"/>
  <c r="DY80"/>
  <c r="DW80"/>
  <c r="DU80"/>
  <c r="DS80"/>
  <c r="DQ80"/>
  <c r="DO80"/>
  <c r="DM80"/>
  <c r="DK80"/>
  <c r="DI80"/>
  <c r="DG80"/>
  <c r="DE80"/>
  <c r="DC80"/>
  <c r="DA80"/>
  <c r="CY80"/>
  <c r="CW80"/>
  <c r="CU80"/>
  <c r="CS80"/>
  <c r="CQ80"/>
  <c r="CO80"/>
  <c r="CM80"/>
  <c r="CK80"/>
  <c r="CI80"/>
  <c r="CG80"/>
  <c r="CE80"/>
  <c r="CC80"/>
  <c r="CA80"/>
  <c r="BY80"/>
  <c r="BW80"/>
  <c r="BU80"/>
  <c r="BS80"/>
  <c r="BQ80"/>
  <c r="BO80"/>
  <c r="BM80"/>
  <c r="BK80"/>
  <c r="BI80"/>
  <c r="BG80"/>
  <c r="BE80"/>
  <c r="BC80"/>
  <c r="BA80"/>
  <c r="AY80"/>
  <c r="AW80"/>
  <c r="AU80"/>
  <c r="AS80"/>
  <c r="AQ80"/>
  <c r="AO80"/>
  <c r="AM80"/>
  <c r="AK80"/>
  <c r="AI80"/>
  <c r="AG80"/>
  <c r="AE80"/>
  <c r="AC80"/>
  <c r="AA80"/>
  <c r="Y80"/>
  <c r="W80"/>
  <c r="U80"/>
  <c r="S80"/>
  <c r="Q80"/>
  <c r="O80"/>
  <c r="M80"/>
  <c r="K80"/>
  <c r="I80"/>
  <c r="EE79"/>
  <c r="EC79"/>
  <c r="EA79"/>
  <c r="DY79"/>
  <c r="DW79"/>
  <c r="DU79"/>
  <c r="DS79"/>
  <c r="DQ79"/>
  <c r="DO79"/>
  <c r="DM79"/>
  <c r="DK79"/>
  <c r="DI79"/>
  <c r="DG79"/>
  <c r="DE79"/>
  <c r="DC79"/>
  <c r="DA79"/>
  <c r="CY79"/>
  <c r="CW79"/>
  <c r="CU79"/>
  <c r="CS79"/>
  <c r="CQ79"/>
  <c r="CO79"/>
  <c r="CM79"/>
  <c r="CK79"/>
  <c r="CI79"/>
  <c r="CG79"/>
  <c r="CE79"/>
  <c r="CC79"/>
  <c r="CA79"/>
  <c r="BY79"/>
  <c r="BW79"/>
  <c r="BU79"/>
  <c r="BS79"/>
  <c r="BQ79"/>
  <c r="BO79"/>
  <c r="BM79"/>
  <c r="BK79"/>
  <c r="BI79"/>
  <c r="BG79"/>
  <c r="BE79"/>
  <c r="BC79"/>
  <c r="BA79"/>
  <c r="AY79"/>
  <c r="AW79"/>
  <c r="AU79"/>
  <c r="AS79"/>
  <c r="AQ79"/>
  <c r="AO79"/>
  <c r="AM79"/>
  <c r="AK79"/>
  <c r="AI79"/>
  <c r="AG79"/>
  <c r="AE79"/>
  <c r="AC79"/>
  <c r="AA79"/>
  <c r="Y79"/>
  <c r="W79"/>
  <c r="U79"/>
  <c r="S79"/>
  <c r="Q79"/>
  <c r="O79"/>
  <c r="M79"/>
  <c r="K79"/>
  <c r="I79"/>
  <c r="EE78"/>
  <c r="EC78"/>
  <c r="EA78"/>
  <c r="DY78"/>
  <c r="DW78"/>
  <c r="DU78"/>
  <c r="DS78"/>
  <c r="DQ78"/>
  <c r="DO78"/>
  <c r="DM78"/>
  <c r="DK78"/>
  <c r="DI78"/>
  <c r="DG78"/>
  <c r="DE78"/>
  <c r="DC78"/>
  <c r="DA78"/>
  <c r="CY78"/>
  <c r="CW78"/>
  <c r="CU78"/>
  <c r="CS78"/>
  <c r="CQ78"/>
  <c r="CO78"/>
  <c r="CM78"/>
  <c r="CK78"/>
  <c r="CI78"/>
  <c r="CG78"/>
  <c r="CE78"/>
  <c r="CC78"/>
  <c r="CA78"/>
  <c r="BY78"/>
  <c r="BW78"/>
  <c r="BU78"/>
  <c r="BS78"/>
  <c r="BQ78"/>
  <c r="BO78"/>
  <c r="BM78"/>
  <c r="BK78"/>
  <c r="BI78"/>
  <c r="BG78"/>
  <c r="BE78"/>
  <c r="BC78"/>
  <c r="BA78"/>
  <c r="AY78"/>
  <c r="AW78"/>
  <c r="AU78"/>
  <c r="AS78"/>
  <c r="AQ78"/>
  <c r="AO78"/>
  <c r="AM78"/>
  <c r="AK78"/>
  <c r="AI78"/>
  <c r="AG78"/>
  <c r="AE78"/>
  <c r="AC78"/>
  <c r="AA78"/>
  <c r="Y78"/>
  <c r="W78"/>
  <c r="U78"/>
  <c r="S78"/>
  <c r="Q78"/>
  <c r="O78"/>
  <c r="M78"/>
  <c r="K78"/>
  <c r="I78"/>
  <c r="EE77"/>
  <c r="EC77"/>
  <c r="EA77"/>
  <c r="DY77"/>
  <c r="DW77"/>
  <c r="DU77"/>
  <c r="DS77"/>
  <c r="DQ77"/>
  <c r="DO77"/>
  <c r="DM77"/>
  <c r="DK77"/>
  <c r="DI77"/>
  <c r="DG77"/>
  <c r="DE77"/>
  <c r="DC77"/>
  <c r="DA77"/>
  <c r="CY77"/>
  <c r="CW77"/>
  <c r="CU77"/>
  <c r="CS77"/>
  <c r="CQ77"/>
  <c r="CO77"/>
  <c r="CM77"/>
  <c r="CK77"/>
  <c r="CI77"/>
  <c r="CG77"/>
  <c r="CE77"/>
  <c r="CC77"/>
  <c r="CA77"/>
  <c r="BY77"/>
  <c r="BW77"/>
  <c r="BU77"/>
  <c r="BS77"/>
  <c r="BQ77"/>
  <c r="BO77"/>
  <c r="BM77"/>
  <c r="BK77"/>
  <c r="BI77"/>
  <c r="BG77"/>
  <c r="BE77"/>
  <c r="BC77"/>
  <c r="BA77"/>
  <c r="AY77"/>
  <c r="AW77"/>
  <c r="AU77"/>
  <c r="AS77"/>
  <c r="AQ77"/>
  <c r="AO77"/>
  <c r="AM77"/>
  <c r="AK77"/>
  <c r="AI77"/>
  <c r="AG77"/>
  <c r="AE77"/>
  <c r="AC77"/>
  <c r="AA77"/>
  <c r="Y77"/>
  <c r="W77"/>
  <c r="U77"/>
  <c r="S77"/>
  <c r="Q77"/>
  <c r="O77"/>
  <c r="M77"/>
  <c r="K77"/>
  <c r="I77"/>
  <c r="EE76"/>
  <c r="EC76"/>
  <c r="EA76"/>
  <c r="DY76"/>
  <c r="DW76"/>
  <c r="DU76"/>
  <c r="DS76"/>
  <c r="DQ76"/>
  <c r="DO76"/>
  <c r="DM76"/>
  <c r="DK76"/>
  <c r="DI76"/>
  <c r="DG76"/>
  <c r="DE76"/>
  <c r="DC76"/>
  <c r="DA76"/>
  <c r="CY76"/>
  <c r="CW76"/>
  <c r="CU76"/>
  <c r="CS76"/>
  <c r="CQ76"/>
  <c r="CO76"/>
  <c r="CM76"/>
  <c r="CK76"/>
  <c r="CI76"/>
  <c r="CG76"/>
  <c r="CE76"/>
  <c r="CC76"/>
  <c r="CA76"/>
  <c r="BY76"/>
  <c r="BW76"/>
  <c r="BU76"/>
  <c r="BS76"/>
  <c r="BQ76"/>
  <c r="BO76"/>
  <c r="BM76"/>
  <c r="BK76"/>
  <c r="BI76"/>
  <c r="BG76"/>
  <c r="BE76"/>
  <c r="BC76"/>
  <c r="BA76"/>
  <c r="AY76"/>
  <c r="AW76"/>
  <c r="AU76"/>
  <c r="AS76"/>
  <c r="AQ76"/>
  <c r="AO76"/>
  <c r="AM76"/>
  <c r="AK76"/>
  <c r="AI76"/>
  <c r="AG76"/>
  <c r="AE76"/>
  <c r="AC76"/>
  <c r="AA76"/>
  <c r="Y76"/>
  <c r="W76"/>
  <c r="U76"/>
  <c r="S76"/>
  <c r="Q76"/>
  <c r="O76"/>
  <c r="M76"/>
  <c r="K76"/>
  <c r="I76"/>
  <c r="EE75"/>
  <c r="EC75"/>
  <c r="EA75"/>
  <c r="DY75"/>
  <c r="DW75"/>
  <c r="DU75"/>
  <c r="DS75"/>
  <c r="DQ75"/>
  <c r="DO75"/>
  <c r="DM75"/>
  <c r="DK75"/>
  <c r="DI75"/>
  <c r="DG75"/>
  <c r="DE75"/>
  <c r="DC75"/>
  <c r="DA75"/>
  <c r="CY75"/>
  <c r="CW75"/>
  <c r="CU75"/>
  <c r="CS75"/>
  <c r="CQ75"/>
  <c r="CO75"/>
  <c r="CM75"/>
  <c r="CK75"/>
  <c r="CI75"/>
  <c r="CG75"/>
  <c r="CE75"/>
  <c r="CC75"/>
  <c r="CA75"/>
  <c r="BY75"/>
  <c r="BW75"/>
  <c r="BU75"/>
  <c r="BS75"/>
  <c r="BQ75"/>
  <c r="BO75"/>
  <c r="BM75"/>
  <c r="BK75"/>
  <c r="BI75"/>
  <c r="BG75"/>
  <c r="BE75"/>
  <c r="BC75"/>
  <c r="BA75"/>
  <c r="AY75"/>
  <c r="AW75"/>
  <c r="AU75"/>
  <c r="AS75"/>
  <c r="AQ75"/>
  <c r="AO75"/>
  <c r="AM75"/>
  <c r="AK75"/>
  <c r="AI75"/>
  <c r="AG75"/>
  <c r="AE75"/>
  <c r="AC75"/>
  <c r="AA75"/>
  <c r="Y75"/>
  <c r="W75"/>
  <c r="U75"/>
  <c r="S75"/>
  <c r="Q75"/>
  <c r="O75"/>
  <c r="M75"/>
  <c r="K75"/>
  <c r="I75"/>
  <c r="EE74"/>
  <c r="EC74"/>
  <c r="EA74"/>
  <c r="DY74"/>
  <c r="DW74"/>
  <c r="DU74"/>
  <c r="DS74"/>
  <c r="DQ74"/>
  <c r="DO74"/>
  <c r="DM74"/>
  <c r="DK74"/>
  <c r="DI74"/>
  <c r="DG74"/>
  <c r="DE74"/>
  <c r="DC74"/>
  <c r="DA74"/>
  <c r="CY74"/>
  <c r="CW74"/>
  <c r="CU74"/>
  <c r="CS74"/>
  <c r="CQ74"/>
  <c r="CO74"/>
  <c r="CM74"/>
  <c r="CK74"/>
  <c r="CI74"/>
  <c r="CG74"/>
  <c r="CE74"/>
  <c r="CC74"/>
  <c r="CA74"/>
  <c r="BY74"/>
  <c r="BW74"/>
  <c r="BU74"/>
  <c r="BS74"/>
  <c r="BQ74"/>
  <c r="BO74"/>
  <c r="BM74"/>
  <c r="BK74"/>
  <c r="BI74"/>
  <c r="BG74"/>
  <c r="BE74"/>
  <c r="BC74"/>
  <c r="BA74"/>
  <c r="AY74"/>
  <c r="AW74"/>
  <c r="AU74"/>
  <c r="AS74"/>
  <c r="AQ74"/>
  <c r="AO74"/>
  <c r="AM74"/>
  <c r="AK74"/>
  <c r="AI74"/>
  <c r="AG74"/>
  <c r="AE74"/>
  <c r="AC74"/>
  <c r="AA74"/>
  <c r="Y74"/>
  <c r="W74"/>
  <c r="U74"/>
  <c r="S74"/>
  <c r="Q74"/>
  <c r="O74"/>
  <c r="M74"/>
  <c r="K74"/>
  <c r="I74"/>
  <c r="EE73"/>
  <c r="EC73"/>
  <c r="EA73"/>
  <c r="DY73"/>
  <c r="DW73"/>
  <c r="DU73"/>
  <c r="DS73"/>
  <c r="DQ73"/>
  <c r="DO73"/>
  <c r="DM73"/>
  <c r="DK73"/>
  <c r="DI73"/>
  <c r="DG73"/>
  <c r="DE73"/>
  <c r="DC73"/>
  <c r="DA73"/>
  <c r="CY73"/>
  <c r="CW73"/>
  <c r="CU73"/>
  <c r="CS73"/>
  <c r="CQ73"/>
  <c r="CO73"/>
  <c r="CM73"/>
  <c r="CK73"/>
  <c r="CI73"/>
  <c r="CG73"/>
  <c r="CE73"/>
  <c r="CC73"/>
  <c r="CA73"/>
  <c r="BY73"/>
  <c r="BW73"/>
  <c r="BU73"/>
  <c r="BS73"/>
  <c r="BQ73"/>
  <c r="BO73"/>
  <c r="BM73"/>
  <c r="BK73"/>
  <c r="BI73"/>
  <c r="BG73"/>
  <c r="BE73"/>
  <c r="BC73"/>
  <c r="BA73"/>
  <c r="AY73"/>
  <c r="AW73"/>
  <c r="AU73"/>
  <c r="AS73"/>
  <c r="AQ73"/>
  <c r="AO73"/>
  <c r="AM73"/>
  <c r="AK73"/>
  <c r="AI73"/>
  <c r="AG73"/>
  <c r="AE73"/>
  <c r="AC73"/>
  <c r="AA73"/>
  <c r="Y73"/>
  <c r="W73"/>
  <c r="U73"/>
  <c r="S73"/>
  <c r="Q73"/>
  <c r="O73"/>
  <c r="M73"/>
  <c r="K73"/>
  <c r="I73"/>
  <c r="EE72"/>
  <c r="EC72"/>
  <c r="EA72"/>
  <c r="DY72"/>
  <c r="DW72"/>
  <c r="DU72"/>
  <c r="DS72"/>
  <c r="DQ72"/>
  <c r="DO72"/>
  <c r="DM72"/>
  <c r="DK72"/>
  <c r="DI72"/>
  <c r="DG72"/>
  <c r="DE72"/>
  <c r="DC72"/>
  <c r="DA72"/>
  <c r="CY72"/>
  <c r="CW72"/>
  <c r="CU72"/>
  <c r="CS72"/>
  <c r="CQ72"/>
  <c r="CO72"/>
  <c r="CM72"/>
  <c r="CK72"/>
  <c r="CI72"/>
  <c r="CG72"/>
  <c r="CE72"/>
  <c r="CC72"/>
  <c r="CA72"/>
  <c r="BY72"/>
  <c r="BW72"/>
  <c r="BU72"/>
  <c r="BS72"/>
  <c r="BQ72"/>
  <c r="BO72"/>
  <c r="BM72"/>
  <c r="BK72"/>
  <c r="BI72"/>
  <c r="BG72"/>
  <c r="BE72"/>
  <c r="BC72"/>
  <c r="BA72"/>
  <c r="AY72"/>
  <c r="AW72"/>
  <c r="AU72"/>
  <c r="AS72"/>
  <c r="AQ72"/>
  <c r="AO72"/>
  <c r="AM72"/>
  <c r="AK72"/>
  <c r="AI72"/>
  <c r="AG72"/>
  <c r="AE72"/>
  <c r="AC72"/>
  <c r="AA72"/>
  <c r="Y72"/>
  <c r="W72"/>
  <c r="U72"/>
  <c r="S72"/>
  <c r="Q72"/>
  <c r="O72"/>
  <c r="M72"/>
  <c r="K72"/>
  <c r="I72"/>
  <c r="EE71"/>
  <c r="EC71"/>
  <c r="EA71"/>
  <c r="DY71"/>
  <c r="DW71"/>
  <c r="DU71"/>
  <c r="DS71"/>
  <c r="DQ71"/>
  <c r="DO71"/>
  <c r="DM71"/>
  <c r="DK71"/>
  <c r="DI71"/>
  <c r="DG71"/>
  <c r="DE71"/>
  <c r="DC71"/>
  <c r="DA71"/>
  <c r="CY71"/>
  <c r="CW71"/>
  <c r="CU71"/>
  <c r="CS71"/>
  <c r="CQ71"/>
  <c r="CO71"/>
  <c r="CM71"/>
  <c r="CK71"/>
  <c r="CI71"/>
  <c r="CG71"/>
  <c r="CE71"/>
  <c r="CC71"/>
  <c r="CA71"/>
  <c r="BY71"/>
  <c r="BW71"/>
  <c r="BU71"/>
  <c r="BS71"/>
  <c r="BQ71"/>
  <c r="BO71"/>
  <c r="BM71"/>
  <c r="BK71"/>
  <c r="BI71"/>
  <c r="BG71"/>
  <c r="BE71"/>
  <c r="BC71"/>
  <c r="BA71"/>
  <c r="AY71"/>
  <c r="AW71"/>
  <c r="AU71"/>
  <c r="AS71"/>
  <c r="AQ71"/>
  <c r="AO71"/>
  <c r="AM71"/>
  <c r="AK71"/>
  <c r="AI71"/>
  <c r="AG71"/>
  <c r="AE71"/>
  <c r="AC71"/>
  <c r="AA71"/>
  <c r="Y71"/>
  <c r="W71"/>
  <c r="U71"/>
  <c r="S71"/>
  <c r="Q71"/>
  <c r="O71"/>
  <c r="M71"/>
  <c r="K71"/>
  <c r="I71"/>
  <c r="EE70"/>
  <c r="EC70"/>
  <c r="EA70"/>
  <c r="DY70"/>
  <c r="DW70"/>
  <c r="DU70"/>
  <c r="DS70"/>
  <c r="DQ70"/>
  <c r="DO70"/>
  <c r="DM70"/>
  <c r="DK70"/>
  <c r="DI70"/>
  <c r="DG70"/>
  <c r="DE70"/>
  <c r="DC70"/>
  <c r="DA70"/>
  <c r="CY70"/>
  <c r="CW70"/>
  <c r="CU70"/>
  <c r="CS70"/>
  <c r="CQ70"/>
  <c r="CO70"/>
  <c r="CM70"/>
  <c r="CK70"/>
  <c r="CI70"/>
  <c r="CG70"/>
  <c r="CE70"/>
  <c r="CC70"/>
  <c r="CA70"/>
  <c r="BY70"/>
  <c r="BW70"/>
  <c r="BU70"/>
  <c r="BS70"/>
  <c r="BQ70"/>
  <c r="BO70"/>
  <c r="BM70"/>
  <c r="BK70"/>
  <c r="BI70"/>
  <c r="BG70"/>
  <c r="BE70"/>
  <c r="BC70"/>
  <c r="BA70"/>
  <c r="AY70"/>
  <c r="AW70"/>
  <c r="AU70"/>
  <c r="AS70"/>
  <c r="AQ70"/>
  <c r="AO70"/>
  <c r="AM70"/>
  <c r="AK70"/>
  <c r="AI70"/>
  <c r="AG70"/>
  <c r="AE70"/>
  <c r="AC70"/>
  <c r="AA70"/>
  <c r="Y70"/>
  <c r="W70"/>
  <c r="U70"/>
  <c r="S70"/>
  <c r="Q70"/>
  <c r="O70"/>
  <c r="M70"/>
  <c r="K70"/>
  <c r="I70"/>
  <c r="EE69"/>
  <c r="EC69"/>
  <c r="EA69"/>
  <c r="DY69"/>
  <c r="DW69"/>
  <c r="DU69"/>
  <c r="DS69"/>
  <c r="DQ69"/>
  <c r="DO69"/>
  <c r="DM69"/>
  <c r="DK69"/>
  <c r="DI69"/>
  <c r="DG69"/>
  <c r="DE69"/>
  <c r="DC69"/>
  <c r="DA69"/>
  <c r="CY69"/>
  <c r="CW69"/>
  <c r="CU69"/>
  <c r="CS69"/>
  <c r="CQ69"/>
  <c r="CO69"/>
  <c r="CM69"/>
  <c r="CK69"/>
  <c r="CI69"/>
  <c r="CG69"/>
  <c r="CE69"/>
  <c r="CC69"/>
  <c r="CA69"/>
  <c r="BY69"/>
  <c r="BW69"/>
  <c r="BU69"/>
  <c r="BS69"/>
  <c r="BQ69"/>
  <c r="BO69"/>
  <c r="BM69"/>
  <c r="BK69"/>
  <c r="BI69"/>
  <c r="BG69"/>
  <c r="BE69"/>
  <c r="BC69"/>
  <c r="BA69"/>
  <c r="AY69"/>
  <c r="AW69"/>
  <c r="AU69"/>
  <c r="AS69"/>
  <c r="AQ69"/>
  <c r="AO69"/>
  <c r="AM69"/>
  <c r="AK69"/>
  <c r="AI69"/>
  <c r="AG69"/>
  <c r="AE69"/>
  <c r="AC69"/>
  <c r="AA69"/>
  <c r="Y69"/>
  <c r="W69"/>
  <c r="U69"/>
  <c r="S69"/>
  <c r="Q69"/>
  <c r="O69"/>
  <c r="M69"/>
  <c r="K69"/>
  <c r="I69"/>
  <c r="EE68"/>
  <c r="EC68"/>
  <c r="EA68"/>
  <c r="DY68"/>
  <c r="DW68"/>
  <c r="DU68"/>
  <c r="DS68"/>
  <c r="DQ68"/>
  <c r="DO68"/>
  <c r="DM68"/>
  <c r="DK68"/>
  <c r="DI68"/>
  <c r="DG68"/>
  <c r="DE68"/>
  <c r="DC68"/>
  <c r="DA68"/>
  <c r="CY68"/>
  <c r="CW68"/>
  <c r="CU68"/>
  <c r="CS68"/>
  <c r="CQ68"/>
  <c r="CO68"/>
  <c r="CM68"/>
  <c r="CK68"/>
  <c r="CI68"/>
  <c r="CG68"/>
  <c r="CE68"/>
  <c r="CC68"/>
  <c r="CA68"/>
  <c r="BY68"/>
  <c r="BW68"/>
  <c r="BU68"/>
  <c r="BS68"/>
  <c r="BQ68"/>
  <c r="BO68"/>
  <c r="BM68"/>
  <c r="BK68"/>
  <c r="BI68"/>
  <c r="BG68"/>
  <c r="BE68"/>
  <c r="BC68"/>
  <c r="BA68"/>
  <c r="AY68"/>
  <c r="AW68"/>
  <c r="AU68"/>
  <c r="AS68"/>
  <c r="AQ68"/>
  <c r="AO68"/>
  <c r="AM68"/>
  <c r="AK68"/>
  <c r="AI68"/>
  <c r="AG68"/>
  <c r="AE68"/>
  <c r="AC68"/>
  <c r="AA68"/>
  <c r="Y68"/>
  <c r="W68"/>
  <c r="U68"/>
  <c r="S68"/>
  <c r="Q68"/>
  <c r="O68"/>
  <c r="M68"/>
  <c r="K68"/>
  <c r="I68"/>
  <c r="EE67"/>
  <c r="EC67"/>
  <c r="EA67"/>
  <c r="DY67"/>
  <c r="DW67"/>
  <c r="DU67"/>
  <c r="DS67"/>
  <c r="DQ67"/>
  <c r="DO67"/>
  <c r="DM67"/>
  <c r="DK67"/>
  <c r="DI67"/>
  <c r="DG67"/>
  <c r="DE67"/>
  <c r="DC67"/>
  <c r="DA67"/>
  <c r="CY67"/>
  <c r="CW67"/>
  <c r="CU67"/>
  <c r="CS67"/>
  <c r="CQ67"/>
  <c r="CO67"/>
  <c r="CM67"/>
  <c r="CK67"/>
  <c r="CI67"/>
  <c r="CG67"/>
  <c r="CE67"/>
  <c r="CC67"/>
  <c r="CA67"/>
  <c r="BY67"/>
  <c r="BW67"/>
  <c r="BU67"/>
  <c r="BS67"/>
  <c r="BQ67"/>
  <c r="BO67"/>
  <c r="BM67"/>
  <c r="BK67"/>
  <c r="BI67"/>
  <c r="BG67"/>
  <c r="BE67"/>
  <c r="BC67"/>
  <c r="BA67"/>
  <c r="AY67"/>
  <c r="AW67"/>
  <c r="AU67"/>
  <c r="AS67"/>
  <c r="AQ67"/>
  <c r="AO67"/>
  <c r="AM67"/>
  <c r="AK67"/>
  <c r="AI67"/>
  <c r="AG67"/>
  <c r="AE67"/>
  <c r="AC67"/>
  <c r="AA67"/>
  <c r="Y67"/>
  <c r="W67"/>
  <c r="U67"/>
  <c r="S67"/>
  <c r="Q67"/>
  <c r="O67"/>
  <c r="M67"/>
  <c r="K67"/>
  <c r="I67"/>
  <c r="EE66"/>
  <c r="EC66"/>
  <c r="EA66"/>
  <c r="DY66"/>
  <c r="DW66"/>
  <c r="DU66"/>
  <c r="DS66"/>
  <c r="DQ66"/>
  <c r="DO66"/>
  <c r="DM66"/>
  <c r="DK66"/>
  <c r="DI66"/>
  <c r="DG66"/>
  <c r="DE66"/>
  <c r="DC66"/>
  <c r="DA66"/>
  <c r="CY66"/>
  <c r="CW66"/>
  <c r="CU66"/>
  <c r="CS66"/>
  <c r="CQ66"/>
  <c r="CO66"/>
  <c r="CM66"/>
  <c r="CK66"/>
  <c r="CI66"/>
  <c r="CG66"/>
  <c r="CE66"/>
  <c r="CC66"/>
  <c r="CA66"/>
  <c r="BY66"/>
  <c r="BW66"/>
  <c r="BU66"/>
  <c r="BS66"/>
  <c r="BQ66"/>
  <c r="BO66"/>
  <c r="BM66"/>
  <c r="BK66"/>
  <c r="BI66"/>
  <c r="BG66"/>
  <c r="BE66"/>
  <c r="BC66"/>
  <c r="BA66"/>
  <c r="AY66"/>
  <c r="AW66"/>
  <c r="AU66"/>
  <c r="AS66"/>
  <c r="AQ66"/>
  <c r="AO66"/>
  <c r="AM66"/>
  <c r="AK66"/>
  <c r="AI66"/>
  <c r="AG66"/>
  <c r="AE66"/>
  <c r="AC66"/>
  <c r="AA66"/>
  <c r="Y66"/>
  <c r="W66"/>
  <c r="U66"/>
  <c r="S66"/>
  <c r="Q66"/>
  <c r="O66"/>
  <c r="M66"/>
  <c r="K66"/>
  <c r="I66"/>
  <c r="EE65"/>
  <c r="EC65"/>
  <c r="EA65"/>
  <c r="DY65"/>
  <c r="DW65"/>
  <c r="DU65"/>
  <c r="DS65"/>
  <c r="DQ65"/>
  <c r="DO65"/>
  <c r="DM65"/>
  <c r="DK65"/>
  <c r="DI65"/>
  <c r="DG65"/>
  <c r="DE65"/>
  <c r="DC65"/>
  <c r="DA65"/>
  <c r="CY65"/>
  <c r="CW65"/>
  <c r="CU65"/>
  <c r="CS65"/>
  <c r="CQ65"/>
  <c r="CO65"/>
  <c r="CM65"/>
  <c r="CK65"/>
  <c r="CI65"/>
  <c r="CG65"/>
  <c r="CE65"/>
  <c r="CC65"/>
  <c r="CA65"/>
  <c r="BY65"/>
  <c r="BW65"/>
  <c r="BU65"/>
  <c r="BS65"/>
  <c r="BQ65"/>
  <c r="BO65"/>
  <c r="BM65"/>
  <c r="BK65"/>
  <c r="BI65"/>
  <c r="BG65"/>
  <c r="BE65"/>
  <c r="BC65"/>
  <c r="BA65"/>
  <c r="AY65"/>
  <c r="AW65"/>
  <c r="AU65"/>
  <c r="AS65"/>
  <c r="AQ65"/>
  <c r="AO65"/>
  <c r="AM65"/>
  <c r="AK65"/>
  <c r="AI65"/>
  <c r="AG65"/>
  <c r="AE65"/>
  <c r="AC65"/>
  <c r="AA65"/>
  <c r="Y65"/>
  <c r="W65"/>
  <c r="U65"/>
  <c r="S65"/>
  <c r="Q65"/>
  <c r="O65"/>
  <c r="M65"/>
  <c r="K65"/>
  <c r="I65"/>
  <c r="EE64"/>
  <c r="EC64"/>
  <c r="EA64"/>
  <c r="DY64"/>
  <c r="DW64"/>
  <c r="DU64"/>
  <c r="DS64"/>
  <c r="DQ64"/>
  <c r="DO64"/>
  <c r="DM64"/>
  <c r="DK64"/>
  <c r="DI64"/>
  <c r="DG64"/>
  <c r="DE64"/>
  <c r="DC64"/>
  <c r="DA64"/>
  <c r="CY64"/>
  <c r="CW64"/>
  <c r="CU64"/>
  <c r="CS64"/>
  <c r="CQ64"/>
  <c r="CO64"/>
  <c r="CM64"/>
  <c r="CK64"/>
  <c r="CI64"/>
  <c r="CG64"/>
  <c r="CE64"/>
  <c r="CC64"/>
  <c r="CA64"/>
  <c r="BY64"/>
  <c r="BW64"/>
  <c r="BU64"/>
  <c r="BS64"/>
  <c r="BQ64"/>
  <c r="BO64"/>
  <c r="BM64"/>
  <c r="BK64"/>
  <c r="BI64"/>
  <c r="BG64"/>
  <c r="BE64"/>
  <c r="BC64"/>
  <c r="BA64"/>
  <c r="AY64"/>
  <c r="AW64"/>
  <c r="AU64"/>
  <c r="AS64"/>
  <c r="AQ64"/>
  <c r="AO64"/>
  <c r="AM64"/>
  <c r="AK64"/>
  <c r="AI64"/>
  <c r="AG64"/>
  <c r="AE64"/>
  <c r="AC64"/>
  <c r="AA64"/>
  <c r="Y64"/>
  <c r="W64"/>
  <c r="U64"/>
  <c r="S64"/>
  <c r="Q64"/>
  <c r="O64"/>
  <c r="M64"/>
  <c r="K64"/>
  <c r="I64"/>
  <c r="EE63"/>
  <c r="EC63"/>
  <c r="EA63"/>
  <c r="DY63"/>
  <c r="DW63"/>
  <c r="DU63"/>
  <c r="DS63"/>
  <c r="DQ63"/>
  <c r="DO63"/>
  <c r="DM63"/>
  <c r="DK63"/>
  <c r="DI63"/>
  <c r="DG63"/>
  <c r="DE63"/>
  <c r="DC63"/>
  <c r="DA63"/>
  <c r="CY63"/>
  <c r="CW63"/>
  <c r="CU63"/>
  <c r="CS63"/>
  <c r="CQ63"/>
  <c r="CO63"/>
  <c r="CM63"/>
  <c r="CK63"/>
  <c r="CI63"/>
  <c r="CG63"/>
  <c r="CE63"/>
  <c r="CC63"/>
  <c r="CA63"/>
  <c r="BY63"/>
  <c r="BW63"/>
  <c r="BU63"/>
  <c r="BS63"/>
  <c r="BQ63"/>
  <c r="BO63"/>
  <c r="BM63"/>
  <c r="BK63"/>
  <c r="BI63"/>
  <c r="BG63"/>
  <c r="BE63"/>
  <c r="BC63"/>
  <c r="BA63"/>
  <c r="AY63"/>
  <c r="AW63"/>
  <c r="AU63"/>
  <c r="AS63"/>
  <c r="AQ63"/>
  <c r="AO63"/>
  <c r="AM63"/>
  <c r="AK63"/>
  <c r="AI63"/>
  <c r="AG63"/>
  <c r="AE63"/>
  <c r="AC63"/>
  <c r="AA63"/>
  <c r="Y63"/>
  <c r="W63"/>
  <c r="U63"/>
  <c r="S63"/>
  <c r="Q63"/>
  <c r="O63"/>
  <c r="M63"/>
  <c r="K63"/>
  <c r="I63"/>
  <c r="EE62"/>
  <c r="EC62"/>
  <c r="EA62"/>
  <c r="DY62"/>
  <c r="DW62"/>
  <c r="DU62"/>
  <c r="DS62"/>
  <c r="DQ62"/>
  <c r="DO62"/>
  <c r="DM62"/>
  <c r="DK62"/>
  <c r="DI62"/>
  <c r="DG62"/>
  <c r="DE62"/>
  <c r="DC62"/>
  <c r="DA62"/>
  <c r="CY62"/>
  <c r="CW62"/>
  <c r="CU62"/>
  <c r="CS62"/>
  <c r="CQ62"/>
  <c r="CO62"/>
  <c r="CM62"/>
  <c r="CK62"/>
  <c r="CI62"/>
  <c r="CG62"/>
  <c r="CE62"/>
  <c r="CC62"/>
  <c r="CA62"/>
  <c r="BY62"/>
  <c r="BW62"/>
  <c r="BU62"/>
  <c r="BS62"/>
  <c r="BQ62"/>
  <c r="BO62"/>
  <c r="BM62"/>
  <c r="BK62"/>
  <c r="BI62"/>
  <c r="BG62"/>
  <c r="BE62"/>
  <c r="BC62"/>
  <c r="BA62"/>
  <c r="AY62"/>
  <c r="AW62"/>
  <c r="AU62"/>
  <c r="AS62"/>
  <c r="AQ62"/>
  <c r="AO62"/>
  <c r="AM62"/>
  <c r="AK62"/>
  <c r="AI62"/>
  <c r="AG62"/>
  <c r="AE62"/>
  <c r="AC62"/>
  <c r="AA62"/>
  <c r="Y62"/>
  <c r="W62"/>
  <c r="U62"/>
  <c r="S62"/>
  <c r="Q62"/>
  <c r="O62"/>
  <c r="M62"/>
  <c r="K62"/>
  <c r="I62"/>
  <c r="EE61"/>
  <c r="EC61"/>
  <c r="EA61"/>
  <c r="DY61"/>
  <c r="DW61"/>
  <c r="DU61"/>
  <c r="DS61"/>
  <c r="DQ61"/>
  <c r="DO61"/>
  <c r="DM61"/>
  <c r="DK61"/>
  <c r="DI61"/>
  <c r="DG61"/>
  <c r="DE61"/>
  <c r="DC61"/>
  <c r="DA61"/>
  <c r="CY61"/>
  <c r="CW61"/>
  <c r="CU61"/>
  <c r="CS61"/>
  <c r="CQ61"/>
  <c r="CO61"/>
  <c r="CM61"/>
  <c r="CK61"/>
  <c r="CI61"/>
  <c r="CG61"/>
  <c r="CE61"/>
  <c r="CC61"/>
  <c r="CA61"/>
  <c r="BY61"/>
  <c r="BW61"/>
  <c r="BU61"/>
  <c r="BS61"/>
  <c r="BQ61"/>
  <c r="BO61"/>
  <c r="BM61"/>
  <c r="BK61"/>
  <c r="BI61"/>
  <c r="BG61"/>
  <c r="BE61"/>
  <c r="BC61"/>
  <c r="BA61"/>
  <c r="AY61"/>
  <c r="AW61"/>
  <c r="AU61"/>
  <c r="AS61"/>
  <c r="AQ61"/>
  <c r="AO61"/>
  <c r="AM61"/>
  <c r="AK61"/>
  <c r="AI61"/>
  <c r="AG61"/>
  <c r="AE61"/>
  <c r="AC61"/>
  <c r="AA61"/>
  <c r="Y61"/>
  <c r="W61"/>
  <c r="U61"/>
  <c r="S61"/>
  <c r="Q61"/>
  <c r="O61"/>
  <c r="M61"/>
  <c r="K61"/>
  <c r="I61"/>
  <c r="EE60"/>
  <c r="EC60"/>
  <c r="EA60"/>
  <c r="DY60"/>
  <c r="DW60"/>
  <c r="DU60"/>
  <c r="DS60"/>
  <c r="DQ60"/>
  <c r="DO60"/>
  <c r="DM60"/>
  <c r="DK60"/>
  <c r="DI60"/>
  <c r="DG60"/>
  <c r="DE60"/>
  <c r="DC60"/>
  <c r="DA60"/>
  <c r="CY60"/>
  <c r="CW60"/>
  <c r="CU60"/>
  <c r="CS60"/>
  <c r="CQ60"/>
  <c r="CO60"/>
  <c r="CM60"/>
  <c r="CK60"/>
  <c r="CI60"/>
  <c r="CG60"/>
  <c r="CE60"/>
  <c r="CC60"/>
  <c r="CA60"/>
  <c r="BY60"/>
  <c r="BW60"/>
  <c r="BU60"/>
  <c r="BS60"/>
  <c r="BQ60"/>
  <c r="BO60"/>
  <c r="BM60"/>
  <c r="BK60"/>
  <c r="BI60"/>
  <c r="BG60"/>
  <c r="BE60"/>
  <c r="BC60"/>
  <c r="BA60"/>
  <c r="AY60"/>
  <c r="AW60"/>
  <c r="AU60"/>
  <c r="AS60"/>
  <c r="AQ60"/>
  <c r="AO60"/>
  <c r="AM60"/>
  <c r="AK60"/>
  <c r="AI60"/>
  <c r="AG60"/>
  <c r="AE60"/>
  <c r="AC60"/>
  <c r="AA60"/>
  <c r="Y60"/>
  <c r="W60"/>
  <c r="U60"/>
  <c r="S60"/>
  <c r="Q60"/>
  <c r="O60"/>
  <c r="M60"/>
  <c r="K60"/>
  <c r="I60"/>
  <c r="EE59"/>
  <c r="EC59"/>
  <c r="EA59"/>
  <c r="DY59"/>
  <c r="DW59"/>
  <c r="DU59"/>
  <c r="DS59"/>
  <c r="DQ59"/>
  <c r="DO59"/>
  <c r="DM59"/>
  <c r="DK59"/>
  <c r="DI59"/>
  <c r="DG59"/>
  <c r="DE59"/>
  <c r="DC59"/>
  <c r="DA59"/>
  <c r="CY59"/>
  <c r="CW59"/>
  <c r="CU59"/>
  <c r="CS59"/>
  <c r="CQ59"/>
  <c r="CO59"/>
  <c r="CM59"/>
  <c r="CK59"/>
  <c r="CI59"/>
  <c r="CG59"/>
  <c r="CE59"/>
  <c r="CC59"/>
  <c r="CA59"/>
  <c r="BY59"/>
  <c r="BW59"/>
  <c r="BU59"/>
  <c r="BS59"/>
  <c r="BQ59"/>
  <c r="BO59"/>
  <c r="BM59"/>
  <c r="BK59"/>
  <c r="BI59"/>
  <c r="BG59"/>
  <c r="BE59"/>
  <c r="BC59"/>
  <c r="BA59"/>
  <c r="AY59"/>
  <c r="AW59"/>
  <c r="AU59"/>
  <c r="AS59"/>
  <c r="AQ59"/>
  <c r="AO59"/>
  <c r="AM59"/>
  <c r="AK59"/>
  <c r="AI59"/>
  <c r="AG59"/>
  <c r="AE59"/>
  <c r="AC59"/>
  <c r="AA59"/>
  <c r="Y59"/>
  <c r="W59"/>
  <c r="U59"/>
  <c r="S59"/>
  <c r="Q59"/>
  <c r="O59"/>
  <c r="M59"/>
  <c r="K59"/>
  <c r="I59"/>
  <c r="EE58"/>
  <c r="EC58"/>
  <c r="EA58"/>
  <c r="DY58"/>
  <c r="DW58"/>
  <c r="DU58"/>
  <c r="DS58"/>
  <c r="DQ58"/>
  <c r="DO58"/>
  <c r="DM58"/>
  <c r="DK58"/>
  <c r="DI58"/>
  <c r="DG58"/>
  <c r="DE58"/>
  <c r="DC58"/>
  <c r="DA58"/>
  <c r="CY58"/>
  <c r="CW58"/>
  <c r="CU58"/>
  <c r="CS58"/>
  <c r="CQ58"/>
  <c r="CO58"/>
  <c r="CM58"/>
  <c r="CK58"/>
  <c r="CI58"/>
  <c r="CG58"/>
  <c r="CE58"/>
  <c r="CC58"/>
  <c r="CA58"/>
  <c r="BY58"/>
  <c r="BW58"/>
  <c r="BU58"/>
  <c r="BS58"/>
  <c r="BQ58"/>
  <c r="BO58"/>
  <c r="BM58"/>
  <c r="BK58"/>
  <c r="BI58"/>
  <c r="BG58"/>
  <c r="BE58"/>
  <c r="BC58"/>
  <c r="BA58"/>
  <c r="AY58"/>
  <c r="AW58"/>
  <c r="AU58"/>
  <c r="AS58"/>
  <c r="AQ58"/>
  <c r="AO58"/>
  <c r="AM58"/>
  <c r="AK58"/>
  <c r="AI58"/>
  <c r="AG58"/>
  <c r="AE58"/>
  <c r="AC58"/>
  <c r="AA58"/>
  <c r="Y58"/>
  <c r="W58"/>
  <c r="U58"/>
  <c r="S58"/>
  <c r="Q58"/>
  <c r="O58"/>
  <c r="M58"/>
  <c r="K58"/>
  <c r="I58"/>
  <c r="EE57"/>
  <c r="EC57"/>
  <c r="EA57"/>
  <c r="DY57"/>
  <c r="DW57"/>
  <c r="DU57"/>
  <c r="DS57"/>
  <c r="DQ57"/>
  <c r="DO57"/>
  <c r="DM57"/>
  <c r="DK57"/>
  <c r="DI57"/>
  <c r="DG57"/>
  <c r="DE57"/>
  <c r="DC57"/>
  <c r="DA57"/>
  <c r="CY57"/>
  <c r="CW57"/>
  <c r="CU57"/>
  <c r="CS57"/>
  <c r="CQ57"/>
  <c r="CO57"/>
  <c r="CM57"/>
  <c r="CK57"/>
  <c r="CI57"/>
  <c r="CG57"/>
  <c r="CE57"/>
  <c r="CC57"/>
  <c r="CA57"/>
  <c r="BY57"/>
  <c r="BW57"/>
  <c r="BU57"/>
  <c r="BS57"/>
  <c r="BQ57"/>
  <c r="BO57"/>
  <c r="BM57"/>
  <c r="BK57"/>
  <c r="BI57"/>
  <c r="BG57"/>
  <c r="BE57"/>
  <c r="BC57"/>
  <c r="BA57"/>
  <c r="AY57"/>
  <c r="AW57"/>
  <c r="AU57"/>
  <c r="AS57"/>
  <c r="AQ57"/>
  <c r="AO57"/>
  <c r="AM57"/>
  <c r="AK57"/>
  <c r="AI57"/>
  <c r="AG57"/>
  <c r="AE57"/>
  <c r="AC57"/>
  <c r="AA57"/>
  <c r="Y57"/>
  <c r="W57"/>
  <c r="U57"/>
  <c r="S57"/>
  <c r="Q57"/>
  <c r="O57"/>
  <c r="M57"/>
  <c r="K57"/>
  <c r="I57"/>
  <c r="EE56"/>
  <c r="EC56"/>
  <c r="EA56"/>
  <c r="DY56"/>
  <c r="DW56"/>
  <c r="DU56"/>
  <c r="DS56"/>
  <c r="DQ56"/>
  <c r="DO56"/>
  <c r="DM56"/>
  <c r="DK56"/>
  <c r="DI56"/>
  <c r="DG56"/>
  <c r="DE56"/>
  <c r="DC56"/>
  <c r="DA56"/>
  <c r="CY56"/>
  <c r="CW56"/>
  <c r="CU56"/>
  <c r="CS56"/>
  <c r="CQ56"/>
  <c r="CO56"/>
  <c r="CM56"/>
  <c r="CK56"/>
  <c r="CI56"/>
  <c r="CG56"/>
  <c r="CE56"/>
  <c r="CC56"/>
  <c r="CA56"/>
  <c r="BY56"/>
  <c r="BW56"/>
  <c r="BU56"/>
  <c r="BS56"/>
  <c r="BQ56"/>
  <c r="BO56"/>
  <c r="BM56"/>
  <c r="BK56"/>
  <c r="BI56"/>
  <c r="BG56"/>
  <c r="BE56"/>
  <c r="BC56"/>
  <c r="BA56"/>
  <c r="AY56"/>
  <c r="AW56"/>
  <c r="AU56"/>
  <c r="AS56"/>
  <c r="AQ56"/>
  <c r="AO56"/>
  <c r="AM56"/>
  <c r="AK56"/>
  <c r="AI56"/>
  <c r="AG56"/>
  <c r="AE56"/>
  <c r="AC56"/>
  <c r="AA56"/>
  <c r="Y56"/>
  <c r="W56"/>
  <c r="U56"/>
  <c r="S56"/>
  <c r="Q56"/>
  <c r="O56"/>
  <c r="M56"/>
  <c r="K56"/>
  <c r="I56"/>
  <c r="EE55"/>
  <c r="EC55"/>
  <c r="EA55"/>
  <c r="DY55"/>
  <c r="DW55"/>
  <c r="DU55"/>
  <c r="DS55"/>
  <c r="DQ55"/>
  <c r="DO55"/>
  <c r="DM55"/>
  <c r="DK55"/>
  <c r="DI55"/>
  <c r="DG55"/>
  <c r="DE55"/>
  <c r="DC55"/>
  <c r="DA55"/>
  <c r="CY55"/>
  <c r="CW55"/>
  <c r="CU55"/>
  <c r="CS55"/>
  <c r="CQ55"/>
  <c r="CO55"/>
  <c r="CM55"/>
  <c r="CK55"/>
  <c r="CI55"/>
  <c r="CG55"/>
  <c r="CE55"/>
  <c r="CC55"/>
  <c r="CA55"/>
  <c r="BY55"/>
  <c r="BW55"/>
  <c r="BU55"/>
  <c r="BS55"/>
  <c r="BQ55"/>
  <c r="BO55"/>
  <c r="BM55"/>
  <c r="BK55"/>
  <c r="BI55"/>
  <c r="BG55"/>
  <c r="BE55"/>
  <c r="BC55"/>
  <c r="BA55"/>
  <c r="AY55"/>
  <c r="AW55"/>
  <c r="AU55"/>
  <c r="AS55"/>
  <c r="AQ55"/>
  <c r="AO55"/>
  <c r="AM55"/>
  <c r="AK55"/>
  <c r="AI55"/>
  <c r="AG55"/>
  <c r="AE55"/>
  <c r="AC55"/>
  <c r="AA55"/>
  <c r="Y55"/>
  <c r="W55"/>
  <c r="U55"/>
  <c r="S55"/>
  <c r="Q55"/>
  <c r="O55"/>
  <c r="M55"/>
  <c r="K55"/>
  <c r="I55"/>
  <c r="EE54"/>
  <c r="EC54"/>
  <c r="EA54"/>
  <c r="DY54"/>
  <c r="DW54"/>
  <c r="DU54"/>
  <c r="DS54"/>
  <c r="DQ54"/>
  <c r="DO54"/>
  <c r="DM54"/>
  <c r="DK54"/>
  <c r="DI54"/>
  <c r="DG54"/>
  <c r="DE54"/>
  <c r="DC54"/>
  <c r="DA54"/>
  <c r="CY54"/>
  <c r="CW54"/>
  <c r="CU54"/>
  <c r="CS54"/>
  <c r="CQ54"/>
  <c r="CO54"/>
  <c r="CM54"/>
  <c r="CK54"/>
  <c r="CI54"/>
  <c r="CG54"/>
  <c r="CE54"/>
  <c r="CC54"/>
  <c r="CA54"/>
  <c r="BY54"/>
  <c r="BW54"/>
  <c r="BU54"/>
  <c r="BS54"/>
  <c r="BQ54"/>
  <c r="BO54"/>
  <c r="BM54"/>
  <c r="BK54"/>
  <c r="BI54"/>
  <c r="BG54"/>
  <c r="BE54"/>
  <c r="BC54"/>
  <c r="BA54"/>
  <c r="AY54"/>
  <c r="AW54"/>
  <c r="AU54"/>
  <c r="AS54"/>
  <c r="AQ54"/>
  <c r="AO54"/>
  <c r="AM54"/>
  <c r="AK54"/>
  <c r="AI54"/>
  <c r="AG54"/>
  <c r="AE54"/>
  <c r="AC54"/>
  <c r="AA54"/>
  <c r="Y54"/>
  <c r="W54"/>
  <c r="U54"/>
  <c r="S54"/>
  <c r="Q54"/>
  <c r="O54"/>
  <c r="M54"/>
  <c r="K54"/>
  <c r="I54"/>
  <c r="EE53"/>
  <c r="EC53"/>
  <c r="EA53"/>
  <c r="DY53"/>
  <c r="DW53"/>
  <c r="DU53"/>
  <c r="DS53"/>
  <c r="DQ53"/>
  <c r="DO53"/>
  <c r="DM53"/>
  <c r="DK53"/>
  <c r="DI53"/>
  <c r="DG53"/>
  <c r="DE53"/>
  <c r="DC53"/>
  <c r="DA53"/>
  <c r="CY53"/>
  <c r="CW53"/>
  <c r="CU53"/>
  <c r="CS53"/>
  <c r="CQ53"/>
  <c r="CO53"/>
  <c r="CM53"/>
  <c r="CK53"/>
  <c r="CI53"/>
  <c r="CG53"/>
  <c r="CE53"/>
  <c r="CC53"/>
  <c r="CA53"/>
  <c r="BY53"/>
  <c r="BW53"/>
  <c r="BU53"/>
  <c r="BS53"/>
  <c r="BQ53"/>
  <c r="BO53"/>
  <c r="BM53"/>
  <c r="BK53"/>
  <c r="BI53"/>
  <c r="BG53"/>
  <c r="BE53"/>
  <c r="BC53"/>
  <c r="BA53"/>
  <c r="AY53"/>
  <c r="AW53"/>
  <c r="AU53"/>
  <c r="AS53"/>
  <c r="AQ53"/>
  <c r="AO53"/>
  <c r="AM53"/>
  <c r="AK53"/>
  <c r="AI53"/>
  <c r="AG53"/>
  <c r="AE53"/>
  <c r="AC53"/>
  <c r="AA53"/>
  <c r="Y53"/>
  <c r="W53"/>
  <c r="U53"/>
  <c r="S53"/>
  <c r="Q53"/>
  <c r="O53"/>
  <c r="M53"/>
  <c r="K53"/>
  <c r="I53"/>
  <c r="EE52"/>
  <c r="EC52"/>
  <c r="EA52"/>
  <c r="DY52"/>
  <c r="DW52"/>
  <c r="DU52"/>
  <c r="DS52"/>
  <c r="DQ52"/>
  <c r="DO52"/>
  <c r="DM52"/>
  <c r="DK52"/>
  <c r="DI52"/>
  <c r="DG52"/>
  <c r="DE52"/>
  <c r="DC52"/>
  <c r="DA52"/>
  <c r="CY52"/>
  <c r="CW52"/>
  <c r="CU52"/>
  <c r="CS52"/>
  <c r="CQ52"/>
  <c r="CO52"/>
  <c r="CM52"/>
  <c r="CK52"/>
  <c r="CI52"/>
  <c r="CG52"/>
  <c r="CE52"/>
  <c r="CC52"/>
  <c r="CA52"/>
  <c r="BY52"/>
  <c r="BW52"/>
  <c r="BU52"/>
  <c r="BS52"/>
  <c r="BQ52"/>
  <c r="BO52"/>
  <c r="BM52"/>
  <c r="BK52"/>
  <c r="BI52"/>
  <c r="BG52"/>
  <c r="BE52"/>
  <c r="BC52"/>
  <c r="BA52"/>
  <c r="AY52"/>
  <c r="AW52"/>
  <c r="AU52"/>
  <c r="AS52"/>
  <c r="AQ52"/>
  <c r="AO52"/>
  <c r="AM52"/>
  <c r="AK52"/>
  <c r="AI52"/>
  <c r="AG52"/>
  <c r="AE52"/>
  <c r="AC52"/>
  <c r="AA52"/>
  <c r="Y52"/>
  <c r="W52"/>
  <c r="U52"/>
  <c r="S52"/>
  <c r="Q52"/>
  <c r="O52"/>
  <c r="M52"/>
  <c r="K52"/>
  <c r="I52"/>
  <c r="EE51"/>
  <c r="EC51"/>
  <c r="EA51"/>
  <c r="DY51"/>
  <c r="DW51"/>
  <c r="DU51"/>
  <c r="DS51"/>
  <c r="DQ51"/>
  <c r="DO51"/>
  <c r="DM51"/>
  <c r="DK51"/>
  <c r="DI51"/>
  <c r="DG51"/>
  <c r="DE51"/>
  <c r="DC51"/>
  <c r="DA51"/>
  <c r="CY51"/>
  <c r="CW51"/>
  <c r="CU51"/>
  <c r="CS51"/>
  <c r="CQ51"/>
  <c r="CO51"/>
  <c r="CM51"/>
  <c r="CK51"/>
  <c r="CI51"/>
  <c r="CG51"/>
  <c r="CE51"/>
  <c r="CC51"/>
  <c r="CA51"/>
  <c r="BY51"/>
  <c r="BW51"/>
  <c r="BU51"/>
  <c r="BS51"/>
  <c r="BQ51"/>
  <c r="BO51"/>
  <c r="BM51"/>
  <c r="BK51"/>
  <c r="BI51"/>
  <c r="BG51"/>
  <c r="BE51"/>
  <c r="BC51"/>
  <c r="BA51"/>
  <c r="AY51"/>
  <c r="AW51"/>
  <c r="AU51"/>
  <c r="AS51"/>
  <c r="AQ51"/>
  <c r="AO51"/>
  <c r="AM51"/>
  <c r="AK51"/>
  <c r="AI51"/>
  <c r="AG51"/>
  <c r="AE51"/>
  <c r="AC51"/>
  <c r="AA51"/>
  <c r="Y51"/>
  <c r="W51"/>
  <c r="U51"/>
  <c r="S51"/>
  <c r="Q51"/>
  <c r="O51"/>
  <c r="M51"/>
  <c r="K51"/>
  <c r="I51"/>
  <c r="EE50"/>
  <c r="EC50"/>
  <c r="EA50"/>
  <c r="DY50"/>
  <c r="DW50"/>
  <c r="DU50"/>
  <c r="DS50"/>
  <c r="DQ50"/>
  <c r="DO50"/>
  <c r="DM50"/>
  <c r="DK50"/>
  <c r="DI50"/>
  <c r="DG50"/>
  <c r="DE50"/>
  <c r="DC50"/>
  <c r="DA50"/>
  <c r="CY50"/>
  <c r="CW50"/>
  <c r="CU50"/>
  <c r="CS50"/>
  <c r="CQ50"/>
  <c r="CO50"/>
  <c r="CM50"/>
  <c r="CK50"/>
  <c r="CI50"/>
  <c r="CG50"/>
  <c r="CE50"/>
  <c r="CC50"/>
  <c r="CA50"/>
  <c r="BY50"/>
  <c r="BW50"/>
  <c r="BU50"/>
  <c r="BS50"/>
  <c r="BQ50"/>
  <c r="BO50"/>
  <c r="BM50"/>
  <c r="BK50"/>
  <c r="BI50"/>
  <c r="BG50"/>
  <c r="BE50"/>
  <c r="BC50"/>
  <c r="BA50"/>
  <c r="AY50"/>
  <c r="AW50"/>
  <c r="AU50"/>
  <c r="AS50"/>
  <c r="AQ50"/>
  <c r="AO50"/>
  <c r="AM50"/>
  <c r="AK50"/>
  <c r="AI50"/>
  <c r="AG50"/>
  <c r="AE50"/>
  <c r="AC50"/>
  <c r="AA50"/>
  <c r="Y50"/>
  <c r="W50"/>
  <c r="U50"/>
  <c r="S50"/>
  <c r="Q50"/>
  <c r="O50"/>
  <c r="M50"/>
  <c r="K50"/>
  <c r="I50"/>
  <c r="EE49"/>
  <c r="EC49"/>
  <c r="EA49"/>
  <c r="DY49"/>
  <c r="DW49"/>
  <c r="DU49"/>
  <c r="DS49"/>
  <c r="DQ49"/>
  <c r="DO49"/>
  <c r="DM49"/>
  <c r="DK49"/>
  <c r="DI49"/>
  <c r="DG49"/>
  <c r="DE49"/>
  <c r="DC49"/>
  <c r="DA49"/>
  <c r="CY49"/>
  <c r="CW49"/>
  <c r="CU49"/>
  <c r="CS49"/>
  <c r="CQ49"/>
  <c r="CO49"/>
  <c r="CM49"/>
  <c r="CK49"/>
  <c r="CI49"/>
  <c r="CG49"/>
  <c r="CE49"/>
  <c r="CC49"/>
  <c r="CA49"/>
  <c r="BY49"/>
  <c r="BW49"/>
  <c r="BU49"/>
  <c r="BS49"/>
  <c r="BQ49"/>
  <c r="BO49"/>
  <c r="BM49"/>
  <c r="BK49"/>
  <c r="BI49"/>
  <c r="BG49"/>
  <c r="BE49"/>
  <c r="BC49"/>
  <c r="BA49"/>
  <c r="AY49"/>
  <c r="AW49"/>
  <c r="AU49"/>
  <c r="AS49"/>
  <c r="AQ49"/>
  <c r="AO49"/>
  <c r="AM49"/>
  <c r="AK49"/>
  <c r="AI49"/>
  <c r="AG49"/>
  <c r="AE49"/>
  <c r="AC49"/>
  <c r="AA49"/>
  <c r="Y49"/>
  <c r="W49"/>
  <c r="U49"/>
  <c r="S49"/>
  <c r="Q49"/>
  <c r="O49"/>
  <c r="M49"/>
  <c r="K49"/>
  <c r="I49"/>
  <c r="EE48"/>
  <c r="EC48"/>
  <c r="EA48"/>
  <c r="DY48"/>
  <c r="DW48"/>
  <c r="DU48"/>
  <c r="DS48"/>
  <c r="DQ48"/>
  <c r="DO48"/>
  <c r="DM48"/>
  <c r="DK48"/>
  <c r="DI48"/>
  <c r="DG48"/>
  <c r="DE48"/>
  <c r="DC48"/>
  <c r="DA48"/>
  <c r="CY48"/>
  <c r="CW48"/>
  <c r="CU48"/>
  <c r="CS48"/>
  <c r="CQ48"/>
  <c r="CO48"/>
  <c r="CM48"/>
  <c r="CK48"/>
  <c r="CI48"/>
  <c r="CG48"/>
  <c r="CE48"/>
  <c r="CC48"/>
  <c r="CA48"/>
  <c r="BY48"/>
  <c r="BW48"/>
  <c r="BU48"/>
  <c r="BS48"/>
  <c r="BQ48"/>
  <c r="BO48"/>
  <c r="BM48"/>
  <c r="BK48"/>
  <c r="BI48"/>
  <c r="BG48"/>
  <c r="BE48"/>
  <c r="BC48"/>
  <c r="BA48"/>
  <c r="AY48"/>
  <c r="AW48"/>
  <c r="AU48"/>
  <c r="AS48"/>
  <c r="AQ48"/>
  <c r="AO48"/>
  <c r="AM48"/>
  <c r="AK48"/>
  <c r="AI48"/>
  <c r="AG48"/>
  <c r="AE48"/>
  <c r="AC48"/>
  <c r="AA48"/>
  <c r="Y48"/>
  <c r="W48"/>
  <c r="U48"/>
  <c r="S48"/>
  <c r="Q48"/>
  <c r="O48"/>
  <c r="M48"/>
  <c r="K48"/>
  <c r="I48"/>
  <c r="EE47"/>
  <c r="EC47"/>
  <c r="EA47"/>
  <c r="DY47"/>
  <c r="DW47"/>
  <c r="DU47"/>
  <c r="DS47"/>
  <c r="DQ47"/>
  <c r="DO47"/>
  <c r="DM47"/>
  <c r="DK47"/>
  <c r="DI47"/>
  <c r="DG47"/>
  <c r="DE47"/>
  <c r="DC47"/>
  <c r="DA47"/>
  <c r="CY47"/>
  <c r="CW47"/>
  <c r="CU47"/>
  <c r="CS47"/>
  <c r="CQ47"/>
  <c r="CO47"/>
  <c r="CM47"/>
  <c r="CK47"/>
  <c r="CI47"/>
  <c r="CG47"/>
  <c r="CE47"/>
  <c r="CC47"/>
  <c r="CA47"/>
  <c r="BY47"/>
  <c r="BW47"/>
  <c r="BU47"/>
  <c r="BS47"/>
  <c r="BQ47"/>
  <c r="BO47"/>
  <c r="BM47"/>
  <c r="BK47"/>
  <c r="BI47"/>
  <c r="BG47"/>
  <c r="BE47"/>
  <c r="BC47"/>
  <c r="BA47"/>
  <c r="AY47"/>
  <c r="AW47"/>
  <c r="AU47"/>
  <c r="AS47"/>
  <c r="AQ47"/>
  <c r="AO47"/>
  <c r="AM47"/>
  <c r="AK47"/>
  <c r="AI47"/>
  <c r="AG47"/>
  <c r="AE47"/>
  <c r="AC47"/>
  <c r="AA47"/>
  <c r="Y47"/>
  <c r="W47"/>
  <c r="U47"/>
  <c r="S47"/>
  <c r="Q47"/>
  <c r="O47"/>
  <c r="M47"/>
  <c r="K47"/>
  <c r="I47"/>
  <c r="EE46"/>
  <c r="EC46"/>
  <c r="EA46"/>
  <c r="DY46"/>
  <c r="DW46"/>
  <c r="DU46"/>
  <c r="DS46"/>
  <c r="DQ46"/>
  <c r="DO46"/>
  <c r="DM46"/>
  <c r="DK46"/>
  <c r="DI46"/>
  <c r="DG46"/>
  <c r="DE46"/>
  <c r="DC46"/>
  <c r="DA46"/>
  <c r="CY46"/>
  <c r="CW46"/>
  <c r="CU46"/>
  <c r="CS46"/>
  <c r="CQ46"/>
  <c r="CO46"/>
  <c r="CM46"/>
  <c r="CK46"/>
  <c r="CI46"/>
  <c r="CG46"/>
  <c r="CE46"/>
  <c r="CC46"/>
  <c r="CA46"/>
  <c r="BY46"/>
  <c r="BW46"/>
  <c r="BU46"/>
  <c r="BS46"/>
  <c r="BQ46"/>
  <c r="BO46"/>
  <c r="BM46"/>
  <c r="BK46"/>
  <c r="BI46"/>
  <c r="BG46"/>
  <c r="BE46"/>
  <c r="BC46"/>
  <c r="BA46"/>
  <c r="AY46"/>
  <c r="AW46"/>
  <c r="AU46"/>
  <c r="AS46"/>
  <c r="AQ46"/>
  <c r="AO46"/>
  <c r="AM46"/>
  <c r="AK46"/>
  <c r="AI46"/>
  <c r="AG46"/>
  <c r="AE46"/>
  <c r="AC46"/>
  <c r="AA46"/>
  <c r="Y46"/>
  <c r="W46"/>
  <c r="U46"/>
  <c r="S46"/>
  <c r="Q46"/>
  <c r="O46"/>
  <c r="M46"/>
  <c r="K46"/>
  <c r="I46"/>
  <c r="EE45"/>
  <c r="EC45"/>
  <c r="EA45"/>
  <c r="DY45"/>
  <c r="DW45"/>
  <c r="DU45"/>
  <c r="DS45"/>
  <c r="DQ45"/>
  <c r="DO45"/>
  <c r="DM45"/>
  <c r="DK45"/>
  <c r="DI45"/>
  <c r="DG45"/>
  <c r="DE45"/>
  <c r="DC45"/>
  <c r="DA45"/>
  <c r="CY45"/>
  <c r="CW45"/>
  <c r="CU45"/>
  <c r="CS45"/>
  <c r="CQ45"/>
  <c r="CO45"/>
  <c r="CM45"/>
  <c r="CK45"/>
  <c r="CI45"/>
  <c r="CG45"/>
  <c r="CE45"/>
  <c r="CC45"/>
  <c r="CA45"/>
  <c r="BY45"/>
  <c r="BW45"/>
  <c r="BU45"/>
  <c r="BS45"/>
  <c r="BQ45"/>
  <c r="BO45"/>
  <c r="BM45"/>
  <c r="BK45"/>
  <c r="BI45"/>
  <c r="BG45"/>
  <c r="BE45"/>
  <c r="BC45"/>
  <c r="BA45"/>
  <c r="AY45"/>
  <c r="AW45"/>
  <c r="AU45"/>
  <c r="AS45"/>
  <c r="AQ45"/>
  <c r="AO45"/>
  <c r="AM45"/>
  <c r="AK45"/>
  <c r="AI45"/>
  <c r="AG45"/>
  <c r="AE45"/>
  <c r="AC45"/>
  <c r="AA45"/>
  <c r="Y45"/>
  <c r="W45"/>
  <c r="U45"/>
  <c r="S45"/>
  <c r="Q45"/>
  <c r="O45"/>
  <c r="M45"/>
  <c r="K45"/>
  <c r="I45"/>
  <c r="EE44"/>
  <c r="EC44"/>
  <c r="EA44"/>
  <c r="DY44"/>
  <c r="DW44"/>
  <c r="DU44"/>
  <c r="DS44"/>
  <c r="DQ44"/>
  <c r="DO44"/>
  <c r="DM44"/>
  <c r="DK44"/>
  <c r="DI44"/>
  <c r="DG44"/>
  <c r="DE44"/>
  <c r="DC44"/>
  <c r="DA44"/>
  <c r="CY44"/>
  <c r="CW44"/>
  <c r="CU44"/>
  <c r="CS44"/>
  <c r="CQ44"/>
  <c r="CO44"/>
  <c r="CM44"/>
  <c r="CK44"/>
  <c r="CI44"/>
  <c r="CG44"/>
  <c r="CE44"/>
  <c r="CC44"/>
  <c r="CA44"/>
  <c r="BY44"/>
  <c r="BW44"/>
  <c r="BU44"/>
  <c r="BS44"/>
  <c r="BQ44"/>
  <c r="BO44"/>
  <c r="BM44"/>
  <c r="BK44"/>
  <c r="BI44"/>
  <c r="BG44"/>
  <c r="BE44"/>
  <c r="BC44"/>
  <c r="BA44"/>
  <c r="AY44"/>
  <c r="AW44"/>
  <c r="AU44"/>
  <c r="AS44"/>
  <c r="AQ44"/>
  <c r="AO44"/>
  <c r="AM44"/>
  <c r="AK44"/>
  <c r="AI44"/>
  <c r="AG44"/>
  <c r="AE44"/>
  <c r="AC44"/>
  <c r="AA44"/>
  <c r="Y44"/>
  <c r="W44"/>
  <c r="U44"/>
  <c r="S44"/>
  <c r="Q44"/>
  <c r="O44"/>
  <c r="M44"/>
  <c r="K44"/>
  <c r="I44"/>
  <c r="EE43"/>
  <c r="EC43"/>
  <c r="EA43"/>
  <c r="DY43"/>
  <c r="DW43"/>
  <c r="DU43"/>
  <c r="DS43"/>
  <c r="DQ43"/>
  <c r="DO43"/>
  <c r="DM43"/>
  <c r="DK43"/>
  <c r="DI43"/>
  <c r="DG43"/>
  <c r="DE43"/>
  <c r="DC43"/>
  <c r="DA43"/>
  <c r="CY43"/>
  <c r="CW43"/>
  <c r="CU43"/>
  <c r="CS43"/>
  <c r="CQ43"/>
  <c r="CO43"/>
  <c r="CM43"/>
  <c r="CK43"/>
  <c r="CI43"/>
  <c r="CG43"/>
  <c r="CE43"/>
  <c r="CC43"/>
  <c r="CA43"/>
  <c r="BY43"/>
  <c r="BW43"/>
  <c r="BU43"/>
  <c r="BS43"/>
  <c r="BQ43"/>
  <c r="BO43"/>
  <c r="BM43"/>
  <c r="BK43"/>
  <c r="BI43"/>
  <c r="BG43"/>
  <c r="BE43"/>
  <c r="BC43"/>
  <c r="BA43"/>
  <c r="AY43"/>
  <c r="AW43"/>
  <c r="AU43"/>
  <c r="AS43"/>
  <c r="AQ43"/>
  <c r="AO43"/>
  <c r="AM43"/>
  <c r="AK43"/>
  <c r="AI43"/>
  <c r="AG43"/>
  <c r="AE43"/>
  <c r="AC43"/>
  <c r="AA43"/>
  <c r="Y43"/>
  <c r="W43"/>
  <c r="U43"/>
  <c r="S43"/>
  <c r="Q43"/>
  <c r="O43"/>
  <c r="M43"/>
  <c r="K43"/>
  <c r="I43"/>
  <c r="EE42"/>
  <c r="EC42"/>
  <c r="EA42"/>
  <c r="DY42"/>
  <c r="DW42"/>
  <c r="DU42"/>
  <c r="DS42"/>
  <c r="DQ42"/>
  <c r="DO42"/>
  <c r="DM42"/>
  <c r="DK42"/>
  <c r="DI42"/>
  <c r="DG42"/>
  <c r="DE42"/>
  <c r="DC42"/>
  <c r="DA42"/>
  <c r="CY42"/>
  <c r="CW42"/>
  <c r="CU42"/>
  <c r="CS42"/>
  <c r="CQ42"/>
  <c r="CO42"/>
  <c r="CM42"/>
  <c r="CK42"/>
  <c r="CI42"/>
  <c r="CG42"/>
  <c r="CE42"/>
  <c r="CC42"/>
  <c r="CA42"/>
  <c r="BY42"/>
  <c r="BW42"/>
  <c r="BU42"/>
  <c r="BS42"/>
  <c r="BQ42"/>
  <c r="BO42"/>
  <c r="BM42"/>
  <c r="BK42"/>
  <c r="BI42"/>
  <c r="BG42"/>
  <c r="BE42"/>
  <c r="BC42"/>
  <c r="BA42"/>
  <c r="AY42"/>
  <c r="AW42"/>
  <c r="AU42"/>
  <c r="AS42"/>
  <c r="AQ42"/>
  <c r="AO42"/>
  <c r="AM42"/>
  <c r="AK42"/>
  <c r="AI42"/>
  <c r="AG42"/>
  <c r="AE42"/>
  <c r="AC42"/>
  <c r="AA42"/>
  <c r="Y42"/>
  <c r="W42"/>
  <c r="U42"/>
  <c r="S42"/>
  <c r="Q42"/>
  <c r="O42"/>
  <c r="M42"/>
  <c r="K42"/>
  <c r="I42"/>
  <c r="EE41"/>
  <c r="EC41"/>
  <c r="EA41"/>
  <c r="DY41"/>
  <c r="DW41"/>
  <c r="DU41"/>
  <c r="DS41"/>
  <c r="DQ41"/>
  <c r="DO41"/>
  <c r="DM41"/>
  <c r="DK41"/>
  <c r="DI41"/>
  <c r="DG41"/>
  <c r="DE41"/>
  <c r="DC41"/>
  <c r="DA41"/>
  <c r="CY41"/>
  <c r="CW41"/>
  <c r="CU41"/>
  <c r="CS41"/>
  <c r="CQ41"/>
  <c r="CO41"/>
  <c r="CM41"/>
  <c r="CK41"/>
  <c r="CI41"/>
  <c r="CG41"/>
  <c r="CE41"/>
  <c r="CC41"/>
  <c r="CA41"/>
  <c r="BY41"/>
  <c r="BW41"/>
  <c r="BU41"/>
  <c r="BS41"/>
  <c r="BQ41"/>
  <c r="BO41"/>
  <c r="BM41"/>
  <c r="BK41"/>
  <c r="BI41"/>
  <c r="BG41"/>
  <c r="BE41"/>
  <c r="BC41"/>
  <c r="BA41"/>
  <c r="AY41"/>
  <c r="AW41"/>
  <c r="AU41"/>
  <c r="AS41"/>
  <c r="AQ41"/>
  <c r="AO41"/>
  <c r="AM41"/>
  <c r="AK41"/>
  <c r="AI41"/>
  <c r="AG41"/>
  <c r="AE41"/>
  <c r="AC41"/>
  <c r="AA41"/>
  <c r="Y41"/>
  <c r="W41"/>
  <c r="U41"/>
  <c r="S41"/>
  <c r="Q41"/>
  <c r="O41"/>
  <c r="M41"/>
  <c r="K41"/>
  <c r="I41"/>
  <c r="EE40"/>
  <c r="EC40"/>
  <c r="EA40"/>
  <c r="DY40"/>
  <c r="DW40"/>
  <c r="DU40"/>
  <c r="DS40"/>
  <c r="DQ40"/>
  <c r="DO40"/>
  <c r="DM40"/>
  <c r="DK40"/>
  <c r="DI40"/>
  <c r="DG40"/>
  <c r="DE40"/>
  <c r="DC40"/>
  <c r="DA40"/>
  <c r="CY40"/>
  <c r="CW40"/>
  <c r="CU40"/>
  <c r="CS40"/>
  <c r="CQ40"/>
  <c r="CO40"/>
  <c r="CM40"/>
  <c r="CK40"/>
  <c r="CI40"/>
  <c r="CG40"/>
  <c r="CE40"/>
  <c r="CC40"/>
  <c r="CA40"/>
  <c r="BY40"/>
  <c r="BW40"/>
  <c r="BU40"/>
  <c r="BS40"/>
  <c r="BQ40"/>
  <c r="BO40"/>
  <c r="BM40"/>
  <c r="BK40"/>
  <c r="BI40"/>
  <c r="BG40"/>
  <c r="BE40"/>
  <c r="BC40"/>
  <c r="BA40"/>
  <c r="AY40"/>
  <c r="AW40"/>
  <c r="AU40"/>
  <c r="AS40"/>
  <c r="AQ40"/>
  <c r="AO40"/>
  <c r="AM40"/>
  <c r="AK40"/>
  <c r="AI40"/>
  <c r="AG40"/>
  <c r="AE40"/>
  <c r="AC40"/>
  <c r="AA40"/>
  <c r="Y40"/>
  <c r="W40"/>
  <c r="U40"/>
  <c r="S40"/>
  <c r="Q40"/>
  <c r="O40"/>
  <c r="M40"/>
  <c r="K40"/>
  <c r="I40"/>
  <c r="EE39"/>
  <c r="EC39"/>
  <c r="EA39"/>
  <c r="DY39"/>
  <c r="DW39"/>
  <c r="DU39"/>
  <c r="DS39"/>
  <c r="DQ39"/>
  <c r="DO39"/>
  <c r="DM39"/>
  <c r="DK39"/>
  <c r="DI39"/>
  <c r="DG39"/>
  <c r="DE39"/>
  <c r="DC39"/>
  <c r="DA39"/>
  <c r="CY39"/>
  <c r="CW39"/>
  <c r="CU39"/>
  <c r="CS39"/>
  <c r="CQ39"/>
  <c r="CO39"/>
  <c r="CM39"/>
  <c r="CK39"/>
  <c r="CI39"/>
  <c r="CG39"/>
  <c r="CE39"/>
  <c r="CC39"/>
  <c r="CA39"/>
  <c r="BY39"/>
  <c r="BW39"/>
  <c r="BU39"/>
  <c r="BS39"/>
  <c r="BQ39"/>
  <c r="BO39"/>
  <c r="BM39"/>
  <c r="BK39"/>
  <c r="BI39"/>
  <c r="BG39"/>
  <c r="BE39"/>
  <c r="BC39"/>
  <c r="BA39"/>
  <c r="AY39"/>
  <c r="AW39"/>
  <c r="AU39"/>
  <c r="AS39"/>
  <c r="AQ39"/>
  <c r="AO39"/>
  <c r="AM39"/>
  <c r="AK39"/>
  <c r="AI39"/>
  <c r="AG39"/>
  <c r="AE39"/>
  <c r="AC39"/>
  <c r="AA39"/>
  <c r="Y39"/>
  <c r="W39"/>
  <c r="U39"/>
  <c r="S39"/>
  <c r="Q39"/>
  <c r="O39"/>
  <c r="M39"/>
  <c r="K39"/>
  <c r="I39"/>
  <c r="EE38"/>
  <c r="EC38"/>
  <c r="EA38"/>
  <c r="DY38"/>
  <c r="DW38"/>
  <c r="DU38"/>
  <c r="DS38"/>
  <c r="DQ38"/>
  <c r="DO38"/>
  <c r="DM38"/>
  <c r="DK38"/>
  <c r="DI38"/>
  <c r="DG38"/>
  <c r="DE38"/>
  <c r="DC38"/>
  <c r="DA38"/>
  <c r="CY38"/>
  <c r="CW38"/>
  <c r="CU38"/>
  <c r="CS38"/>
  <c r="CQ38"/>
  <c r="CO38"/>
  <c r="CM38"/>
  <c r="CK38"/>
  <c r="CI38"/>
  <c r="CG38"/>
  <c r="CE38"/>
  <c r="CC38"/>
  <c r="CA38"/>
  <c r="BY38"/>
  <c r="BW38"/>
  <c r="BU38"/>
  <c r="BS38"/>
  <c r="BQ38"/>
  <c r="BO38"/>
  <c r="BM38"/>
  <c r="BK38"/>
  <c r="BI38"/>
  <c r="BG38"/>
  <c r="BE38"/>
  <c r="BC38"/>
  <c r="BA38"/>
  <c r="AY38"/>
  <c r="AW38"/>
  <c r="AU38"/>
  <c r="AS38"/>
  <c r="AQ38"/>
  <c r="AO38"/>
  <c r="AM38"/>
  <c r="AK38"/>
  <c r="AI38"/>
  <c r="AG38"/>
  <c r="AE38"/>
  <c r="AC38"/>
  <c r="AA38"/>
  <c r="Y38"/>
  <c r="W38"/>
  <c r="U38"/>
  <c r="S38"/>
  <c r="Q38"/>
  <c r="O38"/>
  <c r="M38"/>
  <c r="K38"/>
  <c r="I38"/>
  <c r="EE37"/>
  <c r="EC37"/>
  <c r="EA37"/>
  <c r="DY37"/>
  <c r="DW37"/>
  <c r="DU37"/>
  <c r="DS37"/>
  <c r="DQ37"/>
  <c r="DO37"/>
  <c r="DM37"/>
  <c r="DK37"/>
  <c r="DI37"/>
  <c r="DG37"/>
  <c r="DE37"/>
  <c r="DC37"/>
  <c r="DA37"/>
  <c r="CY37"/>
  <c r="CW37"/>
  <c r="CU37"/>
  <c r="CS37"/>
  <c r="CQ37"/>
  <c r="CO37"/>
  <c r="CM37"/>
  <c r="CK37"/>
  <c r="CI37"/>
  <c r="CG37"/>
  <c r="CE37"/>
  <c r="CC37"/>
  <c r="CA37"/>
  <c r="BY37"/>
  <c r="BW37"/>
  <c r="BU37"/>
  <c r="BS37"/>
  <c r="BQ37"/>
  <c r="BO37"/>
  <c r="BM37"/>
  <c r="BK37"/>
  <c r="BI37"/>
  <c r="BG37"/>
  <c r="BE37"/>
  <c r="BC37"/>
  <c r="BA37"/>
  <c r="AY37"/>
  <c r="AW37"/>
  <c r="AU37"/>
  <c r="AS37"/>
  <c r="AQ37"/>
  <c r="AO37"/>
  <c r="AM37"/>
  <c r="AK37"/>
  <c r="AI37"/>
  <c r="AG37"/>
  <c r="AE37"/>
  <c r="AC37"/>
  <c r="AA37"/>
  <c r="Y37"/>
  <c r="W37"/>
  <c r="U37"/>
  <c r="S37"/>
  <c r="Q37"/>
  <c r="O37"/>
  <c r="M37"/>
  <c r="K37"/>
  <c r="I37"/>
  <c r="EE36"/>
  <c r="EC36"/>
  <c r="EA36"/>
  <c r="DY36"/>
  <c r="DW36"/>
  <c r="DU36"/>
  <c r="DS36"/>
  <c r="DQ36"/>
  <c r="DO36"/>
  <c r="DM36"/>
  <c r="DK36"/>
  <c r="DI36"/>
  <c r="DG36"/>
  <c r="DE36"/>
  <c r="DC36"/>
  <c r="DA36"/>
  <c r="CY36"/>
  <c r="CW36"/>
  <c r="CU36"/>
  <c r="CS36"/>
  <c r="CQ36"/>
  <c r="CO36"/>
  <c r="CM36"/>
  <c r="CK36"/>
  <c r="CI36"/>
  <c r="CG36"/>
  <c r="CE36"/>
  <c r="CC36"/>
  <c r="CA36"/>
  <c r="BY36"/>
  <c r="BW36"/>
  <c r="BU36"/>
  <c r="BS36"/>
  <c r="BQ36"/>
  <c r="BO36"/>
  <c r="BM36"/>
  <c r="BK36"/>
  <c r="BI36"/>
  <c r="BG36"/>
  <c r="BE36"/>
  <c r="BC36"/>
  <c r="BA36"/>
  <c r="AY36"/>
  <c r="AW36"/>
  <c r="AU36"/>
  <c r="AS36"/>
  <c r="AQ36"/>
  <c r="AO36"/>
  <c r="AM36"/>
  <c r="AK36"/>
  <c r="AI36"/>
  <c r="AG36"/>
  <c r="AE36"/>
  <c r="AC36"/>
  <c r="AA36"/>
  <c r="Y36"/>
  <c r="W36"/>
  <c r="U36"/>
  <c r="S36"/>
  <c r="Q36"/>
  <c r="O36"/>
  <c r="M36"/>
  <c r="K36"/>
  <c r="I36"/>
  <c r="EE35"/>
  <c r="EC35"/>
  <c r="EA35"/>
  <c r="DY35"/>
  <c r="DW35"/>
  <c r="DU35"/>
  <c r="DS35"/>
  <c r="DQ35"/>
  <c r="DO35"/>
  <c r="DM35"/>
  <c r="DK35"/>
  <c r="DI35"/>
  <c r="DG35"/>
  <c r="DE35"/>
  <c r="DC35"/>
  <c r="DA35"/>
  <c r="CY35"/>
  <c r="CW35"/>
  <c r="CU35"/>
  <c r="CS35"/>
  <c r="CQ35"/>
  <c r="CO35"/>
  <c r="CM35"/>
  <c r="CK35"/>
  <c r="CI35"/>
  <c r="CG35"/>
  <c r="CE35"/>
  <c r="CC35"/>
  <c r="CA35"/>
  <c r="BY35"/>
  <c r="BW35"/>
  <c r="BU35"/>
  <c r="BS35"/>
  <c r="BQ35"/>
  <c r="BO35"/>
  <c r="BM35"/>
  <c r="BK35"/>
  <c r="BI35"/>
  <c r="BG35"/>
  <c r="BE35"/>
  <c r="BC35"/>
  <c r="BA35"/>
  <c r="AY35"/>
  <c r="AW35"/>
  <c r="AU35"/>
  <c r="AS35"/>
  <c r="AQ35"/>
  <c r="AO35"/>
  <c r="AM35"/>
  <c r="AK35"/>
  <c r="AI35"/>
  <c r="AG35"/>
  <c r="AE35"/>
  <c r="AC35"/>
  <c r="AA35"/>
  <c r="Y35"/>
  <c r="W35"/>
  <c r="U35"/>
  <c r="S35"/>
  <c r="Q35"/>
  <c r="O35"/>
  <c r="M35"/>
  <c r="K35"/>
  <c r="I35"/>
  <c r="EE34"/>
  <c r="EC34"/>
  <c r="EA34"/>
  <c r="DY34"/>
  <c r="DW34"/>
  <c r="DU34"/>
  <c r="DS34"/>
  <c r="DQ34"/>
  <c r="DO34"/>
  <c r="DM34"/>
  <c r="DK34"/>
  <c r="DI34"/>
  <c r="DG34"/>
  <c r="DE34"/>
  <c r="DC34"/>
  <c r="DA34"/>
  <c r="CY34"/>
  <c r="CW34"/>
  <c r="CU34"/>
  <c r="CS34"/>
  <c r="CQ34"/>
  <c r="CO34"/>
  <c r="CM34"/>
  <c r="CK34"/>
  <c r="CI34"/>
  <c r="CG34"/>
  <c r="CE34"/>
  <c r="CC34"/>
  <c r="CA34"/>
  <c r="BY34"/>
  <c r="BW34"/>
  <c r="BU34"/>
  <c r="BS34"/>
  <c r="BQ34"/>
  <c r="BO34"/>
  <c r="BM34"/>
  <c r="BK34"/>
  <c r="BI34"/>
  <c r="BG34"/>
  <c r="BE34"/>
  <c r="BC34"/>
  <c r="BA34"/>
  <c r="AY34"/>
  <c r="AW34"/>
  <c r="AU34"/>
  <c r="AS34"/>
  <c r="AQ34"/>
  <c r="AO34"/>
  <c r="AM34"/>
  <c r="AK34"/>
  <c r="AI34"/>
  <c r="AG34"/>
  <c r="AE34"/>
  <c r="AC34"/>
  <c r="AA34"/>
  <c r="Y34"/>
  <c r="W34"/>
  <c r="U34"/>
  <c r="S34"/>
  <c r="Q34"/>
  <c r="O34"/>
  <c r="M34"/>
  <c r="K34"/>
  <c r="I34"/>
  <c r="EE33"/>
  <c r="EC33"/>
  <c r="EA33"/>
  <c r="DY33"/>
  <c r="DW33"/>
  <c r="DU33"/>
  <c r="DS33"/>
  <c r="DQ33"/>
  <c r="DO33"/>
  <c r="DM33"/>
  <c r="DK33"/>
  <c r="DI33"/>
  <c r="DG33"/>
  <c r="DE33"/>
  <c r="DC33"/>
  <c r="DA33"/>
  <c r="CY33"/>
  <c r="CW33"/>
  <c r="CU33"/>
  <c r="CS33"/>
  <c r="CQ33"/>
  <c r="CO33"/>
  <c r="CM33"/>
  <c r="CK33"/>
  <c r="CI33"/>
  <c r="CG33"/>
  <c r="CE33"/>
  <c r="CC33"/>
  <c r="CA33"/>
  <c r="BY33"/>
  <c r="BW33"/>
  <c r="BU33"/>
  <c r="BS33"/>
  <c r="BQ33"/>
  <c r="BO33"/>
  <c r="BM33"/>
  <c r="BK33"/>
  <c r="BI33"/>
  <c r="BG33"/>
  <c r="BE33"/>
  <c r="BC33"/>
  <c r="BA33"/>
  <c r="AY33"/>
  <c r="AW33"/>
  <c r="AU33"/>
  <c r="AS33"/>
  <c r="AQ33"/>
  <c r="AO33"/>
  <c r="AM33"/>
  <c r="AK33"/>
  <c r="AI33"/>
  <c r="AG33"/>
  <c r="AE33"/>
  <c r="AC33"/>
  <c r="AA33"/>
  <c r="Y33"/>
  <c r="W33"/>
  <c r="U33"/>
  <c r="S33"/>
  <c r="Q33"/>
  <c r="O33"/>
  <c r="M33"/>
  <c r="K33"/>
  <c r="I33"/>
  <c r="EE32"/>
  <c r="EC32"/>
  <c r="EA32"/>
  <c r="DY32"/>
  <c r="DW32"/>
  <c r="DU32"/>
  <c r="DS32"/>
  <c r="DQ32"/>
  <c r="DO32"/>
  <c r="DM32"/>
  <c r="DK32"/>
  <c r="DI32"/>
  <c r="DG32"/>
  <c r="DE32"/>
  <c r="DC32"/>
  <c r="DA32"/>
  <c r="CY32"/>
  <c r="CW32"/>
  <c r="CU32"/>
  <c r="CS32"/>
  <c r="CQ32"/>
  <c r="CO32"/>
  <c r="CM32"/>
  <c r="CK32"/>
  <c r="CI32"/>
  <c r="CG32"/>
  <c r="CE32"/>
  <c r="CC32"/>
  <c r="CA32"/>
  <c r="BY32"/>
  <c r="BW32"/>
  <c r="BU32"/>
  <c r="BS32"/>
  <c r="BQ32"/>
  <c r="BO32"/>
  <c r="BM32"/>
  <c r="BK32"/>
  <c r="BI32"/>
  <c r="BG32"/>
  <c r="BE32"/>
  <c r="BC32"/>
  <c r="BA32"/>
  <c r="AY32"/>
  <c r="AW32"/>
  <c r="AU32"/>
  <c r="AS32"/>
  <c r="AQ32"/>
  <c r="AO32"/>
  <c r="AM32"/>
  <c r="AK32"/>
  <c r="AI32"/>
  <c r="AG32"/>
  <c r="AE32"/>
  <c r="AC32"/>
  <c r="AA32"/>
  <c r="Y32"/>
  <c r="W32"/>
  <c r="U32"/>
  <c r="S32"/>
  <c r="Q32"/>
  <c r="O32"/>
  <c r="M32"/>
  <c r="K32"/>
  <c r="I32"/>
  <c r="EE31"/>
  <c r="EC31"/>
  <c r="EA31"/>
  <c r="DY31"/>
  <c r="DW31"/>
  <c r="DU31"/>
  <c r="DS31"/>
  <c r="DQ31"/>
  <c r="DO31"/>
  <c r="DM31"/>
  <c r="DK31"/>
  <c r="DI31"/>
  <c r="DG31"/>
  <c r="DE31"/>
  <c r="DC31"/>
  <c r="DA31"/>
  <c r="CY31"/>
  <c r="CW31"/>
  <c r="CU31"/>
  <c r="CS31"/>
  <c r="CQ31"/>
  <c r="CO31"/>
  <c r="CM31"/>
  <c r="CK31"/>
  <c r="CI31"/>
  <c r="CG31"/>
  <c r="CE31"/>
  <c r="CC31"/>
  <c r="CA31"/>
  <c r="BY31"/>
  <c r="BW31"/>
  <c r="BU31"/>
  <c r="BS31"/>
  <c r="BQ31"/>
  <c r="BO31"/>
  <c r="BM31"/>
  <c r="BK31"/>
  <c r="BI31"/>
  <c r="BG31"/>
  <c r="BE31"/>
  <c r="BC31"/>
  <c r="BA31"/>
  <c r="AY31"/>
  <c r="AW31"/>
  <c r="AU31"/>
  <c r="AS31"/>
  <c r="AQ31"/>
  <c r="AO31"/>
  <c r="AM31"/>
  <c r="AK31"/>
  <c r="AI31"/>
  <c r="AG31"/>
  <c r="AE31"/>
  <c r="AC31"/>
  <c r="AA31"/>
  <c r="Y31"/>
  <c r="W31"/>
  <c r="U31"/>
  <c r="S31"/>
  <c r="Q31"/>
  <c r="O31"/>
  <c r="M31"/>
  <c r="K31"/>
  <c r="I31"/>
  <c r="EE30"/>
  <c r="EC30"/>
  <c r="EA30"/>
  <c r="DY30"/>
  <c r="DW30"/>
  <c r="DU30"/>
  <c r="DS30"/>
  <c r="DQ30"/>
  <c r="DO30"/>
  <c r="DM30"/>
  <c r="DK30"/>
  <c r="DI30"/>
  <c r="DG30"/>
  <c r="DE30"/>
  <c r="DC30"/>
  <c r="DA30"/>
  <c r="CY30"/>
  <c r="CW30"/>
  <c r="CU30"/>
  <c r="CS30"/>
  <c r="CQ30"/>
  <c r="CO30"/>
  <c r="CM30"/>
  <c r="CK30"/>
  <c r="CI30"/>
  <c r="CG30"/>
  <c r="CE30"/>
  <c r="CC30"/>
  <c r="CA30"/>
  <c r="BY30"/>
  <c r="BW30"/>
  <c r="BU30"/>
  <c r="BS30"/>
  <c r="BQ30"/>
  <c r="BO30"/>
  <c r="BM30"/>
  <c r="BK30"/>
  <c r="BI30"/>
  <c r="BG30"/>
  <c r="BE30"/>
  <c r="BC30"/>
  <c r="BA30"/>
  <c r="AY30"/>
  <c r="AW30"/>
  <c r="AU30"/>
  <c r="AS30"/>
  <c r="AQ30"/>
  <c r="AO30"/>
  <c r="AM30"/>
  <c r="AK30"/>
  <c r="AI30"/>
  <c r="AG30"/>
  <c r="AE30"/>
  <c r="AC30"/>
  <c r="AA30"/>
  <c r="Y30"/>
  <c r="W30"/>
  <c r="U30"/>
  <c r="S30"/>
  <c r="Q30"/>
  <c r="O30"/>
  <c r="M30"/>
  <c r="K30"/>
  <c r="I30"/>
  <c r="EE29"/>
  <c r="EC29"/>
  <c r="EA29"/>
  <c r="DY29"/>
  <c r="DW29"/>
  <c r="DU29"/>
  <c r="DS29"/>
  <c r="DQ29"/>
  <c r="DO29"/>
  <c r="DM29"/>
  <c r="DK29"/>
  <c r="DI29"/>
  <c r="DG29"/>
  <c r="DE29"/>
  <c r="DC29"/>
  <c r="DA29"/>
  <c r="CY29"/>
  <c r="CW29"/>
  <c r="CU29"/>
  <c r="CS29"/>
  <c r="CQ29"/>
  <c r="CO29"/>
  <c r="CM29"/>
  <c r="CK29"/>
  <c r="CI29"/>
  <c r="CG29"/>
  <c r="CE29"/>
  <c r="CC29"/>
  <c r="CA29"/>
  <c r="BY29"/>
  <c r="BW29"/>
  <c r="BU29"/>
  <c r="BS29"/>
  <c r="BQ29"/>
  <c r="BO29"/>
  <c r="BM29"/>
  <c r="BK29"/>
  <c r="BI29"/>
  <c r="BG29"/>
  <c r="BE29"/>
  <c r="BC29"/>
  <c r="BA29"/>
  <c r="AY29"/>
  <c r="AW29"/>
  <c r="AU29"/>
  <c r="AS29"/>
  <c r="AQ29"/>
  <c r="AO29"/>
  <c r="AM29"/>
  <c r="AK29"/>
  <c r="AI29"/>
  <c r="AG29"/>
  <c r="AE29"/>
  <c r="AC29"/>
  <c r="AA29"/>
  <c r="Y29"/>
  <c r="W29"/>
  <c r="U29"/>
  <c r="S29"/>
  <c r="Q29"/>
  <c r="O29"/>
  <c r="M29"/>
  <c r="K29"/>
  <c r="I29"/>
  <c r="EE28"/>
  <c r="EC28"/>
  <c r="EA28"/>
  <c r="DY28"/>
  <c r="DW28"/>
  <c r="DU28"/>
  <c r="DS28"/>
  <c r="DQ28"/>
  <c r="DO28"/>
  <c r="DM28"/>
  <c r="DK28"/>
  <c r="DI28"/>
  <c r="DG28"/>
  <c r="DE28"/>
  <c r="DC28"/>
  <c r="DA28"/>
  <c r="CY28"/>
  <c r="CW28"/>
  <c r="CU28"/>
  <c r="CS28"/>
  <c r="CQ28"/>
  <c r="CO28"/>
  <c r="CM28"/>
  <c r="CK28"/>
  <c r="CI28"/>
  <c r="CG28"/>
  <c r="CE28"/>
  <c r="CC28"/>
  <c r="CA28"/>
  <c r="BY28"/>
  <c r="BW28"/>
  <c r="BU28"/>
  <c r="BS28"/>
  <c r="BQ28"/>
  <c r="BO28"/>
  <c r="BM28"/>
  <c r="BK28"/>
  <c r="BI28"/>
  <c r="BG28"/>
  <c r="BE28"/>
  <c r="BC28"/>
  <c r="BA28"/>
  <c r="AY28"/>
  <c r="AW28"/>
  <c r="AU28"/>
  <c r="AS28"/>
  <c r="AQ28"/>
  <c r="AO28"/>
  <c r="AM28"/>
  <c r="AK28"/>
  <c r="AI28"/>
  <c r="AG28"/>
  <c r="AE28"/>
  <c r="AC28"/>
  <c r="AA28"/>
  <c r="Y28"/>
  <c r="W28"/>
  <c r="U28"/>
  <c r="S28"/>
  <c r="Q28"/>
  <c r="O28"/>
  <c r="M28"/>
  <c r="K28"/>
  <c r="I28"/>
  <c r="EE27"/>
  <c r="EC27"/>
  <c r="EA27"/>
  <c r="DY27"/>
  <c r="DW27"/>
  <c r="DU27"/>
  <c r="DS27"/>
  <c r="DQ27"/>
  <c r="DO27"/>
  <c r="DM27"/>
  <c r="DK27"/>
  <c r="DI27"/>
  <c r="DG27"/>
  <c r="DE27"/>
  <c r="DC27"/>
  <c r="DA27"/>
  <c r="CY27"/>
  <c r="CW27"/>
  <c r="CU27"/>
  <c r="CS27"/>
  <c r="CQ27"/>
  <c r="CO27"/>
  <c r="CM27"/>
  <c r="CK27"/>
  <c r="CI27"/>
  <c r="CG27"/>
  <c r="CE27"/>
  <c r="CC27"/>
  <c r="CA27"/>
  <c r="BY27"/>
  <c r="BW27"/>
  <c r="BU27"/>
  <c r="BS27"/>
  <c r="BQ27"/>
  <c r="BO27"/>
  <c r="BM27"/>
  <c r="BK27"/>
  <c r="BI27"/>
  <c r="BG27"/>
  <c r="BE27"/>
  <c r="BC27"/>
  <c r="BA27"/>
  <c r="AY27"/>
  <c r="AW27"/>
  <c r="AU27"/>
  <c r="AS27"/>
  <c r="AQ27"/>
  <c r="AO27"/>
  <c r="AM27"/>
  <c r="AK27"/>
  <c r="AI27"/>
  <c r="AG27"/>
  <c r="AE27"/>
  <c r="AC27"/>
  <c r="AA27"/>
  <c r="Y27"/>
  <c r="W27"/>
  <c r="U27"/>
  <c r="S27"/>
  <c r="Q27"/>
  <c r="O27"/>
  <c r="M27"/>
  <c r="K27"/>
  <c r="I27"/>
  <c r="EE26"/>
  <c r="EC26"/>
  <c r="EA26"/>
  <c r="DY26"/>
  <c r="DW26"/>
  <c r="DU26"/>
  <c r="DS26"/>
  <c r="DQ26"/>
  <c r="DO26"/>
  <c r="DM26"/>
  <c r="DK26"/>
  <c r="DI26"/>
  <c r="DG26"/>
  <c r="DE26"/>
  <c r="DC26"/>
  <c r="DA26"/>
  <c r="CY26"/>
  <c r="CW26"/>
  <c r="CU26"/>
  <c r="CS26"/>
  <c r="CQ26"/>
  <c r="CO26"/>
  <c r="CM26"/>
  <c r="CK26"/>
  <c r="CI26"/>
  <c r="CG26"/>
  <c r="CE26"/>
  <c r="CC26"/>
  <c r="CA26"/>
  <c r="BY26"/>
  <c r="BW26"/>
  <c r="BU26"/>
  <c r="BS26"/>
  <c r="BQ26"/>
  <c r="BO26"/>
  <c r="BM26"/>
  <c r="BK26"/>
  <c r="BI26"/>
  <c r="BG26"/>
  <c r="BE26"/>
  <c r="BC26"/>
  <c r="BA26"/>
  <c r="AY26"/>
  <c r="AW26"/>
  <c r="AU26"/>
  <c r="AS26"/>
  <c r="AQ26"/>
  <c r="AO26"/>
  <c r="AM26"/>
  <c r="AK26"/>
  <c r="AI26"/>
  <c r="AG26"/>
  <c r="AE26"/>
  <c r="AC26"/>
  <c r="AA26"/>
  <c r="Y26"/>
  <c r="W26"/>
  <c r="U26"/>
  <c r="S26"/>
  <c r="Q26"/>
  <c r="O26"/>
  <c r="M26"/>
  <c r="K26"/>
  <c r="I26"/>
  <c r="EE25"/>
  <c r="EC25"/>
  <c r="EA25"/>
  <c r="DY25"/>
  <c r="DW25"/>
  <c r="DU25"/>
  <c r="DS25"/>
  <c r="DQ25"/>
  <c r="DO25"/>
  <c r="DM25"/>
  <c r="DK25"/>
  <c r="DI25"/>
  <c r="DG25"/>
  <c r="DE25"/>
  <c r="DC25"/>
  <c r="DA25"/>
  <c r="CY25"/>
  <c r="CW25"/>
  <c r="CU25"/>
  <c r="CS25"/>
  <c r="CQ25"/>
  <c r="CO25"/>
  <c r="CM25"/>
  <c r="CK25"/>
  <c r="CI25"/>
  <c r="CG25"/>
  <c r="CE25"/>
  <c r="CC25"/>
  <c r="CA25"/>
  <c r="BY25"/>
  <c r="BW25"/>
  <c r="BU25"/>
  <c r="BS25"/>
  <c r="BQ25"/>
  <c r="BO25"/>
  <c r="BM25"/>
  <c r="BK25"/>
  <c r="BI25"/>
  <c r="BG25"/>
  <c r="BE25"/>
  <c r="BC25"/>
  <c r="BA25"/>
  <c r="AY25"/>
  <c r="AW25"/>
  <c r="AU25"/>
  <c r="AS25"/>
  <c r="AQ25"/>
  <c r="AO25"/>
  <c r="AM25"/>
  <c r="AK25"/>
  <c r="AI25"/>
  <c r="AG25"/>
  <c r="AE25"/>
  <c r="AC25"/>
  <c r="AA25"/>
  <c r="Y25"/>
  <c r="W25"/>
  <c r="U25"/>
  <c r="S25"/>
  <c r="Q25"/>
  <c r="O25"/>
  <c r="M25"/>
  <c r="K25"/>
  <c r="I25"/>
  <c r="EE24"/>
  <c r="EC24"/>
  <c r="EA24"/>
  <c r="DY24"/>
  <c r="DW24"/>
  <c r="DU24"/>
  <c r="DS24"/>
  <c r="DQ24"/>
  <c r="DO24"/>
  <c r="DM24"/>
  <c r="DK24"/>
  <c r="DI24"/>
  <c r="DG24"/>
  <c r="DE24"/>
  <c r="DC24"/>
  <c r="DA24"/>
  <c r="CY24"/>
  <c r="CW24"/>
  <c r="CU24"/>
  <c r="CS24"/>
  <c r="CQ24"/>
  <c r="CO24"/>
  <c r="CM24"/>
  <c r="CK24"/>
  <c r="CI24"/>
  <c r="CG24"/>
  <c r="CE24"/>
  <c r="CC24"/>
  <c r="CA24"/>
  <c r="BY24"/>
  <c r="BW24"/>
  <c r="BU24"/>
  <c r="BS24"/>
  <c r="BQ24"/>
  <c r="BO24"/>
  <c r="BM24"/>
  <c r="BK24"/>
  <c r="BI24"/>
  <c r="BG24"/>
  <c r="BE24"/>
  <c r="BC24"/>
  <c r="BA24"/>
  <c r="AY24"/>
  <c r="AW24"/>
  <c r="AU24"/>
  <c r="AS24"/>
  <c r="AQ24"/>
  <c r="AO24"/>
  <c r="AM24"/>
  <c r="AK24"/>
  <c r="AI24"/>
  <c r="AG24"/>
  <c r="AE24"/>
  <c r="AC24"/>
  <c r="AA24"/>
  <c r="Y24"/>
  <c r="W24"/>
  <c r="U24"/>
  <c r="S24"/>
  <c r="Q24"/>
  <c r="O24"/>
  <c r="M24"/>
  <c r="K24"/>
  <c r="I24"/>
  <c r="EE23"/>
  <c r="EC23"/>
  <c r="EA23"/>
  <c r="DY23"/>
  <c r="DW23"/>
  <c r="DU23"/>
  <c r="DS23"/>
  <c r="DQ23"/>
  <c r="DO23"/>
  <c r="DM23"/>
  <c r="DK23"/>
  <c r="DI23"/>
  <c r="DG23"/>
  <c r="DE23"/>
  <c r="DC23"/>
  <c r="DA23"/>
  <c r="CY23"/>
  <c r="CW23"/>
  <c r="CU23"/>
  <c r="CS23"/>
  <c r="CQ23"/>
  <c r="CO23"/>
  <c r="CM23"/>
  <c r="CK23"/>
  <c r="CI23"/>
  <c r="CG23"/>
  <c r="CE23"/>
  <c r="CC23"/>
  <c r="CA23"/>
  <c r="BY23"/>
  <c r="BW23"/>
  <c r="BU23"/>
  <c r="BS23"/>
  <c r="BQ23"/>
  <c r="BO23"/>
  <c r="BM23"/>
  <c r="BK23"/>
  <c r="BI23"/>
  <c r="BG23"/>
  <c r="BE23"/>
  <c r="BC23"/>
  <c r="BA23"/>
  <c r="AY23"/>
  <c r="AW23"/>
  <c r="AU23"/>
  <c r="AS23"/>
  <c r="AQ23"/>
  <c r="AO23"/>
  <c r="AM23"/>
  <c r="AK23"/>
  <c r="AI23"/>
  <c r="AG23"/>
  <c r="AE23"/>
  <c r="AC23"/>
  <c r="AA23"/>
  <c r="Y23"/>
  <c r="W23"/>
  <c r="U23"/>
  <c r="S23"/>
  <c r="Q23"/>
  <c r="O23"/>
  <c r="M23"/>
  <c r="K23"/>
  <c r="I23"/>
  <c r="EE22"/>
  <c r="EC22"/>
  <c r="EA22"/>
  <c r="DY22"/>
  <c r="DW22"/>
  <c r="DU22"/>
  <c r="DS22"/>
  <c r="DQ22"/>
  <c r="DO22"/>
  <c r="DM22"/>
  <c r="DK22"/>
  <c r="DI22"/>
  <c r="DG22"/>
  <c r="DE22"/>
  <c r="DC22"/>
  <c r="DA22"/>
  <c r="CY22"/>
  <c r="CW22"/>
  <c r="CU22"/>
  <c r="CS22"/>
  <c r="CQ22"/>
  <c r="CO22"/>
  <c r="CM22"/>
  <c r="CK22"/>
  <c r="CI22"/>
  <c r="CG22"/>
  <c r="CE22"/>
  <c r="CC22"/>
  <c r="CA22"/>
  <c r="BY22"/>
  <c r="BW22"/>
  <c r="BU22"/>
  <c r="BS22"/>
  <c r="BQ22"/>
  <c r="BO22"/>
  <c r="BM22"/>
  <c r="BK22"/>
  <c r="BI22"/>
  <c r="BG22"/>
  <c r="BE22"/>
  <c r="BC22"/>
  <c r="BA22"/>
  <c r="AY22"/>
  <c r="AW22"/>
  <c r="AU22"/>
  <c r="AS22"/>
  <c r="AQ22"/>
  <c r="AO22"/>
  <c r="AM22"/>
  <c r="AK22"/>
  <c r="AI22"/>
  <c r="AG22"/>
  <c r="AE22"/>
  <c r="AC22"/>
  <c r="AA22"/>
  <c r="Y22"/>
  <c r="W22"/>
  <c r="U22"/>
  <c r="S22"/>
  <c r="Q22"/>
  <c r="O22"/>
  <c r="M22"/>
  <c r="K22"/>
  <c r="I22"/>
  <c r="EE21"/>
  <c r="EC21"/>
  <c r="EA21"/>
  <c r="DY21"/>
  <c r="DW21"/>
  <c r="DU21"/>
  <c r="DS21"/>
  <c r="DQ21"/>
  <c r="DO21"/>
  <c r="DM21"/>
  <c r="DK21"/>
  <c r="DI21"/>
  <c r="DG21"/>
  <c r="DE21"/>
  <c r="DC21"/>
  <c r="DA21"/>
  <c r="CY21"/>
  <c r="CW21"/>
  <c r="CU21"/>
  <c r="CS21"/>
  <c r="CQ21"/>
  <c r="CO21"/>
  <c r="CM21"/>
  <c r="CK21"/>
  <c r="CI21"/>
  <c r="CG21"/>
  <c r="CE21"/>
  <c r="CC21"/>
  <c r="CA21"/>
  <c r="BY21"/>
  <c r="BW21"/>
  <c r="BU21"/>
  <c r="BS21"/>
  <c r="BQ21"/>
  <c r="BO21"/>
  <c r="BM21"/>
  <c r="BK21"/>
  <c r="BI21"/>
  <c r="BG21"/>
  <c r="BE21"/>
  <c r="BC21"/>
  <c r="BA21"/>
  <c r="AY21"/>
  <c r="AW21"/>
  <c r="AU21"/>
  <c r="AS21"/>
  <c r="AQ21"/>
  <c r="AO21"/>
  <c r="AM21"/>
  <c r="AK21"/>
  <c r="AI21"/>
  <c r="AG21"/>
  <c r="AE21"/>
  <c r="AC21"/>
  <c r="AA21"/>
  <c r="Y21"/>
  <c r="W21"/>
  <c r="U21"/>
  <c r="S21"/>
  <c r="Q21"/>
  <c r="O21"/>
  <c r="M21"/>
  <c r="K21"/>
  <c r="I21"/>
  <c r="EE20"/>
  <c r="EC20"/>
  <c r="EA20"/>
  <c r="DY20"/>
  <c r="DW20"/>
  <c r="DU20"/>
  <c r="DS20"/>
  <c r="DQ20"/>
  <c r="DO20"/>
  <c r="DM20"/>
  <c r="DK20"/>
  <c r="DI20"/>
  <c r="DG20"/>
  <c r="DE20"/>
  <c r="DC20"/>
  <c r="DA20"/>
  <c r="CY20"/>
  <c r="CW20"/>
  <c r="CU20"/>
  <c r="CS20"/>
  <c r="CQ20"/>
  <c r="CO20"/>
  <c r="CM20"/>
  <c r="CK20"/>
  <c r="CI20"/>
  <c r="CG20"/>
  <c r="CE20"/>
  <c r="CC20"/>
  <c r="CA20"/>
  <c r="BY20"/>
  <c r="BW20"/>
  <c r="BU20"/>
  <c r="BS20"/>
  <c r="BQ20"/>
  <c r="BO20"/>
  <c r="BM20"/>
  <c r="BK20"/>
  <c r="BI20"/>
  <c r="BG20"/>
  <c r="BE20"/>
  <c r="BC20"/>
  <c r="BA20"/>
  <c r="AY20"/>
  <c r="AW20"/>
  <c r="AU20"/>
  <c r="AS20"/>
  <c r="AQ20"/>
  <c r="AO20"/>
  <c r="AM20"/>
  <c r="AK20"/>
  <c r="AI20"/>
  <c r="AG20"/>
  <c r="AE20"/>
  <c r="AC20"/>
  <c r="AA20"/>
  <c r="Y20"/>
  <c r="W20"/>
  <c r="U20"/>
  <c r="S20"/>
  <c r="Q20"/>
  <c r="O20"/>
  <c r="M20"/>
  <c r="K20"/>
  <c r="I20"/>
  <c r="EE19"/>
  <c r="EC19"/>
  <c r="EA19"/>
  <c r="DY19"/>
  <c r="DW19"/>
  <c r="DU19"/>
  <c r="DS19"/>
  <c r="DQ19"/>
  <c r="DO19"/>
  <c r="DM19"/>
  <c r="DK19"/>
  <c r="DI19"/>
  <c r="DG19"/>
  <c r="DE19"/>
  <c r="DC19"/>
  <c r="DA19"/>
  <c r="CY19"/>
  <c r="CW19"/>
  <c r="CU19"/>
  <c r="CS19"/>
  <c r="CQ19"/>
  <c r="CO19"/>
  <c r="CM19"/>
  <c r="CK19"/>
  <c r="CI19"/>
  <c r="CG19"/>
  <c r="CE19"/>
  <c r="CC19"/>
  <c r="CA19"/>
  <c r="BY19"/>
  <c r="BW19"/>
  <c r="BU19"/>
  <c r="BS19"/>
  <c r="BQ19"/>
  <c r="BO19"/>
  <c r="BM19"/>
  <c r="BK19"/>
  <c r="BI19"/>
  <c r="BG19"/>
  <c r="BE19"/>
  <c r="BC19"/>
  <c r="BA19"/>
  <c r="AY19"/>
  <c r="AW19"/>
  <c r="AU19"/>
  <c r="AS19"/>
  <c r="AQ19"/>
  <c r="AO19"/>
  <c r="AM19"/>
  <c r="AK19"/>
  <c r="AI19"/>
  <c r="AG19"/>
  <c r="AE19"/>
  <c r="AC19"/>
  <c r="AA19"/>
  <c r="Y19"/>
  <c r="W19"/>
  <c r="U19"/>
  <c r="S19"/>
  <c r="Q19"/>
  <c r="O19"/>
  <c r="M19"/>
  <c r="K19"/>
  <c r="I19"/>
  <c r="EE18"/>
  <c r="EC18"/>
  <c r="EA18"/>
  <c r="DY18"/>
  <c r="DW18"/>
  <c r="DU18"/>
  <c r="DS18"/>
  <c r="DQ18"/>
  <c r="DO18"/>
  <c r="DM18"/>
  <c r="DK18"/>
  <c r="DI18"/>
  <c r="DG18"/>
  <c r="DE18"/>
  <c r="DC18"/>
  <c r="DA18"/>
  <c r="CY18"/>
  <c r="CW18"/>
  <c r="CU18"/>
  <c r="CS18"/>
  <c r="CQ18"/>
  <c r="CO18"/>
  <c r="CM18"/>
  <c r="CK18"/>
  <c r="CI18"/>
  <c r="CG18"/>
  <c r="CE18"/>
  <c r="CC18"/>
  <c r="CA18"/>
  <c r="BY18"/>
  <c r="BW18"/>
  <c r="BU18"/>
  <c r="BS18"/>
  <c r="BQ18"/>
  <c r="BO18"/>
  <c r="BM18"/>
  <c r="BK18"/>
  <c r="BI18"/>
  <c r="BG18"/>
  <c r="BE18"/>
  <c r="BC18"/>
  <c r="BA18"/>
  <c r="AY18"/>
  <c r="AW18"/>
  <c r="AU18"/>
  <c r="AS18"/>
  <c r="AQ18"/>
  <c r="AO18"/>
  <c r="AM18"/>
  <c r="AK18"/>
  <c r="AI18"/>
  <c r="AG18"/>
  <c r="AE18"/>
  <c r="AC18"/>
  <c r="AA18"/>
  <c r="Y18"/>
  <c r="W18"/>
  <c r="U18"/>
  <c r="S18"/>
  <c r="Q18"/>
  <c r="O18"/>
  <c r="M18"/>
  <c r="K18"/>
  <c r="I18"/>
  <c r="EE17"/>
  <c r="EC17"/>
  <c r="EA17"/>
  <c r="DY17"/>
  <c r="DW17"/>
  <c r="DU17"/>
  <c r="DS17"/>
  <c r="DQ17"/>
  <c r="DO17"/>
  <c r="DM17"/>
  <c r="DK17"/>
  <c r="DI17"/>
  <c r="DG17"/>
  <c r="DE17"/>
  <c r="DC17"/>
  <c r="DA17"/>
  <c r="CY17"/>
  <c r="CW17"/>
  <c r="CU17"/>
  <c r="CS17"/>
  <c r="CQ17"/>
  <c r="CO17"/>
  <c r="CM17"/>
  <c r="CK17"/>
  <c r="CI17"/>
  <c r="CG17"/>
  <c r="CE17"/>
  <c r="CC17"/>
  <c r="CA17"/>
  <c r="BY17"/>
  <c r="BW17"/>
  <c r="BU17"/>
  <c r="BS17"/>
  <c r="BQ17"/>
  <c r="BO17"/>
  <c r="BM17"/>
  <c r="BK17"/>
  <c r="BI17"/>
  <c r="BG17"/>
  <c r="BE17"/>
  <c r="BC17"/>
  <c r="BA17"/>
  <c r="AY17"/>
  <c r="AW17"/>
  <c r="AU17"/>
  <c r="AS17"/>
  <c r="AQ17"/>
  <c r="AO17"/>
  <c r="AM17"/>
  <c r="AK17"/>
  <c r="AI17"/>
  <c r="AG17"/>
  <c r="AE17"/>
  <c r="AC17"/>
  <c r="AA17"/>
  <c r="Y17"/>
  <c r="W17"/>
  <c r="U17"/>
  <c r="S17"/>
  <c r="Q17"/>
  <c r="O17"/>
  <c r="M17"/>
  <c r="K17"/>
  <c r="I17"/>
  <c r="EE16"/>
  <c r="EC16"/>
  <c r="EA16"/>
  <c r="DY16"/>
  <c r="DW16"/>
  <c r="DU16"/>
  <c r="DS16"/>
  <c r="DQ16"/>
  <c r="DO16"/>
  <c r="DM16"/>
  <c r="DK16"/>
  <c r="DI16"/>
  <c r="DG16"/>
  <c r="DE16"/>
  <c r="DC16"/>
  <c r="DA16"/>
  <c r="CY16"/>
  <c r="CW16"/>
  <c r="CU16"/>
  <c r="CS16"/>
  <c r="CQ16"/>
  <c r="CO16"/>
  <c r="CM16"/>
  <c r="CK16"/>
  <c r="CI16"/>
  <c r="CG16"/>
  <c r="CE16"/>
  <c r="CC16"/>
  <c r="CA16"/>
  <c r="BY16"/>
  <c r="BW16"/>
  <c r="BU16"/>
  <c r="BS16"/>
  <c r="BQ16"/>
  <c r="BO16"/>
  <c r="BM16"/>
  <c r="BK16"/>
  <c r="BI16"/>
  <c r="BG16"/>
  <c r="BE16"/>
  <c r="BC16"/>
  <c r="BA16"/>
  <c r="AY16"/>
  <c r="AW16"/>
  <c r="AU16"/>
  <c r="AS16"/>
  <c r="AQ16"/>
  <c r="AO16"/>
  <c r="AM16"/>
  <c r="AK16"/>
  <c r="AI16"/>
  <c r="AG16"/>
  <c r="AE16"/>
  <c r="AC16"/>
  <c r="AA16"/>
  <c r="Y16"/>
  <c r="W16"/>
  <c r="U16"/>
  <c r="S16"/>
  <c r="Q16"/>
  <c r="O16"/>
  <c r="M16"/>
  <c r="K16"/>
  <c r="I16"/>
  <c r="EE15"/>
  <c r="EC15"/>
  <c r="EA15"/>
  <c r="DY15"/>
  <c r="DW15"/>
  <c r="DU15"/>
  <c r="DS15"/>
  <c r="DQ15"/>
  <c r="DO15"/>
  <c r="DM15"/>
  <c r="DK15"/>
  <c r="DI15"/>
  <c r="DG15"/>
  <c r="DE15"/>
  <c r="DC15"/>
  <c r="DA15"/>
  <c r="CY15"/>
  <c r="CW15"/>
  <c r="CU15"/>
  <c r="CS15"/>
  <c r="CQ15"/>
  <c r="CO15"/>
  <c r="CM15"/>
  <c r="CK15"/>
  <c r="CI15"/>
  <c r="CG15"/>
  <c r="CE15"/>
  <c r="CC15"/>
  <c r="CA15"/>
  <c r="BY15"/>
  <c r="BW15"/>
  <c r="BU15"/>
  <c r="BS15"/>
  <c r="BQ15"/>
  <c r="BO15"/>
  <c r="BM15"/>
  <c r="BK15"/>
  <c r="BI15"/>
  <c r="BG15"/>
  <c r="BE15"/>
  <c r="BC15"/>
  <c r="BA15"/>
  <c r="AY15"/>
  <c r="AW15"/>
  <c r="AU15"/>
  <c r="AS15"/>
  <c r="AQ15"/>
  <c r="AO15"/>
  <c r="AM15"/>
  <c r="AK15"/>
  <c r="AI15"/>
  <c r="AG15"/>
  <c r="AE15"/>
  <c r="AC15"/>
  <c r="AA15"/>
  <c r="Y15"/>
  <c r="W15"/>
  <c r="U15"/>
  <c r="S15"/>
  <c r="Q15"/>
  <c r="O15"/>
  <c r="M15"/>
  <c r="K15"/>
  <c r="I15"/>
  <c r="EE14"/>
  <c r="EC14"/>
  <c r="EA14"/>
  <c r="DY14"/>
  <c r="DW14"/>
  <c r="DU14"/>
  <c r="DS14"/>
  <c r="DQ14"/>
  <c r="DO14"/>
  <c r="DM14"/>
  <c r="DK14"/>
  <c r="DI14"/>
  <c r="DG14"/>
  <c r="DE14"/>
  <c r="DC14"/>
  <c r="DA14"/>
  <c r="CY14"/>
  <c r="CW14"/>
  <c r="CU14"/>
  <c r="CS14"/>
  <c r="CQ14"/>
  <c r="CO14"/>
  <c r="CM14"/>
  <c r="CK14"/>
  <c r="CI14"/>
  <c r="CG14"/>
  <c r="CE14"/>
  <c r="CC14"/>
  <c r="CA14"/>
  <c r="BY14"/>
  <c r="BW14"/>
  <c r="BU14"/>
  <c r="BS14"/>
  <c r="BQ14"/>
  <c r="BO14"/>
  <c r="BM14"/>
  <c r="BK14"/>
  <c r="BI14"/>
  <c r="BG14"/>
  <c r="BE14"/>
  <c r="BC14"/>
  <c r="BA14"/>
  <c r="AY14"/>
  <c r="AW14"/>
  <c r="AU14"/>
  <c r="AS14"/>
  <c r="AQ14"/>
  <c r="AO14"/>
  <c r="AM14"/>
  <c r="AK14"/>
  <c r="AI14"/>
  <c r="AG14"/>
  <c r="AE14"/>
  <c r="AC14"/>
  <c r="AA14"/>
  <c r="Y14"/>
  <c r="W14"/>
  <c r="U14"/>
  <c r="S14"/>
  <c r="Q14"/>
  <c r="O14"/>
  <c r="M14"/>
  <c r="K14"/>
  <c r="I14"/>
  <c r="EE13"/>
  <c r="EC13"/>
  <c r="EA13"/>
  <c r="DY13"/>
  <c r="DW13"/>
  <c r="DU13"/>
  <c r="DS13"/>
  <c r="DQ13"/>
  <c r="DO13"/>
  <c r="DM13"/>
  <c r="DK13"/>
  <c r="DI13"/>
  <c r="DG13"/>
  <c r="DE13"/>
  <c r="DC13"/>
  <c r="DA13"/>
  <c r="CY13"/>
  <c r="CW13"/>
  <c r="CU13"/>
  <c r="CS13"/>
  <c r="CQ13"/>
  <c r="CO13"/>
  <c r="CM13"/>
  <c r="CK13"/>
  <c r="CI13"/>
  <c r="CG13"/>
  <c r="CE13"/>
  <c r="CC13"/>
  <c r="CA13"/>
  <c r="BY13"/>
  <c r="BW13"/>
  <c r="BU13"/>
  <c r="BS13"/>
  <c r="BQ13"/>
  <c r="BO13"/>
  <c r="BM13"/>
  <c r="BK13"/>
  <c r="BI13"/>
  <c r="BG13"/>
  <c r="BE13"/>
  <c r="BC13"/>
  <c r="BA13"/>
  <c r="AY13"/>
  <c r="AW13"/>
  <c r="AU13"/>
  <c r="AS13"/>
  <c r="AQ13"/>
  <c r="AO13"/>
  <c r="AM13"/>
  <c r="AK13"/>
  <c r="AI13"/>
  <c r="AG13"/>
  <c r="AE13"/>
  <c r="AC13"/>
  <c r="AA13"/>
  <c r="Y13"/>
  <c r="W13"/>
  <c r="U13"/>
  <c r="S13"/>
  <c r="Q13"/>
  <c r="O13"/>
  <c r="M13"/>
  <c r="K13"/>
  <c r="I13"/>
  <c r="EE12"/>
  <c r="EC12"/>
  <c r="EA12"/>
  <c r="DY12"/>
  <c r="DW12"/>
  <c r="DU12"/>
  <c r="DS12"/>
  <c r="DQ12"/>
  <c r="DO12"/>
  <c r="DM12"/>
  <c r="DK12"/>
  <c r="DI12"/>
  <c r="DG12"/>
  <c r="DE12"/>
  <c r="DC12"/>
  <c r="DA12"/>
  <c r="CY12"/>
  <c r="CW12"/>
  <c r="CU12"/>
  <c r="CS12"/>
  <c r="CQ12"/>
  <c r="CO12"/>
  <c r="CM12"/>
  <c r="CK12"/>
  <c r="CI12"/>
  <c r="CG12"/>
  <c r="CE12"/>
  <c r="CC12"/>
  <c r="CA12"/>
  <c r="BY12"/>
  <c r="BW12"/>
  <c r="BU12"/>
  <c r="BS12"/>
  <c r="BQ12"/>
  <c r="BO12"/>
  <c r="BM12"/>
  <c r="BK12"/>
  <c r="BI12"/>
  <c r="BG12"/>
  <c r="BE12"/>
  <c r="BC12"/>
  <c r="BA12"/>
  <c r="AY12"/>
  <c r="AW12"/>
  <c r="AU12"/>
  <c r="AS12"/>
  <c r="AQ12"/>
  <c r="AO12"/>
  <c r="AM12"/>
  <c r="AK12"/>
  <c r="AI12"/>
  <c r="AG12"/>
  <c r="AE12"/>
  <c r="AC12"/>
  <c r="AA12"/>
  <c r="Y12"/>
  <c r="W12"/>
  <c r="U12"/>
  <c r="S12"/>
  <c r="Q12"/>
  <c r="O12"/>
  <c r="M12"/>
  <c r="K12"/>
  <c r="I12"/>
  <c r="EE11"/>
  <c r="EC11"/>
  <c r="EA11"/>
  <c r="DY11"/>
  <c r="DW11"/>
  <c r="DU11"/>
  <c r="DS11"/>
  <c r="DQ11"/>
  <c r="DO11"/>
  <c r="DM11"/>
  <c r="DK11"/>
  <c r="DI11"/>
  <c r="DG11"/>
  <c r="DE11"/>
  <c r="DC11"/>
  <c r="DA11"/>
  <c r="CY11"/>
  <c r="CW11"/>
  <c r="CU11"/>
  <c r="CS11"/>
  <c r="CQ11"/>
  <c r="CO11"/>
  <c r="CM11"/>
  <c r="CK11"/>
  <c r="CI11"/>
  <c r="CG11"/>
  <c r="CE11"/>
  <c r="CC11"/>
  <c r="CA11"/>
  <c r="BY11"/>
  <c r="BW11"/>
  <c r="BU11"/>
  <c r="BS11"/>
  <c r="BQ11"/>
  <c r="BO11"/>
  <c r="BM11"/>
  <c r="BK11"/>
  <c r="BI11"/>
  <c r="BG11"/>
  <c r="BE11"/>
  <c r="BC11"/>
  <c r="BA11"/>
  <c r="AY11"/>
  <c r="AW11"/>
  <c r="AU11"/>
  <c r="AS11"/>
  <c r="AQ11"/>
  <c r="AO11"/>
  <c r="AM11"/>
  <c r="AK11"/>
  <c r="AI11"/>
  <c r="AG11"/>
  <c r="AE11"/>
  <c r="AC11"/>
  <c r="AA11"/>
  <c r="Y11"/>
  <c r="W11"/>
  <c r="U11"/>
  <c r="S11"/>
  <c r="Q11"/>
  <c r="O11"/>
  <c r="M11"/>
  <c r="K11"/>
  <c r="I11"/>
  <c r="EE10"/>
  <c r="EC10"/>
  <c r="EA10"/>
  <c r="DY10"/>
  <c r="DW10"/>
  <c r="DU10"/>
  <c r="DS10"/>
  <c r="DQ10"/>
  <c r="DO10"/>
  <c r="DM10"/>
  <c r="DK10"/>
  <c r="DI10"/>
  <c r="DG10"/>
  <c r="DE10"/>
  <c r="DC10"/>
  <c r="DA10"/>
  <c r="CY10"/>
  <c r="CW10"/>
  <c r="CU10"/>
  <c r="CS10"/>
  <c r="CQ10"/>
  <c r="CO10"/>
  <c r="CM10"/>
  <c r="CK10"/>
  <c r="CI10"/>
  <c r="CG10"/>
  <c r="CE10"/>
  <c r="CC10"/>
  <c r="CA10"/>
  <c r="BY10"/>
  <c r="BW10"/>
  <c r="BU10"/>
  <c r="BS10"/>
  <c r="BQ10"/>
  <c r="BO10"/>
  <c r="BM10"/>
  <c r="BK10"/>
  <c r="BI10"/>
  <c r="BG10"/>
  <c r="BE10"/>
  <c r="BC10"/>
  <c r="BA10"/>
  <c r="AY10"/>
  <c r="AW10"/>
  <c r="AU10"/>
  <c r="AS10"/>
  <c r="AQ10"/>
  <c r="AO10"/>
  <c r="AM10"/>
  <c r="AK10"/>
  <c r="AI10"/>
  <c r="AG10"/>
  <c r="AE10"/>
  <c r="AC10"/>
  <c r="AA10"/>
  <c r="Y10"/>
  <c r="W10"/>
  <c r="U10"/>
  <c r="S10"/>
  <c r="Q10"/>
  <c r="O10"/>
  <c r="M10"/>
  <c r="K10"/>
  <c r="I10"/>
  <c r="EE9"/>
  <c r="EC9"/>
  <c r="EA9"/>
  <c r="DY9"/>
  <c r="DW9"/>
  <c r="DU9"/>
  <c r="DS9"/>
  <c r="DQ9"/>
  <c r="DO9"/>
  <c r="DM9"/>
  <c r="DK9"/>
  <c r="DI9"/>
  <c r="DG9"/>
  <c r="DE9"/>
  <c r="DC9"/>
  <c r="DA9"/>
  <c r="CY9"/>
  <c r="CW9"/>
  <c r="CU9"/>
  <c r="CS9"/>
  <c r="CQ9"/>
  <c r="CO9"/>
  <c r="CM9"/>
  <c r="CK9"/>
  <c r="CI9"/>
  <c r="CG9"/>
  <c r="CE9"/>
  <c r="CC9"/>
  <c r="CA9"/>
  <c r="BY9"/>
  <c r="BW9"/>
  <c r="BU9"/>
  <c r="BS9"/>
  <c r="BQ9"/>
  <c r="BO9"/>
  <c r="BM9"/>
  <c r="BK9"/>
  <c r="BI9"/>
  <c r="BG9"/>
  <c r="BE9"/>
  <c r="BC9"/>
  <c r="BA9"/>
  <c r="AY9"/>
  <c r="AW9"/>
  <c r="AU9"/>
  <c r="AS9"/>
  <c r="AQ9"/>
  <c r="AO9"/>
  <c r="AM9"/>
  <c r="AK9"/>
  <c r="AI9"/>
  <c r="AG9"/>
  <c r="AE9"/>
  <c r="AC9"/>
  <c r="AA9"/>
  <c r="Y9"/>
  <c r="W9"/>
  <c r="U9"/>
  <c r="S9"/>
  <c r="Q9"/>
  <c r="O9"/>
  <c r="M9"/>
  <c r="K9"/>
  <c r="I9"/>
  <c r="EE8"/>
  <c r="EC8"/>
  <c r="EA8"/>
  <c r="DY8"/>
  <c r="DW8"/>
  <c r="DU8"/>
  <c r="DS8"/>
  <c r="DQ8"/>
  <c r="DO8"/>
  <c r="DM8"/>
  <c r="DK8"/>
  <c r="DI8"/>
  <c r="DG8"/>
  <c r="DE8"/>
  <c r="DC8"/>
  <c r="DA8"/>
  <c r="CY8"/>
  <c r="CW8"/>
  <c r="CU8"/>
  <c r="CS8"/>
  <c r="CQ8"/>
  <c r="CO8"/>
  <c r="CM8"/>
  <c r="CK8"/>
  <c r="CI8"/>
  <c r="CG8"/>
  <c r="CE8"/>
  <c r="CC8"/>
  <c r="CA8"/>
  <c r="BY8"/>
  <c r="BW8"/>
  <c r="BU8"/>
  <c r="BS8"/>
  <c r="BQ8"/>
  <c r="BO8"/>
  <c r="BM8"/>
  <c r="BK8"/>
  <c r="BI8"/>
  <c r="BG8"/>
  <c r="BE8"/>
  <c r="BC8"/>
  <c r="BA8"/>
  <c r="AY8"/>
  <c r="AW8"/>
  <c r="AU8"/>
  <c r="AS8"/>
  <c r="AQ8"/>
  <c r="AO8"/>
  <c r="AM8"/>
  <c r="AK8"/>
  <c r="AI8"/>
  <c r="AG8"/>
  <c r="AE8"/>
  <c r="AC8"/>
  <c r="AA8"/>
  <c r="Y8"/>
  <c r="W8"/>
  <c r="U8"/>
  <c r="S8"/>
  <c r="Q8"/>
  <c r="O8"/>
  <c r="M8"/>
  <c r="K8"/>
  <c r="I8"/>
  <c r="EE7"/>
  <c r="EC7"/>
  <c r="EA7"/>
  <c r="DY7"/>
  <c r="DW7"/>
  <c r="DU7"/>
  <c r="DS7"/>
  <c r="DQ7"/>
  <c r="DO7"/>
  <c r="DM7"/>
  <c r="DK7"/>
  <c r="DI7"/>
  <c r="DG7"/>
  <c r="DE7"/>
  <c r="DC7"/>
  <c r="DA7"/>
  <c r="CY7"/>
  <c r="CW7"/>
  <c r="CU7"/>
  <c r="CS7"/>
  <c r="CQ7"/>
  <c r="CO7"/>
  <c r="CM7"/>
  <c r="CK7"/>
  <c r="CI7"/>
  <c r="CG7"/>
  <c r="CE7"/>
  <c r="CC7"/>
  <c r="CA7"/>
  <c r="BY7"/>
  <c r="BW7"/>
  <c r="BU7"/>
  <c r="BS7"/>
  <c r="BQ7"/>
  <c r="BO7"/>
  <c r="BM7"/>
  <c r="BK7"/>
  <c r="BI7"/>
  <c r="BG7"/>
  <c r="BE7"/>
  <c r="BC7"/>
  <c r="BA7"/>
  <c r="AY7"/>
  <c r="AW7"/>
  <c r="AU7"/>
  <c r="AS7"/>
  <c r="AQ7"/>
  <c r="AO7"/>
  <c r="AM7"/>
  <c r="AK7"/>
  <c r="AI7"/>
  <c r="AG7"/>
  <c r="AE7"/>
  <c r="AC7"/>
  <c r="AA7"/>
  <c r="Y7"/>
  <c r="W7"/>
  <c r="U7"/>
  <c r="S7"/>
  <c r="Q7"/>
  <c r="O7"/>
  <c r="M7"/>
  <c r="K7"/>
  <c r="I7"/>
  <c r="EE6"/>
  <c r="EC6"/>
  <c r="EA6"/>
  <c r="DY6"/>
  <c r="DW6"/>
  <c r="DU6"/>
  <c r="DS6"/>
  <c r="DQ6"/>
  <c r="DO6"/>
  <c r="DM6"/>
  <c r="DK6"/>
  <c r="DI6"/>
  <c r="DG6"/>
  <c r="DE6"/>
  <c r="DC6"/>
  <c r="DA6"/>
  <c r="CY6"/>
  <c r="CW6"/>
  <c r="CU6"/>
  <c r="CS6"/>
  <c r="CQ6"/>
  <c r="CO6"/>
  <c r="CM6"/>
  <c r="CK6"/>
  <c r="CI6"/>
  <c r="CG6"/>
  <c r="CE6"/>
  <c r="CC6"/>
  <c r="CA6"/>
  <c r="BY6"/>
  <c r="BW6"/>
  <c r="BU6"/>
  <c r="BS6"/>
  <c r="BQ6"/>
  <c r="BO6"/>
  <c r="BM6"/>
  <c r="BK6"/>
  <c r="BI6"/>
  <c r="BG6"/>
  <c r="BE6"/>
  <c r="BC6"/>
  <c r="BA6"/>
  <c r="AY6"/>
  <c r="AW6"/>
  <c r="AU6"/>
  <c r="AS6"/>
  <c r="AQ6"/>
  <c r="AO6"/>
  <c r="AM6"/>
  <c r="AK6"/>
  <c r="AI6"/>
  <c r="AG6"/>
  <c r="AE6"/>
  <c r="AC6"/>
  <c r="AA6"/>
  <c r="Y6"/>
  <c r="W6"/>
  <c r="U6"/>
  <c r="S6"/>
  <c r="Q6"/>
  <c r="O6"/>
  <c r="M6"/>
  <c r="K6"/>
  <c r="I6"/>
  <c r="EE5"/>
  <c r="EC5"/>
  <c r="EA5"/>
  <c r="DY5"/>
  <c r="DW5"/>
  <c r="DU5"/>
  <c r="DS5"/>
  <c r="DQ5"/>
  <c r="DO5"/>
  <c r="DM5"/>
  <c r="DK5"/>
  <c r="DI5"/>
  <c r="DG5"/>
  <c r="DE5"/>
  <c r="DC5"/>
  <c r="DA5"/>
  <c r="CY5"/>
  <c r="CW5"/>
  <c r="CU5"/>
  <c r="CS5"/>
  <c r="CQ5"/>
  <c r="CO5"/>
  <c r="CM5"/>
  <c r="CK5"/>
  <c r="CI5"/>
  <c r="CG5"/>
  <c r="CE5"/>
  <c r="CC5"/>
  <c r="CA5"/>
  <c r="BY5"/>
  <c r="BW5"/>
  <c r="BU5"/>
  <c r="BS5"/>
  <c r="BQ5"/>
  <c r="BO5"/>
  <c r="BM5"/>
  <c r="BK5"/>
  <c r="BI5"/>
  <c r="BG5"/>
  <c r="BE5"/>
  <c r="BC5"/>
  <c r="BA5"/>
  <c r="AY5"/>
  <c r="AW5"/>
  <c r="AU5"/>
  <c r="AS5"/>
  <c r="AQ5"/>
  <c r="AO5"/>
  <c r="AM5"/>
  <c r="AK5"/>
  <c r="AI5"/>
  <c r="AG5"/>
  <c r="AE5"/>
  <c r="AC5"/>
  <c r="AA5"/>
  <c r="Y5"/>
  <c r="W5"/>
  <c r="U5"/>
  <c r="S5"/>
  <c r="Q5"/>
  <c r="O5"/>
  <c r="M5"/>
  <c r="K5"/>
  <c r="I5"/>
  <c r="EE4"/>
  <c r="EC4"/>
  <c r="EA4"/>
  <c r="DY4"/>
  <c r="DW4"/>
  <c r="DU4"/>
  <c r="DS4"/>
  <c r="DQ4"/>
  <c r="DO4"/>
  <c r="DM4"/>
  <c r="DK4"/>
  <c r="DI4"/>
  <c r="DG4"/>
  <c r="DE4"/>
  <c r="DC4"/>
  <c r="DA4"/>
  <c r="CY4"/>
  <c r="CW4"/>
  <c r="CU4"/>
  <c r="CS4"/>
  <c r="CQ4"/>
  <c r="CO4"/>
  <c r="CM4"/>
  <c r="CK4"/>
  <c r="CI4"/>
  <c r="CG4"/>
  <c r="CE4"/>
  <c r="CC4"/>
  <c r="CA4"/>
  <c r="BY4"/>
  <c r="BW4"/>
  <c r="BU4"/>
  <c r="BS4"/>
  <c r="BQ4"/>
  <c r="BO4"/>
  <c r="BM4"/>
  <c r="BK4"/>
  <c r="BI4"/>
  <c r="BG4"/>
  <c r="BE4"/>
  <c r="BC4"/>
  <c r="BA4"/>
  <c r="AY4"/>
  <c r="AW4"/>
  <c r="AU4"/>
  <c r="AS4"/>
  <c r="AQ4"/>
  <c r="AO4"/>
  <c r="AM4"/>
  <c r="AK4"/>
  <c r="AI4"/>
  <c r="AG4"/>
  <c r="AE4"/>
  <c r="AC4"/>
  <c r="AA4"/>
  <c r="Y4"/>
  <c r="W4"/>
  <c r="U4"/>
  <c r="S4"/>
  <c r="Q4"/>
  <c r="O4"/>
  <c r="M4"/>
  <c r="K4"/>
  <c r="I4"/>
  <c r="I3"/>
  <c r="K3"/>
  <c r="M3"/>
  <c r="O3"/>
  <c r="Q3"/>
  <c r="S3"/>
  <c r="U3"/>
  <c r="W3"/>
  <c r="Y3"/>
  <c r="AA3"/>
  <c r="AC3"/>
  <c r="AE3"/>
  <c r="AG3"/>
  <c r="AI3"/>
  <c r="AK3"/>
  <c r="AM3"/>
  <c r="AO3"/>
  <c r="AQ3"/>
  <c r="AS3"/>
  <c r="AU3"/>
  <c r="AW3"/>
  <c r="AY3"/>
  <c r="BA3"/>
  <c r="BC3"/>
  <c r="BE3"/>
  <c r="BG3"/>
  <c r="BI3"/>
  <c r="BK3"/>
  <c r="BM3"/>
  <c r="BO3"/>
  <c r="BQ3"/>
  <c r="BS3"/>
  <c r="BU3"/>
  <c r="BW3"/>
  <c r="BY3"/>
  <c r="CA3"/>
  <c r="CC3"/>
  <c r="CE3"/>
  <c r="CG3"/>
  <c r="CI3"/>
  <c r="CK3"/>
  <c r="CM3"/>
  <c r="CO3"/>
  <c r="CQ3"/>
  <c r="CS3"/>
  <c r="CU3"/>
  <c r="CW3"/>
  <c r="CY3"/>
  <c r="DA3"/>
  <c r="DC3"/>
  <c r="DE3"/>
  <c r="DG3"/>
  <c r="DI3"/>
  <c r="DK3"/>
  <c r="DM3"/>
  <c r="DO3"/>
  <c r="DQ3"/>
  <c r="DS3"/>
  <c r="DU3"/>
  <c r="DW3"/>
  <c r="DY3"/>
  <c r="EA3"/>
  <c r="EC3"/>
  <c r="EE3"/>
  <c r="F3" i="5" l="1"/>
  <c r="D3"/>
  <c r="C3"/>
  <c r="H131" i="14"/>
  <c r="H130"/>
  <c r="H129"/>
  <c r="H128"/>
  <c r="H127"/>
  <c r="H126"/>
  <c r="H125"/>
  <c r="H124"/>
  <c r="H123"/>
  <c r="H122"/>
  <c r="B26"/>
  <c r="F26"/>
  <c r="B24"/>
  <c r="B23"/>
  <c r="F12"/>
  <c r="B12"/>
  <c r="B10"/>
  <c r="B9"/>
  <c r="F4" i="9" l="1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3"/>
  <c r="G4" i="6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5"/>
  <c r="D286"/>
  <c r="D287"/>
  <c r="D288"/>
  <c r="D289"/>
  <c r="D290"/>
  <c r="D292"/>
  <c r="D293"/>
  <c r="D294"/>
  <c r="D295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C3"/>
  <c r="G3"/>
  <c r="F1066" i="9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P9" i="5"/>
  <c r="Q9" s="1"/>
  <c r="U9" s="1"/>
  <c r="P10"/>
  <c r="Q10" s="1"/>
  <c r="U10" s="1"/>
  <c r="P11"/>
  <c r="Q11" s="1"/>
  <c r="U11" s="1"/>
  <c r="P12"/>
  <c r="Q12" s="1"/>
  <c r="U12" s="1"/>
  <c r="V12" s="1"/>
  <c r="P13"/>
  <c r="Q13" s="1"/>
  <c r="U13" s="1"/>
  <c r="P14"/>
  <c r="Q14" s="1"/>
  <c r="U14" s="1"/>
  <c r="P15"/>
  <c r="Q15" s="1"/>
  <c r="U15" s="1"/>
  <c r="P16"/>
  <c r="Q16" s="1"/>
  <c r="U16" s="1"/>
  <c r="V16" s="1"/>
  <c r="P17"/>
  <c r="Q17" s="1"/>
  <c r="U17" s="1"/>
  <c r="P18"/>
  <c r="Q18" s="1"/>
  <c r="U18" s="1"/>
  <c r="P19"/>
  <c r="Q19" s="1"/>
  <c r="U19" s="1"/>
  <c r="P20"/>
  <c r="Q20" s="1"/>
  <c r="U20" s="1"/>
  <c r="V20" s="1"/>
  <c r="P21"/>
  <c r="Q21" s="1"/>
  <c r="U21" s="1"/>
  <c r="P22"/>
  <c r="Q22" s="1"/>
  <c r="U22" s="1"/>
  <c r="P23"/>
  <c r="Q23" s="1"/>
  <c r="U23" s="1"/>
  <c r="P24"/>
  <c r="Q24" s="1"/>
  <c r="U24" s="1"/>
  <c r="P25"/>
  <c r="Q25" s="1"/>
  <c r="U25" s="1"/>
  <c r="P26"/>
  <c r="Q26" s="1"/>
  <c r="U26" s="1"/>
  <c r="V26" s="1"/>
  <c r="P27"/>
  <c r="Q27" s="1"/>
  <c r="U27" s="1"/>
  <c r="P28"/>
  <c r="Q28" s="1"/>
  <c r="U28" s="1"/>
  <c r="V28" s="1"/>
  <c r="P29"/>
  <c r="Q29" s="1"/>
  <c r="U29" s="1"/>
  <c r="P30"/>
  <c r="Q30" s="1"/>
  <c r="U30" s="1"/>
  <c r="V30" s="1"/>
  <c r="P31"/>
  <c r="Q31" s="1"/>
  <c r="U31" s="1"/>
  <c r="P32"/>
  <c r="Q32" s="1"/>
  <c r="U32" s="1"/>
  <c r="P33"/>
  <c r="Q33" s="1"/>
  <c r="U33" s="1"/>
  <c r="P34"/>
  <c r="Q34" s="1"/>
  <c r="U34" s="1"/>
  <c r="P35"/>
  <c r="Q35" s="1"/>
  <c r="U35" s="1"/>
  <c r="P36"/>
  <c r="Q36" s="1"/>
  <c r="U36" s="1"/>
  <c r="P37"/>
  <c r="Q37" s="1"/>
  <c r="U37" s="1"/>
  <c r="P38"/>
  <c r="Q38" s="1"/>
  <c r="U38" s="1"/>
  <c r="P39"/>
  <c r="Q39" s="1"/>
  <c r="U39" s="1"/>
  <c r="P40"/>
  <c r="Q40" s="1"/>
  <c r="U40" s="1"/>
  <c r="P41"/>
  <c r="Q41" s="1"/>
  <c r="U41" s="1"/>
  <c r="P42"/>
  <c r="Q42" s="1"/>
  <c r="U42" s="1"/>
  <c r="P43"/>
  <c r="Q43" s="1"/>
  <c r="U43" s="1"/>
  <c r="P44"/>
  <c r="Q44" s="1"/>
  <c r="U44" s="1"/>
  <c r="P45"/>
  <c r="Q45" s="1"/>
  <c r="U45" s="1"/>
  <c r="P46"/>
  <c r="Q46" s="1"/>
  <c r="U46" s="1"/>
  <c r="P47"/>
  <c r="Q47" s="1"/>
  <c r="U47" s="1"/>
  <c r="P48"/>
  <c r="Q48" s="1"/>
  <c r="U48" s="1"/>
  <c r="P49"/>
  <c r="Q49" s="1"/>
  <c r="U49" s="1"/>
  <c r="P50"/>
  <c r="Q50" s="1"/>
  <c r="U50" s="1"/>
  <c r="P51"/>
  <c r="Q51" s="1"/>
  <c r="U51" s="1"/>
  <c r="P52"/>
  <c r="Q52" s="1"/>
  <c r="U52" s="1"/>
  <c r="P53"/>
  <c r="Q53" s="1"/>
  <c r="U53" s="1"/>
  <c r="P54"/>
  <c r="Q54" s="1"/>
  <c r="U54" s="1"/>
  <c r="P55"/>
  <c r="Q55" s="1"/>
  <c r="U55" s="1"/>
  <c r="P56"/>
  <c r="Q56" s="1"/>
  <c r="U56" s="1"/>
  <c r="P57"/>
  <c r="Q57" s="1"/>
  <c r="U57" s="1"/>
  <c r="P58"/>
  <c r="Q58" s="1"/>
  <c r="U58" s="1"/>
  <c r="P59"/>
  <c r="Q59" s="1"/>
  <c r="U59" s="1"/>
  <c r="P60"/>
  <c r="Q60" s="1"/>
  <c r="U60" s="1"/>
  <c r="P61"/>
  <c r="Q61" s="1"/>
  <c r="U61" s="1"/>
  <c r="P62"/>
  <c r="Q62" s="1"/>
  <c r="U62" s="1"/>
  <c r="P63"/>
  <c r="Q63" s="1"/>
  <c r="U63" s="1"/>
  <c r="P64"/>
  <c r="Q64" s="1"/>
  <c r="U64" s="1"/>
  <c r="P65"/>
  <c r="Q65" s="1"/>
  <c r="U65" s="1"/>
  <c r="P66"/>
  <c r="Q66" s="1"/>
  <c r="U66" s="1"/>
  <c r="P67"/>
  <c r="Q67" s="1"/>
  <c r="U67" s="1"/>
  <c r="P68"/>
  <c r="Q68" s="1"/>
  <c r="U68" s="1"/>
  <c r="P69"/>
  <c r="Q69" s="1"/>
  <c r="U69" s="1"/>
  <c r="P70"/>
  <c r="Q70" s="1"/>
  <c r="U70" s="1"/>
  <c r="P71"/>
  <c r="Q71" s="1"/>
  <c r="U71" s="1"/>
  <c r="P72"/>
  <c r="Q72" s="1"/>
  <c r="U72" s="1"/>
  <c r="P73"/>
  <c r="Q73" s="1"/>
  <c r="U73" s="1"/>
  <c r="P74"/>
  <c r="Q74" s="1"/>
  <c r="U74" s="1"/>
  <c r="P75"/>
  <c r="Q75" s="1"/>
  <c r="U75" s="1"/>
  <c r="P76"/>
  <c r="Q76" s="1"/>
  <c r="U76" s="1"/>
  <c r="P77"/>
  <c r="Q77" s="1"/>
  <c r="U77" s="1"/>
  <c r="P78"/>
  <c r="Q78" s="1"/>
  <c r="U78" s="1"/>
  <c r="P79"/>
  <c r="Q79" s="1"/>
  <c r="U79" s="1"/>
  <c r="P80"/>
  <c r="Q80" s="1"/>
  <c r="U80" s="1"/>
  <c r="P81"/>
  <c r="Q81" s="1"/>
  <c r="U81" s="1"/>
  <c r="P82"/>
  <c r="Q82" s="1"/>
  <c r="U82" s="1"/>
  <c r="P83"/>
  <c r="Q83" s="1"/>
  <c r="U83" s="1"/>
  <c r="P84"/>
  <c r="Q84" s="1"/>
  <c r="U84" s="1"/>
  <c r="P85"/>
  <c r="Q85" s="1"/>
  <c r="U85" s="1"/>
  <c r="P86"/>
  <c r="Q86" s="1"/>
  <c r="U86" s="1"/>
  <c r="P87"/>
  <c r="Q87" s="1"/>
  <c r="U87" s="1"/>
  <c r="P88"/>
  <c r="Q88" s="1"/>
  <c r="U88" s="1"/>
  <c r="P89"/>
  <c r="Q89" s="1"/>
  <c r="U89" s="1"/>
  <c r="P90"/>
  <c r="Q90" s="1"/>
  <c r="U90" s="1"/>
  <c r="P91"/>
  <c r="Q91" s="1"/>
  <c r="U91" s="1"/>
  <c r="P92"/>
  <c r="Q92" s="1"/>
  <c r="U92" s="1"/>
  <c r="P93"/>
  <c r="Q93" s="1"/>
  <c r="U93" s="1"/>
  <c r="P94"/>
  <c r="Q94" s="1"/>
  <c r="U94" s="1"/>
  <c r="P95"/>
  <c r="Q95" s="1"/>
  <c r="U95" s="1"/>
  <c r="P96"/>
  <c r="Q96" s="1"/>
  <c r="U96" s="1"/>
  <c r="P97"/>
  <c r="Q97" s="1"/>
  <c r="U97" s="1"/>
  <c r="P98"/>
  <c r="Q98" s="1"/>
  <c r="U98" s="1"/>
  <c r="V98" s="1"/>
  <c r="P99"/>
  <c r="Q99" s="1"/>
  <c r="U99" s="1"/>
  <c r="P100"/>
  <c r="Q100" s="1"/>
  <c r="U100" s="1"/>
  <c r="P101"/>
  <c r="Q101" s="1"/>
  <c r="U101" s="1"/>
  <c r="P102"/>
  <c r="Q102" s="1"/>
  <c r="U102" s="1"/>
  <c r="V102" s="1"/>
  <c r="P103"/>
  <c r="Q103" s="1"/>
  <c r="U103" s="1"/>
  <c r="H20" i="14"/>
  <c r="H6"/>
  <c r="H3"/>
  <c r="E264"/>
  <c r="H17"/>
  <c r="V103" i="5" l="1"/>
  <c r="W103" s="1"/>
  <c r="V101"/>
  <c r="V99"/>
  <c r="W99" s="1"/>
  <c r="V97"/>
  <c r="V95"/>
  <c r="W95" s="1"/>
  <c r="V93"/>
  <c r="W93" s="1"/>
  <c r="V91"/>
  <c r="W91" s="1"/>
  <c r="V89"/>
  <c r="W89" s="1"/>
  <c r="V87"/>
  <c r="W87" s="1"/>
  <c r="V85"/>
  <c r="W85" s="1"/>
  <c r="V83"/>
  <c r="W83" s="1"/>
  <c r="V81"/>
  <c r="W81" s="1"/>
  <c r="V79"/>
  <c r="W79" s="1"/>
  <c r="V77"/>
  <c r="W77" s="1"/>
  <c r="V75"/>
  <c r="W75" s="1"/>
  <c r="V73"/>
  <c r="W73" s="1"/>
  <c r="V71"/>
  <c r="W71" s="1"/>
  <c r="X71" s="1"/>
  <c r="V69"/>
  <c r="W69" s="1"/>
  <c r="V67"/>
  <c r="W67" s="1"/>
  <c r="V65"/>
  <c r="W65" s="1"/>
  <c r="V63"/>
  <c r="W63" s="1"/>
  <c r="V61"/>
  <c r="W61" s="1"/>
  <c r="V59"/>
  <c r="W59" s="1"/>
  <c r="V57"/>
  <c r="W57" s="1"/>
  <c r="V55"/>
  <c r="W55" s="1"/>
  <c r="V53"/>
  <c r="W53" s="1"/>
  <c r="V51"/>
  <c r="W51" s="1"/>
  <c r="V49"/>
  <c r="W49" s="1"/>
  <c r="V47"/>
  <c r="W47" s="1"/>
  <c r="V45"/>
  <c r="W45" s="1"/>
  <c r="V43"/>
  <c r="W43" s="1"/>
  <c r="V41"/>
  <c r="W41" s="1"/>
  <c r="V39"/>
  <c r="W39" s="1"/>
  <c r="V37"/>
  <c r="W37" s="1"/>
  <c r="V35"/>
  <c r="W35" s="1"/>
  <c r="V33"/>
  <c r="W33" s="1"/>
  <c r="V31"/>
  <c r="W31" s="1"/>
  <c r="V29"/>
  <c r="W29" s="1"/>
  <c r="V27"/>
  <c r="W27" s="1"/>
  <c r="V25"/>
  <c r="V23"/>
  <c r="W23" s="1"/>
  <c r="V21"/>
  <c r="W21" s="1"/>
  <c r="V19"/>
  <c r="W19" s="1"/>
  <c r="V17"/>
  <c r="W17" s="1"/>
  <c r="V15"/>
  <c r="W15" s="1"/>
  <c r="V13"/>
  <c r="W13" s="1"/>
  <c r="V11"/>
  <c r="W11" s="1"/>
  <c r="V9"/>
  <c r="W9" s="1"/>
  <c r="W102"/>
  <c r="X102" s="1"/>
  <c r="W101"/>
  <c r="W98"/>
  <c r="X98" s="1"/>
  <c r="W97"/>
  <c r="W30"/>
  <c r="X30" s="1"/>
  <c r="W28"/>
  <c r="X28" s="1"/>
  <c r="W26"/>
  <c r="X26" s="1"/>
  <c r="W25"/>
  <c r="W20"/>
  <c r="X20" s="1"/>
  <c r="W16"/>
  <c r="X16" s="1"/>
  <c r="W12"/>
  <c r="X12" s="1"/>
  <c r="V100"/>
  <c r="W100" s="1"/>
  <c r="V96"/>
  <c r="V94"/>
  <c r="W94" s="1"/>
  <c r="V92"/>
  <c r="V90"/>
  <c r="W90" s="1"/>
  <c r="V88"/>
  <c r="V86"/>
  <c r="W86" s="1"/>
  <c r="V84"/>
  <c r="V82"/>
  <c r="W82" s="1"/>
  <c r="V80"/>
  <c r="V78"/>
  <c r="W78" s="1"/>
  <c r="V76"/>
  <c r="V74"/>
  <c r="W74" s="1"/>
  <c r="V72"/>
  <c r="V70"/>
  <c r="W70" s="1"/>
  <c r="V68"/>
  <c r="V66"/>
  <c r="W66" s="1"/>
  <c r="V64"/>
  <c r="V62"/>
  <c r="W62" s="1"/>
  <c r="V60"/>
  <c r="V58"/>
  <c r="W58" s="1"/>
  <c r="V56"/>
  <c r="V54"/>
  <c r="W54" s="1"/>
  <c r="V52"/>
  <c r="V50"/>
  <c r="W50" s="1"/>
  <c r="V48"/>
  <c r="V46"/>
  <c r="W46" s="1"/>
  <c r="V44"/>
  <c r="V42"/>
  <c r="W42" s="1"/>
  <c r="V40"/>
  <c r="W40" s="1"/>
  <c r="V38"/>
  <c r="W38" s="1"/>
  <c r="V36"/>
  <c r="W36" s="1"/>
  <c r="V34"/>
  <c r="V32"/>
  <c r="W32" s="1"/>
  <c r="V24"/>
  <c r="W24" s="1"/>
  <c r="V22"/>
  <c r="W22" s="1"/>
  <c r="V18"/>
  <c r="W18" s="1"/>
  <c r="V14"/>
  <c r="W14" s="1"/>
  <c r="V10"/>
  <c r="W10" s="1"/>
  <c r="Y102"/>
  <c r="Y98"/>
  <c r="Z102"/>
  <c r="Z98"/>
  <c r="Y30"/>
  <c r="Z30" s="1"/>
  <c r="Y28"/>
  <c r="Z28" s="1"/>
  <c r="Y26"/>
  <c r="Y20"/>
  <c r="Z20" s="1"/>
  <c r="Y16"/>
  <c r="Z16" s="1"/>
  <c r="Y12"/>
  <c r="Z12" s="1"/>
  <c r="Z26"/>
  <c r="E4" i="13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38"/>
  <c r="D739"/>
  <c r="D740"/>
  <c r="D741"/>
  <c r="D742"/>
  <c r="D743"/>
  <c r="D744"/>
  <c r="D745"/>
  <c r="D746"/>
  <c r="D747"/>
  <c r="D748"/>
  <c r="D749"/>
  <c r="D750"/>
  <c r="D751"/>
  <c r="D752"/>
  <c r="D753"/>
  <c r="D754"/>
  <c r="D755"/>
  <c r="D756"/>
  <c r="D757"/>
  <c r="D758"/>
  <c r="D759"/>
  <c r="D760"/>
  <c r="D761"/>
  <c r="D762"/>
  <c r="D763"/>
  <c r="D764"/>
  <c r="D765"/>
  <c r="D766"/>
  <c r="D767"/>
  <c r="D768"/>
  <c r="D769"/>
  <c r="D770"/>
  <c r="D771"/>
  <c r="D772"/>
  <c r="D773"/>
  <c r="D774"/>
  <c r="D775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  <c r="C769"/>
  <c r="C770"/>
  <c r="C771"/>
  <c r="C772"/>
  <c r="C773"/>
  <c r="C774"/>
  <c r="C77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3"/>
  <c r="X11" i="5" l="1"/>
  <c r="X15"/>
  <c r="X19"/>
  <c r="X25"/>
  <c r="X97"/>
  <c r="X101"/>
  <c r="X14"/>
  <c r="Y14" s="1"/>
  <c r="X40"/>
  <c r="Y40" s="1"/>
  <c r="Y11"/>
  <c r="Z11" s="1"/>
  <c r="AA11" s="1"/>
  <c r="AB11" s="1"/>
  <c r="Y15"/>
  <c r="Z15" s="1"/>
  <c r="Y19"/>
  <c r="Z19" s="1"/>
  <c r="AA19" s="1"/>
  <c r="AB19" s="1"/>
  <c r="X23"/>
  <c r="Y23" s="1"/>
  <c r="X27"/>
  <c r="Y27"/>
  <c r="Z27" s="1"/>
  <c r="X31"/>
  <c r="Y31" s="1"/>
  <c r="X35"/>
  <c r="Y35" s="1"/>
  <c r="X39"/>
  <c r="Y39" s="1"/>
  <c r="X43"/>
  <c r="Y43" s="1"/>
  <c r="X47"/>
  <c r="Y47" s="1"/>
  <c r="X51"/>
  <c r="Y51" s="1"/>
  <c r="X55"/>
  <c r="Y55" s="1"/>
  <c r="X59"/>
  <c r="Y59" s="1"/>
  <c r="X63"/>
  <c r="Y63" s="1"/>
  <c r="X67"/>
  <c r="Y67" s="1"/>
  <c r="X75"/>
  <c r="X79"/>
  <c r="Z79"/>
  <c r="Y79"/>
  <c r="X83"/>
  <c r="Y83" s="1"/>
  <c r="X87"/>
  <c r="Y87" s="1"/>
  <c r="X91"/>
  <c r="Y91" s="1"/>
  <c r="X95"/>
  <c r="Y95" s="1"/>
  <c r="Z95" s="1"/>
  <c r="X99"/>
  <c r="Y99" s="1"/>
  <c r="X103"/>
  <c r="Y103" s="1"/>
  <c r="X10"/>
  <c r="Y10" s="1"/>
  <c r="X18"/>
  <c r="Y18"/>
  <c r="Z18" s="1"/>
  <c r="AA18" s="1"/>
  <c r="X38"/>
  <c r="Y38" s="1"/>
  <c r="X100"/>
  <c r="Y100" s="1"/>
  <c r="Z100" s="1"/>
  <c r="X9"/>
  <c r="Y9" s="1"/>
  <c r="X13"/>
  <c r="Y13" s="1"/>
  <c r="X17"/>
  <c r="Y17" s="1"/>
  <c r="X21"/>
  <c r="Y21" s="1"/>
  <c r="Z21" s="1"/>
  <c r="AA21" s="1"/>
  <c r="Y25"/>
  <c r="Z25" s="1"/>
  <c r="X29"/>
  <c r="Y29" s="1"/>
  <c r="Z29" s="1"/>
  <c r="AA29" s="1"/>
  <c r="X33"/>
  <c r="Y33" s="1"/>
  <c r="X37"/>
  <c r="Y37"/>
  <c r="X41"/>
  <c r="Y41" s="1"/>
  <c r="X45"/>
  <c r="Y45" s="1"/>
  <c r="X49"/>
  <c r="Y49" s="1"/>
  <c r="X53"/>
  <c r="Y53" s="1"/>
  <c r="Z53" s="1"/>
  <c r="X57"/>
  <c r="Y57" s="1"/>
  <c r="X61"/>
  <c r="Y61" s="1"/>
  <c r="Z61" s="1"/>
  <c r="X65"/>
  <c r="Y65" s="1"/>
  <c r="X69"/>
  <c r="Y69" s="1"/>
  <c r="Z69" s="1"/>
  <c r="X73"/>
  <c r="Y73"/>
  <c r="X77"/>
  <c r="Z77"/>
  <c r="AA77" s="1"/>
  <c r="Y77"/>
  <c r="X81"/>
  <c r="X85"/>
  <c r="Y85"/>
  <c r="X89"/>
  <c r="Y89"/>
  <c r="X93"/>
  <c r="Z93"/>
  <c r="Y93"/>
  <c r="Y97"/>
  <c r="Z97" s="1"/>
  <c r="Y101"/>
  <c r="Z101"/>
  <c r="AA101" s="1"/>
  <c r="AA98"/>
  <c r="X22"/>
  <c r="Y22" s="1"/>
  <c r="X42"/>
  <c r="Y42" s="1"/>
  <c r="X46"/>
  <c r="Y46" s="1"/>
  <c r="X50"/>
  <c r="Y50" s="1"/>
  <c r="X54"/>
  <c r="Y54" s="1"/>
  <c r="X58"/>
  <c r="Y58" s="1"/>
  <c r="X62"/>
  <c r="Y62" s="1"/>
  <c r="X66"/>
  <c r="Y66" s="1"/>
  <c r="X70"/>
  <c r="Y70" s="1"/>
  <c r="X74"/>
  <c r="Y74" s="1"/>
  <c r="X78"/>
  <c r="Y78" s="1"/>
  <c r="X82"/>
  <c r="Y82" s="1"/>
  <c r="X86"/>
  <c r="Y86" s="1"/>
  <c r="X90"/>
  <c r="Y90" s="1"/>
  <c r="X94"/>
  <c r="Y94" s="1"/>
  <c r="W34"/>
  <c r="X24"/>
  <c r="Y24" s="1"/>
  <c r="AA20"/>
  <c r="X32"/>
  <c r="Y32" s="1"/>
  <c r="X36"/>
  <c r="Y36" s="1"/>
  <c r="W44"/>
  <c r="W48"/>
  <c r="W52"/>
  <c r="W56"/>
  <c r="W60"/>
  <c r="W64"/>
  <c r="W68"/>
  <c r="W72"/>
  <c r="W76"/>
  <c r="W80"/>
  <c r="W84"/>
  <c r="W88"/>
  <c r="W92"/>
  <c r="W96"/>
  <c r="AB20"/>
  <c r="AA12"/>
  <c r="AB12" s="1"/>
  <c r="AC20"/>
  <c r="AD20" s="1"/>
  <c r="AA30"/>
  <c r="AB30" s="1"/>
  <c r="AA26"/>
  <c r="AB77"/>
  <c r="AA16"/>
  <c r="AA28"/>
  <c r="AB98"/>
  <c r="AC98" s="1"/>
  <c r="Y71"/>
  <c r="AC77"/>
  <c r="AA102"/>
  <c r="AD98"/>
  <c r="Z85" l="1"/>
  <c r="Z37"/>
  <c r="AA37" s="1"/>
  <c r="Z87"/>
  <c r="AA85"/>
  <c r="AB85"/>
  <c r="Z24"/>
  <c r="AA24"/>
  <c r="Z91"/>
  <c r="Z89"/>
  <c r="Y81"/>
  <c r="Z81" s="1"/>
  <c r="AA81" s="1"/>
  <c r="Z73"/>
  <c r="Z33"/>
  <c r="AA33" s="1"/>
  <c r="AA25"/>
  <c r="AB25" s="1"/>
  <c r="Z13"/>
  <c r="AA13" s="1"/>
  <c r="AB13" s="1"/>
  <c r="Z38"/>
  <c r="Z103"/>
  <c r="AA103" s="1"/>
  <c r="Z99"/>
  <c r="AA99" s="1"/>
  <c r="Z83"/>
  <c r="Y75"/>
  <c r="Z75" s="1"/>
  <c r="AA75" s="1"/>
  <c r="AB75" s="1"/>
  <c r="AC75" s="1"/>
  <c r="AB101"/>
  <c r="AC101" s="1"/>
  <c r="AA97"/>
  <c r="AB97" s="1"/>
  <c r="AA69"/>
  <c r="AB69" s="1"/>
  <c r="Z65"/>
  <c r="AA65" s="1"/>
  <c r="AA53"/>
  <c r="AB53"/>
  <c r="Z49"/>
  <c r="AA49" s="1"/>
  <c r="AB21"/>
  <c r="AC21" s="1"/>
  <c r="AD21" s="1"/>
  <c r="AA100"/>
  <c r="AB100" s="1"/>
  <c r="Z10"/>
  <c r="AA10" s="1"/>
  <c r="AA91"/>
  <c r="AB91" s="1"/>
  <c r="Z55"/>
  <c r="AA55" s="1"/>
  <c r="Z39"/>
  <c r="AA39" s="1"/>
  <c r="AB39" s="1"/>
  <c r="AC39" s="1"/>
  <c r="AA15"/>
  <c r="AB15" s="1"/>
  <c r="Z14"/>
  <c r="AA14" s="1"/>
  <c r="Z36"/>
  <c r="AA89"/>
  <c r="AB89"/>
  <c r="AA61"/>
  <c r="Z57"/>
  <c r="AA57" s="1"/>
  <c r="Z41"/>
  <c r="AA38"/>
  <c r="AB38" s="1"/>
  <c r="AB103"/>
  <c r="AC103"/>
  <c r="Z63"/>
  <c r="AA63" s="1"/>
  <c r="AB63"/>
  <c r="Z47"/>
  <c r="AA47" s="1"/>
  <c r="AA27"/>
  <c r="AB27" s="1"/>
  <c r="Z23"/>
  <c r="AA23" s="1"/>
  <c r="Z40"/>
  <c r="AC30"/>
  <c r="AA73"/>
  <c r="X92"/>
  <c r="X84"/>
  <c r="X76"/>
  <c r="X68"/>
  <c r="X60"/>
  <c r="X52"/>
  <c r="X44"/>
  <c r="AA83"/>
  <c r="Z31"/>
  <c r="AA36"/>
  <c r="Z32"/>
  <c r="X34"/>
  <c r="AA93"/>
  <c r="AB93" s="1"/>
  <c r="Z45"/>
  <c r="Z17"/>
  <c r="Z9"/>
  <c r="Z94"/>
  <c r="AA94" s="1"/>
  <c r="Z90"/>
  <c r="Z86"/>
  <c r="AA86" s="1"/>
  <c r="Z82"/>
  <c r="Z78"/>
  <c r="AA78" s="1"/>
  <c r="Z74"/>
  <c r="Z70"/>
  <c r="AA70" s="1"/>
  <c r="Z66"/>
  <c r="Z62"/>
  <c r="AA62" s="1"/>
  <c r="Z58"/>
  <c r="Z54"/>
  <c r="AA54" s="1"/>
  <c r="Z50"/>
  <c r="Z46"/>
  <c r="AA46" s="1"/>
  <c r="Z42"/>
  <c r="X96"/>
  <c r="X88"/>
  <c r="X80"/>
  <c r="X72"/>
  <c r="X64"/>
  <c r="X56"/>
  <c r="X48"/>
  <c r="AA95"/>
  <c r="AA87"/>
  <c r="AB87" s="1"/>
  <c r="AA79"/>
  <c r="Z67"/>
  <c r="Z59"/>
  <c r="Z51"/>
  <c r="Z43"/>
  <c r="Z35"/>
  <c r="AA31"/>
  <c r="AB36"/>
  <c r="AC36" s="1"/>
  <c r="AA32"/>
  <c r="Z22"/>
  <c r="AA22" s="1"/>
  <c r="AE98"/>
  <c r="AB18"/>
  <c r="AB29"/>
  <c r="AC25"/>
  <c r="AD25" s="1"/>
  <c r="AE25" s="1"/>
  <c r="AD77"/>
  <c r="AC93"/>
  <c r="AB37"/>
  <c r="AD30"/>
  <c r="AE20"/>
  <c r="AC12"/>
  <c r="AF20"/>
  <c r="Z71"/>
  <c r="AA71" s="1"/>
  <c r="AC19"/>
  <c r="AB26"/>
  <c r="AB102"/>
  <c r="AC102" s="1"/>
  <c r="AC87"/>
  <c r="AB28"/>
  <c r="AC28" s="1"/>
  <c r="AB16"/>
  <c r="AC11"/>
  <c r="AD11" s="1"/>
  <c r="AC29"/>
  <c r="AC18"/>
  <c r="AB24"/>
  <c r="A4"/>
  <c r="A5"/>
  <c r="A6"/>
  <c r="A7"/>
  <c r="A8"/>
  <c r="A9"/>
  <c r="A10"/>
  <c r="A11"/>
  <c r="A12"/>
  <c r="A13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3"/>
  <c r="C3" i="7"/>
  <c r="C4"/>
  <c r="C5"/>
  <c r="C6"/>
  <c r="D3" i="6" s="1"/>
  <c r="C7" i="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2"/>
  <c r="D291" i="6" s="1"/>
  <c r="AC13" i="5" l="1"/>
  <c r="AD13" s="1"/>
  <c r="D284" i="6"/>
  <c r="D296"/>
  <c r="AD103" i="5"/>
  <c r="AE103" s="1"/>
  <c r="AC85"/>
  <c r="AD85" s="1"/>
  <c r="AC38"/>
  <c r="AD38" s="1"/>
  <c r="AE38" s="1"/>
  <c r="AB99"/>
  <c r="AB23"/>
  <c r="AC89"/>
  <c r="AD89" s="1"/>
  <c r="AB55"/>
  <c r="AC55" s="1"/>
  <c r="AB49"/>
  <c r="AC49" s="1"/>
  <c r="AC99"/>
  <c r="AD99"/>
  <c r="AB33"/>
  <c r="AC33" s="1"/>
  <c r="AB46"/>
  <c r="AD55"/>
  <c r="AC91"/>
  <c r="AD101"/>
  <c r="AE101" s="1"/>
  <c r="AF101" s="1"/>
  <c r="AC27"/>
  <c r="AD27"/>
  <c r="AB10"/>
  <c r="AC10" s="1"/>
  <c r="AB79"/>
  <c r="AC79" s="1"/>
  <c r="AB95"/>
  <c r="Y56"/>
  <c r="Y88"/>
  <c r="AA9"/>
  <c r="AB9" s="1"/>
  <c r="Y34"/>
  <c r="Y44"/>
  <c r="Y60"/>
  <c r="Y76"/>
  <c r="Y92"/>
  <c r="Z56"/>
  <c r="AA43"/>
  <c r="AB43" s="1"/>
  <c r="AA59"/>
  <c r="Z34"/>
  <c r="Z76"/>
  <c r="Z92"/>
  <c r="AC63"/>
  <c r="AD63" s="1"/>
  <c r="AB83"/>
  <c r="AA41"/>
  <c r="AB41" s="1"/>
  <c r="AD36"/>
  <c r="AC100"/>
  <c r="AB81"/>
  <c r="AC81" s="1"/>
  <c r="AB22"/>
  <c r="AA35"/>
  <c r="AB35" s="1"/>
  <c r="Y48"/>
  <c r="Y64"/>
  <c r="Y80"/>
  <c r="Y96"/>
  <c r="AC46"/>
  <c r="AB54"/>
  <c r="AB62"/>
  <c r="AC62" s="1"/>
  <c r="AB70"/>
  <c r="AC70" s="1"/>
  <c r="AB78"/>
  <c r="AB86"/>
  <c r="AC86"/>
  <c r="AD86" s="1"/>
  <c r="AB94"/>
  <c r="AC94"/>
  <c r="AA17"/>
  <c r="AB17" s="1"/>
  <c r="AC32"/>
  <c r="AB32"/>
  <c r="Y52"/>
  <c r="Y68"/>
  <c r="Y84"/>
  <c r="Y72"/>
  <c r="Z72" s="1"/>
  <c r="AA56"/>
  <c r="Z80"/>
  <c r="Z88"/>
  <c r="AB31"/>
  <c r="AA51"/>
  <c r="AA67"/>
  <c r="AA42"/>
  <c r="AA50"/>
  <c r="AA58"/>
  <c r="AA66"/>
  <c r="AA74"/>
  <c r="AA82"/>
  <c r="AA90"/>
  <c r="AB90" s="1"/>
  <c r="AA45"/>
  <c r="AA34"/>
  <c r="AB34" s="1"/>
  <c r="Z44"/>
  <c r="Z52"/>
  <c r="Z60"/>
  <c r="Z68"/>
  <c r="AA76"/>
  <c r="AA92"/>
  <c r="AA40"/>
  <c r="AB47"/>
  <c r="AC47" s="1"/>
  <c r="AB57"/>
  <c r="AC57" s="1"/>
  <c r="AD57" s="1"/>
  <c r="AB61"/>
  <c r="AB73"/>
  <c r="AE36"/>
  <c r="AB14"/>
  <c r="AC14" s="1"/>
  <c r="AC15"/>
  <c r="AD15" s="1"/>
  <c r="AE55"/>
  <c r="AD91"/>
  <c r="AC53"/>
  <c r="AD53" s="1"/>
  <c r="AB65"/>
  <c r="AC65" s="1"/>
  <c r="AD65" s="1"/>
  <c r="AC69"/>
  <c r="AD97"/>
  <c r="AC97"/>
  <c r="AB71"/>
  <c r="AD87"/>
  <c r="AE87" s="1"/>
  <c r="AF87" s="1"/>
  <c r="AF103"/>
  <c r="AF25"/>
  <c r="AE27"/>
  <c r="AD12"/>
  <c r="AE21"/>
  <c r="AD19"/>
  <c r="AE19"/>
  <c r="AC71"/>
  <c r="AE30"/>
  <c r="AD75"/>
  <c r="AD102"/>
  <c r="AC26"/>
  <c r="AF19"/>
  <c r="AD93"/>
  <c r="AE77"/>
  <c r="AE85"/>
  <c r="AE89"/>
  <c r="AG25"/>
  <c r="AD29"/>
  <c r="AD28"/>
  <c r="AF21"/>
  <c r="AD18"/>
  <c r="AC24"/>
  <c r="AE11"/>
  <c r="AC16"/>
  <c r="AG20"/>
  <c r="AE13"/>
  <c r="AD39"/>
  <c r="AF98"/>
  <c r="AF27"/>
  <c r="AC37"/>
  <c r="AF30"/>
  <c r="A3" i="6"/>
  <c r="AD49" i="5" l="1"/>
  <c r="AE49" s="1"/>
  <c r="AE99"/>
  <c r="AF99" s="1"/>
  <c r="AA80"/>
  <c r="AF55"/>
  <c r="AD33"/>
  <c r="AC23"/>
  <c r="AD94"/>
  <c r="AC22"/>
  <c r="AD22" s="1"/>
  <c r="AE22" s="1"/>
  <c r="AF22" s="1"/>
  <c r="AC34"/>
  <c r="AC95"/>
  <c r="AD95" s="1"/>
  <c r="AE91"/>
  <c r="AD14"/>
  <c r="AE14" s="1"/>
  <c r="AE94"/>
  <c r="AF94" s="1"/>
  <c r="AG94" s="1"/>
  <c r="AC43"/>
  <c r="AD43" s="1"/>
  <c r="AD10"/>
  <c r="AE10"/>
  <c r="AB80"/>
  <c r="AG55"/>
  <c r="AH55" s="1"/>
  <c r="AC80"/>
  <c r="AF91"/>
  <c r="AB66"/>
  <c r="AB50"/>
  <c r="Z84"/>
  <c r="AA68"/>
  <c r="AD32"/>
  <c r="AE32" s="1"/>
  <c r="Z96"/>
  <c r="AC35"/>
  <c r="AD35" s="1"/>
  <c r="AC83"/>
  <c r="AG19"/>
  <c r="AE97"/>
  <c r="AF97" s="1"/>
  <c r="AB67"/>
  <c r="AC17"/>
  <c r="AC78"/>
  <c r="AD70"/>
  <c r="AD62"/>
  <c r="AD46"/>
  <c r="AD80"/>
  <c r="AE80" s="1"/>
  <c r="AF80" s="1"/>
  <c r="AG80" s="1"/>
  <c r="AD81"/>
  <c r="AE81" s="1"/>
  <c r="AE15"/>
  <c r="AF15" s="1"/>
  <c r="AB92"/>
  <c r="AA60"/>
  <c r="AB56"/>
  <c r="AC56" s="1"/>
  <c r="AC9"/>
  <c r="AB82"/>
  <c r="AC66"/>
  <c r="AC31"/>
  <c r="AD83"/>
  <c r="AE83" s="1"/>
  <c r="Z48"/>
  <c r="AF49"/>
  <c r="AE86"/>
  <c r="AF53"/>
  <c r="AE53"/>
  <c r="AB74"/>
  <c r="AB58"/>
  <c r="AB42"/>
  <c r="AA52"/>
  <c r="AD17"/>
  <c r="AE17" s="1"/>
  <c r="AE63"/>
  <c r="AD47"/>
  <c r="AE47" s="1"/>
  <c r="AA72"/>
  <c r="AB51"/>
  <c r="AC54"/>
  <c r="AE46"/>
  <c r="AC41"/>
  <c r="AD41" s="1"/>
  <c r="AE41" s="1"/>
  <c r="AB76"/>
  <c r="AC76" s="1"/>
  <c r="AA44"/>
  <c r="AA88"/>
  <c r="AB45"/>
  <c r="AB59"/>
  <c r="AC59" s="1"/>
  <c r="AC92"/>
  <c r="AD92" s="1"/>
  <c r="AD34"/>
  <c r="AE34" s="1"/>
  <c r="AD9"/>
  <c r="AC90"/>
  <c r="AC82"/>
  <c r="AC74"/>
  <c r="AD66"/>
  <c r="AE66" s="1"/>
  <c r="AC58"/>
  <c r="AD58" s="1"/>
  <c r="AC50"/>
  <c r="AD50" s="1"/>
  <c r="AC42"/>
  <c r="AD79"/>
  <c r="AB40"/>
  <c r="AF36"/>
  <c r="AD69"/>
  <c r="AE69" s="1"/>
  <c r="AD100"/>
  <c r="AC61"/>
  <c r="AC73"/>
  <c r="Z64"/>
  <c r="AD37"/>
  <c r="AE39"/>
  <c r="AF77"/>
  <c r="AG30"/>
  <c r="AH30" s="1"/>
  <c r="AG99"/>
  <c r="AG97"/>
  <c r="AF11"/>
  <c r="AG11" s="1"/>
  <c r="AH11" s="1"/>
  <c r="AE29"/>
  <c r="AH25"/>
  <c r="AE93"/>
  <c r="AE37"/>
  <c r="AF13"/>
  <c r="AD26"/>
  <c r="AE102"/>
  <c r="AE75"/>
  <c r="AE28"/>
  <c r="AE65"/>
  <c r="AG21"/>
  <c r="AF28"/>
  <c r="AG28" s="1"/>
  <c r="AH28"/>
  <c r="AD16"/>
  <c r="AG13"/>
  <c r="AH13" s="1"/>
  <c r="AE18"/>
  <c r="AH97"/>
  <c r="AI97" s="1"/>
  <c r="AH20"/>
  <c r="AG87"/>
  <c r="AH87" s="1"/>
  <c r="AI87" s="1"/>
  <c r="AE57"/>
  <c r="AH21"/>
  <c r="AF38"/>
  <c r="AD71"/>
  <c r="AF89"/>
  <c r="AG89" s="1"/>
  <c r="AH89" s="1"/>
  <c r="AF85"/>
  <c r="AG85" s="1"/>
  <c r="AH85" s="1"/>
  <c r="AG101"/>
  <c r="AH101" s="1"/>
  <c r="AI101" s="1"/>
  <c r="AF93"/>
  <c r="AH19"/>
  <c r="AE12"/>
  <c r="AG103"/>
  <c r="AG98"/>
  <c r="AH98" s="1"/>
  <c r="AF39"/>
  <c r="AG27"/>
  <c r="AE26"/>
  <c r="AF26" s="1"/>
  <c r="AF29"/>
  <c r="AD24"/>
  <c r="AI21"/>
  <c r="AJ21" s="1"/>
  <c r="AI20"/>
  <c r="AE16"/>
  <c r="AE71"/>
  <c r="H3" i="4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38"/>
  <c r="H23"/>
  <c r="H22"/>
  <c r="H21"/>
  <c r="H20"/>
  <c r="H19"/>
  <c r="H18"/>
  <c r="H17"/>
  <c r="H16"/>
  <c r="H15"/>
  <c r="H26" s="1"/>
  <c r="H28" s="1"/>
  <c r="H14"/>
  <c r="H3" i="5"/>
  <c r="J3" s="1"/>
  <c r="H4"/>
  <c r="J4" s="1"/>
  <c r="N4" s="1"/>
  <c r="H5"/>
  <c r="J5" s="1"/>
  <c r="H6"/>
  <c r="J6" s="1"/>
  <c r="N6" s="1"/>
  <c r="H7"/>
  <c r="J7" s="1"/>
  <c r="H8"/>
  <c r="J8" s="1"/>
  <c r="H9"/>
  <c r="J9" s="1"/>
  <c r="H10"/>
  <c r="J10" s="1"/>
  <c r="H11"/>
  <c r="J11" s="1"/>
  <c r="H12"/>
  <c r="J12" s="1"/>
  <c r="H13"/>
  <c r="J13" s="1"/>
  <c r="H14"/>
  <c r="J14" s="1"/>
  <c r="H15"/>
  <c r="J15" s="1"/>
  <c r="H16"/>
  <c r="J16" s="1"/>
  <c r="H17"/>
  <c r="J17" s="1"/>
  <c r="H18"/>
  <c r="J18" s="1"/>
  <c r="H19"/>
  <c r="J19" s="1"/>
  <c r="H20"/>
  <c r="J20" s="1"/>
  <c r="H21"/>
  <c r="J21" s="1"/>
  <c r="H22"/>
  <c r="J22" s="1"/>
  <c r="H23"/>
  <c r="J23" s="1"/>
  <c r="H24"/>
  <c r="J24" s="1"/>
  <c r="H25"/>
  <c r="J25" s="1"/>
  <c r="H26"/>
  <c r="J26" s="1"/>
  <c r="H27"/>
  <c r="J27" s="1"/>
  <c r="H28"/>
  <c r="J28" s="1"/>
  <c r="H29"/>
  <c r="J29" s="1"/>
  <c r="H30"/>
  <c r="J30" s="1"/>
  <c r="H31"/>
  <c r="J31" s="1"/>
  <c r="H32"/>
  <c r="J32" s="1"/>
  <c r="H33"/>
  <c r="J33" s="1"/>
  <c r="H34"/>
  <c r="J34" s="1"/>
  <c r="H35"/>
  <c r="J35" s="1"/>
  <c r="H36"/>
  <c r="J36" s="1"/>
  <c r="H37"/>
  <c r="J37" s="1"/>
  <c r="H38"/>
  <c r="J38" s="1"/>
  <c r="H39"/>
  <c r="J39" s="1"/>
  <c r="H40"/>
  <c r="J40" s="1"/>
  <c r="H41"/>
  <c r="J41" s="1"/>
  <c r="H42"/>
  <c r="J42" s="1"/>
  <c r="H43"/>
  <c r="J43" s="1"/>
  <c r="H44"/>
  <c r="J44" s="1"/>
  <c r="H45"/>
  <c r="J45" s="1"/>
  <c r="H46"/>
  <c r="J46" s="1"/>
  <c r="H47"/>
  <c r="J47" s="1"/>
  <c r="H48"/>
  <c r="J48" s="1"/>
  <c r="H49"/>
  <c r="J49" s="1"/>
  <c r="H50"/>
  <c r="J50" s="1"/>
  <c r="H51"/>
  <c r="J51" s="1"/>
  <c r="H52"/>
  <c r="J52" s="1"/>
  <c r="H53"/>
  <c r="J53" s="1"/>
  <c r="H54"/>
  <c r="J54" s="1"/>
  <c r="H55"/>
  <c r="J55" s="1"/>
  <c r="H56"/>
  <c r="J56" s="1"/>
  <c r="H57"/>
  <c r="J57" s="1"/>
  <c r="H58"/>
  <c r="J58" s="1"/>
  <c r="H59"/>
  <c r="J59" s="1"/>
  <c r="H60"/>
  <c r="J60" s="1"/>
  <c r="H61"/>
  <c r="J61" s="1"/>
  <c r="H62"/>
  <c r="J62" s="1"/>
  <c r="H63"/>
  <c r="J63" s="1"/>
  <c r="H64"/>
  <c r="J64" s="1"/>
  <c r="H65"/>
  <c r="J65" s="1"/>
  <c r="H66"/>
  <c r="J66" s="1"/>
  <c r="H67"/>
  <c r="H68"/>
  <c r="J68" s="1"/>
  <c r="H69"/>
  <c r="J69" s="1"/>
  <c r="H70"/>
  <c r="J70" s="1"/>
  <c r="H71"/>
  <c r="J71" s="1"/>
  <c r="H72"/>
  <c r="J72" s="1"/>
  <c r="H73"/>
  <c r="J73" s="1"/>
  <c r="H74"/>
  <c r="J74" s="1"/>
  <c r="H75"/>
  <c r="J75" s="1"/>
  <c r="H76"/>
  <c r="J76" s="1"/>
  <c r="H77"/>
  <c r="J77" s="1"/>
  <c r="H78"/>
  <c r="J78" s="1"/>
  <c r="H79"/>
  <c r="J79" s="1"/>
  <c r="H80"/>
  <c r="J80" s="1"/>
  <c r="H81"/>
  <c r="J81" s="1"/>
  <c r="H82"/>
  <c r="J82" s="1"/>
  <c r="H83"/>
  <c r="J83" s="1"/>
  <c r="H84"/>
  <c r="J84" s="1"/>
  <c r="H85"/>
  <c r="J85" s="1"/>
  <c r="H86"/>
  <c r="J86" s="1"/>
  <c r="H87"/>
  <c r="J87" s="1"/>
  <c r="H88"/>
  <c r="J88" s="1"/>
  <c r="H89"/>
  <c r="J89" s="1"/>
  <c r="H90"/>
  <c r="J90" s="1"/>
  <c r="H91"/>
  <c r="J91" s="1"/>
  <c r="H92"/>
  <c r="J92" s="1"/>
  <c r="H93"/>
  <c r="J93" s="1"/>
  <c r="H94"/>
  <c r="J94" s="1"/>
  <c r="H95"/>
  <c r="J95" s="1"/>
  <c r="H96"/>
  <c r="J96" s="1"/>
  <c r="H97"/>
  <c r="J97" s="1"/>
  <c r="H98"/>
  <c r="J98" s="1"/>
  <c r="H99"/>
  <c r="J99" s="1"/>
  <c r="H100"/>
  <c r="J100" s="1"/>
  <c r="H101"/>
  <c r="J101" s="1"/>
  <c r="H102"/>
  <c r="J102" s="1"/>
  <c r="H103"/>
  <c r="J103" s="1"/>
  <c r="J67"/>
  <c r="N5"/>
  <c r="N7"/>
  <c r="P7" s="1"/>
  <c r="Q7" s="1"/>
  <c r="U7" s="1"/>
  <c r="N8"/>
  <c r="P8" s="1"/>
  <c r="Q8" s="1"/>
  <c r="U8" s="1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3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395"/>
  <c r="AF10" l="1"/>
  <c r="AG10" s="1"/>
  <c r="V8"/>
  <c r="W8" s="1"/>
  <c r="X8" s="1"/>
  <c r="AI55"/>
  <c r="AJ55" s="1"/>
  <c r="AE95"/>
  <c r="AF95" s="1"/>
  <c r="AD23"/>
  <c r="AE23" s="1"/>
  <c r="AE33"/>
  <c r="AD42"/>
  <c r="AD74"/>
  <c r="AD82"/>
  <c r="AG15"/>
  <c r="AI15" s="1"/>
  <c r="AG22"/>
  <c r="AH22" s="1"/>
  <c r="AF14"/>
  <c r="AG14" s="1"/>
  <c r="AH14" s="1"/>
  <c r="AF17"/>
  <c r="AG17" s="1"/>
  <c r="AH17" s="1"/>
  <c r="AE58"/>
  <c r="AF47"/>
  <c r="AG47" s="1"/>
  <c r="AE74"/>
  <c r="AF74" s="1"/>
  <c r="AD56"/>
  <c r="AE56" s="1"/>
  <c r="AF81"/>
  <c r="AE43"/>
  <c r="AF43" s="1"/>
  <c r="AG43" s="1"/>
  <c r="AH43" s="1"/>
  <c r="AI43" s="1"/>
  <c r="AH80"/>
  <c r="AI80" s="1"/>
  <c r="AE100"/>
  <c r="AD59"/>
  <c r="AE59" s="1"/>
  <c r="AB88"/>
  <c r="AB44"/>
  <c r="AB52"/>
  <c r="AA48"/>
  <c r="AB60"/>
  <c r="AD78"/>
  <c r="AE78" s="1"/>
  <c r="AB68"/>
  <c r="AE42"/>
  <c r="AF42" s="1"/>
  <c r="AG42" s="1"/>
  <c r="AD90"/>
  <c r="AF63"/>
  <c r="AE50"/>
  <c r="AF66"/>
  <c r="AF83"/>
  <c r="AG83" s="1"/>
  <c r="AH83" s="1"/>
  <c r="AG66"/>
  <c r="AC52"/>
  <c r="AE79"/>
  <c r="AE62"/>
  <c r="AF86"/>
  <c r="AE9"/>
  <c r="AF34"/>
  <c r="AH15"/>
  <c r="AG91"/>
  <c r="AH91" s="1"/>
  <c r="AG81"/>
  <c r="AG53"/>
  <c r="AH53" s="1"/>
  <c r="AB64"/>
  <c r="AA64"/>
  <c r="AC40"/>
  <c r="AD54"/>
  <c r="AE92"/>
  <c r="AA96"/>
  <c r="AA84"/>
  <c r="AC64"/>
  <c r="AC51"/>
  <c r="AF100"/>
  <c r="AD61"/>
  <c r="AE61" s="1"/>
  <c r="AF69"/>
  <c r="AE82"/>
  <c r="AF82" s="1"/>
  <c r="AD76"/>
  <c r="AF46"/>
  <c r="AB72"/>
  <c r="AC67"/>
  <c r="AC45"/>
  <c r="AE35"/>
  <c r="AF35" s="1"/>
  <c r="AF32"/>
  <c r="AG32" s="1"/>
  <c r="AD31"/>
  <c r="AC44"/>
  <c r="AF58"/>
  <c r="AG36"/>
  <c r="AG49"/>
  <c r="AE70"/>
  <c r="AD44"/>
  <c r="AD73"/>
  <c r="AG34"/>
  <c r="V7"/>
  <c r="W7" s="1"/>
  <c r="AK21"/>
  <c r="AL21"/>
  <c r="AI13"/>
  <c r="AJ13" s="1"/>
  <c r="AK13" s="1"/>
  <c r="AG38"/>
  <c r="AH38" s="1"/>
  <c r="AF57"/>
  <c r="AF102"/>
  <c r="AG93"/>
  <c r="AG35"/>
  <c r="AH27"/>
  <c r="AI27" s="1"/>
  <c r="AJ27" s="1"/>
  <c r="AK27" s="1"/>
  <c r="AL27" s="1"/>
  <c r="AM27" s="1"/>
  <c r="AN27" s="1"/>
  <c r="AO27" s="1"/>
  <c r="AP27" s="1"/>
  <c r="AQ27" s="1"/>
  <c r="AR27" s="1"/>
  <c r="AS27" s="1"/>
  <c r="AT27" s="1"/>
  <c r="AU27" s="1"/>
  <c r="AV27" s="1"/>
  <c r="AW27" s="1"/>
  <c r="AX27" s="1"/>
  <c r="AY27" s="1"/>
  <c r="AZ27" s="1"/>
  <c r="BA27" s="1"/>
  <c r="BB27" s="1"/>
  <c r="BC27" s="1"/>
  <c r="S27" s="1"/>
  <c r="AI19"/>
  <c r="AJ19" s="1"/>
  <c r="AI11"/>
  <c r="AJ11" s="1"/>
  <c r="AK11" s="1"/>
  <c r="AL11" s="1"/>
  <c r="AM11" s="1"/>
  <c r="AN11" s="1"/>
  <c r="AO11" s="1"/>
  <c r="AP11" s="1"/>
  <c r="AQ11" s="1"/>
  <c r="AR11" s="1"/>
  <c r="AS11" s="1"/>
  <c r="AT11" s="1"/>
  <c r="AU11" s="1"/>
  <c r="AV11" s="1"/>
  <c r="AW11" s="1"/>
  <c r="AX11" s="1"/>
  <c r="AY11" s="1"/>
  <c r="AZ11" s="1"/>
  <c r="BA11" s="1"/>
  <c r="BB11" s="1"/>
  <c r="BC11" s="1"/>
  <c r="S11" s="1"/>
  <c r="AJ87"/>
  <c r="AE24"/>
  <c r="AF16"/>
  <c r="AG26"/>
  <c r="AH93"/>
  <c r="AG77"/>
  <c r="AJ20"/>
  <c r="AK20" s="1"/>
  <c r="AL20" s="1"/>
  <c r="AG39"/>
  <c r="AF37"/>
  <c r="AH10"/>
  <c r="AI98"/>
  <c r="AJ98" s="1"/>
  <c r="AF12"/>
  <c r="AG12" s="1"/>
  <c r="AH12" s="1"/>
  <c r="AI12" s="1"/>
  <c r="AM21"/>
  <c r="AN21" s="1"/>
  <c r="AO21" s="1"/>
  <c r="AP21" s="1"/>
  <c r="AQ21" s="1"/>
  <c r="AR21" s="1"/>
  <c r="AS21" s="1"/>
  <c r="AT21" s="1"/>
  <c r="AU21" s="1"/>
  <c r="AV21" s="1"/>
  <c r="AW21" s="1"/>
  <c r="AX21" s="1"/>
  <c r="AY21" s="1"/>
  <c r="AZ21" s="1"/>
  <c r="BA21" s="1"/>
  <c r="BB21" s="1"/>
  <c r="BC21" s="1"/>
  <c r="AH94"/>
  <c r="AF75"/>
  <c r="AG29"/>
  <c r="AJ97"/>
  <c r="AK97" s="1"/>
  <c r="AL97" s="1"/>
  <c r="AM97" s="1"/>
  <c r="AH99"/>
  <c r="AI30"/>
  <c r="AJ30" s="1"/>
  <c r="AK30" s="1"/>
  <c r="AL30" s="1"/>
  <c r="AM30" s="1"/>
  <c r="AN30" s="1"/>
  <c r="AO30" s="1"/>
  <c r="AP30" s="1"/>
  <c r="AQ30" s="1"/>
  <c r="AR30" s="1"/>
  <c r="AS30" s="1"/>
  <c r="AT30" s="1"/>
  <c r="AU30" s="1"/>
  <c r="AV30" s="1"/>
  <c r="AW30" s="1"/>
  <c r="AX30" s="1"/>
  <c r="AY30" s="1"/>
  <c r="AZ30" s="1"/>
  <c r="BA30" s="1"/>
  <c r="BB30" s="1"/>
  <c r="BC30" s="1"/>
  <c r="AF71"/>
  <c r="AF41"/>
  <c r="AH103"/>
  <c r="AF18"/>
  <c r="AI28"/>
  <c r="AJ101"/>
  <c r="AI85"/>
  <c r="AJ85" s="1"/>
  <c r="AK85" s="1"/>
  <c r="AL85" s="1"/>
  <c r="AM85" s="1"/>
  <c r="AN85" s="1"/>
  <c r="AO85" s="1"/>
  <c r="AP85" s="1"/>
  <c r="AQ85" s="1"/>
  <c r="AR85" s="1"/>
  <c r="AS85" s="1"/>
  <c r="AT85" s="1"/>
  <c r="AU85" s="1"/>
  <c r="AV85" s="1"/>
  <c r="AW85" s="1"/>
  <c r="AI89"/>
  <c r="AH32"/>
  <c r="AF65"/>
  <c r="AI25"/>
  <c r="P3"/>
  <c r="Q3" s="1"/>
  <c r="P6"/>
  <c r="P5"/>
  <c r="Q5" s="1"/>
  <c r="U5" s="1"/>
  <c r="P4"/>
  <c r="Q4" s="1"/>
  <c r="U4" s="1"/>
  <c r="H25" i="4"/>
  <c r="H30" s="1"/>
  <c r="U3" i="5" l="1"/>
  <c r="Y8"/>
  <c r="AK98"/>
  <c r="AL98" s="1"/>
  <c r="AM98" s="1"/>
  <c r="AN98" s="1"/>
  <c r="AF78"/>
  <c r="AI17"/>
  <c r="AJ17" s="1"/>
  <c r="AK17" s="1"/>
  <c r="AL17" s="1"/>
  <c r="AM17" s="1"/>
  <c r="AN17" s="1"/>
  <c r="AO17" s="1"/>
  <c r="AP17" s="1"/>
  <c r="AQ17" s="1"/>
  <c r="AR17" s="1"/>
  <c r="AS17" s="1"/>
  <c r="AT17" s="1"/>
  <c r="AU17" s="1"/>
  <c r="AV17" s="1"/>
  <c r="AW17" s="1"/>
  <c r="AX17" s="1"/>
  <c r="AY17" s="1"/>
  <c r="AZ17" s="1"/>
  <c r="BA17" s="1"/>
  <c r="BB17" s="1"/>
  <c r="BC17" s="1"/>
  <c r="S17" s="1"/>
  <c r="AK55"/>
  <c r="AL55"/>
  <c r="AM55" s="1"/>
  <c r="AN55" s="1"/>
  <c r="AO55" s="1"/>
  <c r="AP55" s="1"/>
  <c r="AQ55" s="1"/>
  <c r="AR55" s="1"/>
  <c r="AS55" s="1"/>
  <c r="AT55" s="1"/>
  <c r="AU55" s="1"/>
  <c r="AV55" s="1"/>
  <c r="AW55" s="1"/>
  <c r="AX55" s="1"/>
  <c r="AY55" s="1"/>
  <c r="AZ55" s="1"/>
  <c r="BA55" s="1"/>
  <c r="BB55" s="1"/>
  <c r="BC55" s="1"/>
  <c r="S55" s="1"/>
  <c r="AD64"/>
  <c r="AH66"/>
  <c r="AJ15"/>
  <c r="AK15" s="1"/>
  <c r="AL15" s="1"/>
  <c r="AM15" s="1"/>
  <c r="AN15" s="1"/>
  <c r="AO15" s="1"/>
  <c r="AP15" s="1"/>
  <c r="AQ15" s="1"/>
  <c r="AR15" s="1"/>
  <c r="AS15" s="1"/>
  <c r="AT15" s="1"/>
  <c r="AU15" s="1"/>
  <c r="AV15" s="1"/>
  <c r="AW15" s="1"/>
  <c r="AX15" s="1"/>
  <c r="AY15" s="1"/>
  <c r="AZ15" s="1"/>
  <c r="BA15" s="1"/>
  <c r="BB15" s="1"/>
  <c r="BC15" s="1"/>
  <c r="S15" s="1"/>
  <c r="AF33"/>
  <c r="AG33" s="1"/>
  <c r="AI91"/>
  <c r="AJ91" s="1"/>
  <c r="AK91" s="1"/>
  <c r="AG78"/>
  <c r="AH78" s="1"/>
  <c r="AI78" s="1"/>
  <c r="AJ78" s="1"/>
  <c r="AK78" s="1"/>
  <c r="AF56"/>
  <c r="AG56" s="1"/>
  <c r="AH56" s="1"/>
  <c r="AG58"/>
  <c r="AH58" s="1"/>
  <c r="AI58" s="1"/>
  <c r="AF23"/>
  <c r="AG23" s="1"/>
  <c r="AG95"/>
  <c r="AH95" s="1"/>
  <c r="AK19"/>
  <c r="AL19" s="1"/>
  <c r="AM19" s="1"/>
  <c r="AG82"/>
  <c r="AH82" s="1"/>
  <c r="AI82" s="1"/>
  <c r="AJ82" s="1"/>
  <c r="AK82" s="1"/>
  <c r="AL82" s="1"/>
  <c r="AM82" s="1"/>
  <c r="AN82" s="1"/>
  <c r="AO82" s="1"/>
  <c r="AP82" s="1"/>
  <c r="AQ82" s="1"/>
  <c r="AR82" s="1"/>
  <c r="AS82" s="1"/>
  <c r="AT82" s="1"/>
  <c r="AU82" s="1"/>
  <c r="AV82" s="1"/>
  <c r="AW82" s="1"/>
  <c r="AX82" s="1"/>
  <c r="AY82" s="1"/>
  <c r="AZ82" s="1"/>
  <c r="BA82" s="1"/>
  <c r="BB82" s="1"/>
  <c r="BC82" s="1"/>
  <c r="S82" s="1"/>
  <c r="AI66"/>
  <c r="AH47"/>
  <c r="AI47"/>
  <c r="AJ47" s="1"/>
  <c r="AK47" s="1"/>
  <c r="AL47" s="1"/>
  <c r="AM47" s="1"/>
  <c r="AN47" s="1"/>
  <c r="AO47" s="1"/>
  <c r="AP47" s="1"/>
  <c r="AG74"/>
  <c r="AH74" s="1"/>
  <c r="AE64"/>
  <c r="AH42"/>
  <c r="AI42" s="1"/>
  <c r="AC72"/>
  <c r="AB84"/>
  <c r="AB96"/>
  <c r="AC60"/>
  <c r="AD60" s="1"/>
  <c r="AE60" s="1"/>
  <c r="AE44"/>
  <c r="AF44" s="1"/>
  <c r="AC88"/>
  <c r="AO98"/>
  <c r="AP98" s="1"/>
  <c r="AQ98" s="1"/>
  <c r="AR98" s="1"/>
  <c r="AS98" s="1"/>
  <c r="AT98" s="1"/>
  <c r="AU98" s="1"/>
  <c r="AV98" s="1"/>
  <c r="AW98" s="1"/>
  <c r="AX98" s="1"/>
  <c r="AY98" s="1"/>
  <c r="AZ98" s="1"/>
  <c r="BA98" s="1"/>
  <c r="BB98" s="1"/>
  <c r="BC98" s="1"/>
  <c r="S98" s="1"/>
  <c r="AG69"/>
  <c r="AH69" s="1"/>
  <c r="AD45"/>
  <c r="AE45" s="1"/>
  <c r="AG46"/>
  <c r="AE73"/>
  <c r="AF73" s="1"/>
  <c r="AG73" s="1"/>
  <c r="AH36"/>
  <c r="AF62"/>
  <c r="AI36"/>
  <c r="AH81"/>
  <c r="AI83"/>
  <c r="AJ83" s="1"/>
  <c r="AG63"/>
  <c r="AH63" s="1"/>
  <c r="AF50"/>
  <c r="AI14"/>
  <c r="AI34"/>
  <c r="AH34"/>
  <c r="AF79"/>
  <c r="AG79" s="1"/>
  <c r="AC68"/>
  <c r="AH49"/>
  <c r="AI49" s="1"/>
  <c r="AF70"/>
  <c r="AF92"/>
  <c r="AD51"/>
  <c r="AE54"/>
  <c r="AE76"/>
  <c r="AI53"/>
  <c r="AJ53" s="1"/>
  <c r="AK53" s="1"/>
  <c r="AL53" s="1"/>
  <c r="AM53" s="1"/>
  <c r="AN53" s="1"/>
  <c r="AO53" s="1"/>
  <c r="AP53" s="1"/>
  <c r="AQ53" s="1"/>
  <c r="AR53" s="1"/>
  <c r="AS53" s="1"/>
  <c r="AT53" s="1"/>
  <c r="AU53" s="1"/>
  <c r="AV53" s="1"/>
  <c r="AW53" s="1"/>
  <c r="AX53" s="1"/>
  <c r="AY53" s="1"/>
  <c r="AZ53" s="1"/>
  <c r="BA53" s="1"/>
  <c r="BB53" s="1"/>
  <c r="BC53" s="1"/>
  <c r="S53" s="1"/>
  <c r="AD52"/>
  <c r="AD67"/>
  <c r="AE67" s="1"/>
  <c r="AJ66"/>
  <c r="AG100"/>
  <c r="AB48"/>
  <c r="AG86"/>
  <c r="AF59"/>
  <c r="AJ36"/>
  <c r="AE90"/>
  <c r="AF90" s="1"/>
  <c r="AD40"/>
  <c r="AF61"/>
  <c r="AF9"/>
  <c r="AE31"/>
  <c r="AD72"/>
  <c r="AE72" s="1"/>
  <c r="AI22"/>
  <c r="AJ22" s="1"/>
  <c r="AJ80"/>
  <c r="AK80" s="1"/>
  <c r="AL80" s="1"/>
  <c r="X7"/>
  <c r="Y7" s="1"/>
  <c r="Z7" s="1"/>
  <c r="AL13"/>
  <c r="AM13" s="1"/>
  <c r="AN13" s="1"/>
  <c r="AO13" s="1"/>
  <c r="AP13" s="1"/>
  <c r="AQ13" s="1"/>
  <c r="AR13" s="1"/>
  <c r="AS13" s="1"/>
  <c r="AT13" s="1"/>
  <c r="AU13" s="1"/>
  <c r="AV13" s="1"/>
  <c r="AW13" s="1"/>
  <c r="AX13" s="1"/>
  <c r="AY13" s="1"/>
  <c r="AZ13" s="1"/>
  <c r="BA13" s="1"/>
  <c r="BB13" s="1"/>
  <c r="BC13" s="1"/>
  <c r="S13" s="1"/>
  <c r="AJ43"/>
  <c r="AK43" s="1"/>
  <c r="AL43" s="1"/>
  <c r="AM43" s="1"/>
  <c r="AN43" s="1"/>
  <c r="AO43" s="1"/>
  <c r="AP43" s="1"/>
  <c r="AQ43" s="1"/>
  <c r="AR43" s="1"/>
  <c r="AS43" s="1"/>
  <c r="AT43" s="1"/>
  <c r="AU43" s="1"/>
  <c r="AV43" s="1"/>
  <c r="AW43" s="1"/>
  <c r="AX43" s="1"/>
  <c r="AY43" s="1"/>
  <c r="AZ43" s="1"/>
  <c r="BA43" s="1"/>
  <c r="BB43" s="1"/>
  <c r="BC43" s="1"/>
  <c r="S43" s="1"/>
  <c r="AM20"/>
  <c r="AN20" s="1"/>
  <c r="AO20" s="1"/>
  <c r="AI32"/>
  <c r="AJ32" s="1"/>
  <c r="AJ28"/>
  <c r="AK28" s="1"/>
  <c r="AL28" s="1"/>
  <c r="AM28" s="1"/>
  <c r="AN28" s="1"/>
  <c r="AO28" s="1"/>
  <c r="AP28" s="1"/>
  <c r="AQ28" s="1"/>
  <c r="AR28" s="1"/>
  <c r="AS28" s="1"/>
  <c r="AT28" s="1"/>
  <c r="AU28" s="1"/>
  <c r="AV28" s="1"/>
  <c r="AW28" s="1"/>
  <c r="AX28" s="1"/>
  <c r="AY28" s="1"/>
  <c r="AZ28" s="1"/>
  <c r="BA28" s="1"/>
  <c r="BB28" s="1"/>
  <c r="BC28" s="1"/>
  <c r="S28" s="1"/>
  <c r="AG18"/>
  <c r="AH18" s="1"/>
  <c r="AI18" s="1"/>
  <c r="AI103"/>
  <c r="AJ103" s="1"/>
  <c r="AK103" s="1"/>
  <c r="AL103" s="1"/>
  <c r="AH39"/>
  <c r="AI39" s="1"/>
  <c r="AJ39" s="1"/>
  <c r="AK39" s="1"/>
  <c r="AL39" s="1"/>
  <c r="AM39" s="1"/>
  <c r="AN39" s="1"/>
  <c r="AO39" s="1"/>
  <c r="AP39" s="1"/>
  <c r="AQ39" s="1"/>
  <c r="AR39" s="1"/>
  <c r="AS39" s="1"/>
  <c r="AT39" s="1"/>
  <c r="AU39" s="1"/>
  <c r="AV39" s="1"/>
  <c r="AW39" s="1"/>
  <c r="AX39" s="1"/>
  <c r="AY39" s="1"/>
  <c r="AZ39" s="1"/>
  <c r="BA39" s="1"/>
  <c r="BB39" s="1"/>
  <c r="BC39" s="1"/>
  <c r="S39" s="1"/>
  <c r="AH77"/>
  <c r="AF24"/>
  <c r="AG24" s="1"/>
  <c r="AH24" s="1"/>
  <c r="AI24" s="1"/>
  <c r="AG102"/>
  <c r="AH102" s="1"/>
  <c r="AI102" s="1"/>
  <c r="AJ102" s="1"/>
  <c r="AK102" s="1"/>
  <c r="AL102" s="1"/>
  <c r="AM102" s="1"/>
  <c r="AN102" s="1"/>
  <c r="AO102" s="1"/>
  <c r="AP102" s="1"/>
  <c r="AQ102" s="1"/>
  <c r="AR102" s="1"/>
  <c r="AS102" s="1"/>
  <c r="AT102" s="1"/>
  <c r="AU102" s="1"/>
  <c r="AV102" s="1"/>
  <c r="AW102" s="1"/>
  <c r="AX102" s="1"/>
  <c r="AY102" s="1"/>
  <c r="AZ102" s="1"/>
  <c r="BA102" s="1"/>
  <c r="BB102" s="1"/>
  <c r="BC102" s="1"/>
  <c r="S102" s="1"/>
  <c r="AN97"/>
  <c r="AO97" s="1"/>
  <c r="AH29"/>
  <c r="S21"/>
  <c r="AG16"/>
  <c r="AH16" s="1"/>
  <c r="AI16" s="1"/>
  <c r="AJ16" s="1"/>
  <c r="AK16" s="1"/>
  <c r="AL16" s="1"/>
  <c r="AM16" s="1"/>
  <c r="AN16" s="1"/>
  <c r="AO16" s="1"/>
  <c r="AP16" s="1"/>
  <c r="AQ16" s="1"/>
  <c r="AR16" s="1"/>
  <c r="AS16" s="1"/>
  <c r="AT16" s="1"/>
  <c r="AJ89"/>
  <c r="AK89" s="1"/>
  <c r="AL89" s="1"/>
  <c r="AM89" s="1"/>
  <c r="AH26"/>
  <c r="AI26" s="1"/>
  <c r="AJ18"/>
  <c r="AK18" s="1"/>
  <c r="AL18" s="1"/>
  <c r="AM18" s="1"/>
  <c r="AN18" s="1"/>
  <c r="AO18" s="1"/>
  <c r="AJ25"/>
  <c r="AK25" s="1"/>
  <c r="AI99"/>
  <c r="AI10"/>
  <c r="AJ10" s="1"/>
  <c r="AH35"/>
  <c r="AI93"/>
  <c r="AJ93" s="1"/>
  <c r="AX85"/>
  <c r="AY85" s="1"/>
  <c r="AZ85" s="1"/>
  <c r="BA85" s="1"/>
  <c r="BB85" s="1"/>
  <c r="BC85" s="1"/>
  <c r="S85" s="1"/>
  <c r="AQ47"/>
  <c r="AR47" s="1"/>
  <c r="AS47" s="1"/>
  <c r="AT47" s="1"/>
  <c r="AU47" s="1"/>
  <c r="AV47" s="1"/>
  <c r="AW47" s="1"/>
  <c r="AX47" s="1"/>
  <c r="AY47" s="1"/>
  <c r="AZ47" s="1"/>
  <c r="BA47" s="1"/>
  <c r="BB47" s="1"/>
  <c r="BC47" s="1"/>
  <c r="AK101"/>
  <c r="AL101" s="1"/>
  <c r="AM101" s="1"/>
  <c r="AN101" s="1"/>
  <c r="AO101" s="1"/>
  <c r="AP101" s="1"/>
  <c r="AQ101" s="1"/>
  <c r="AR101" s="1"/>
  <c r="AS101" s="1"/>
  <c r="AT101" s="1"/>
  <c r="AU101" s="1"/>
  <c r="AV101" s="1"/>
  <c r="AW101" s="1"/>
  <c r="AX101" s="1"/>
  <c r="AY101" s="1"/>
  <c r="AZ101" s="1"/>
  <c r="BA101" s="1"/>
  <c r="BB101" s="1"/>
  <c r="BC101" s="1"/>
  <c r="S101" s="1"/>
  <c r="AG75"/>
  <c r="AI94"/>
  <c r="AN89"/>
  <c r="AO89" s="1"/>
  <c r="AP89" s="1"/>
  <c r="AQ89" s="1"/>
  <c r="AR89" s="1"/>
  <c r="AS89" s="1"/>
  <c r="AT89" s="1"/>
  <c r="AU89" s="1"/>
  <c r="AV89" s="1"/>
  <c r="AW89" s="1"/>
  <c r="AX89" s="1"/>
  <c r="AY89" s="1"/>
  <c r="AZ89" s="1"/>
  <c r="BA89" s="1"/>
  <c r="BB89" s="1"/>
  <c r="BC89" s="1"/>
  <c r="S89" s="1"/>
  <c r="AJ12"/>
  <c r="AK12" s="1"/>
  <c r="AL12" s="1"/>
  <c r="AM12" s="1"/>
  <c r="AN12" s="1"/>
  <c r="AO12" s="1"/>
  <c r="AP12" s="1"/>
  <c r="AQ12" s="1"/>
  <c r="AR12" s="1"/>
  <c r="AS12" s="1"/>
  <c r="AT12" s="1"/>
  <c r="AU12" s="1"/>
  <c r="AV12" s="1"/>
  <c r="AW12" s="1"/>
  <c r="AX12" s="1"/>
  <c r="AY12" s="1"/>
  <c r="AZ12" s="1"/>
  <c r="BA12" s="1"/>
  <c r="BB12" s="1"/>
  <c r="BC12" s="1"/>
  <c r="S12" s="1"/>
  <c r="AG41"/>
  <c r="AH41" s="1"/>
  <c r="AI41" s="1"/>
  <c r="AJ41" s="1"/>
  <c r="AG37"/>
  <c r="AH37" s="1"/>
  <c r="AI37" s="1"/>
  <c r="AJ37" s="1"/>
  <c r="AK37" s="1"/>
  <c r="AL37" s="1"/>
  <c r="AM37" s="1"/>
  <c r="AN37" s="1"/>
  <c r="AO37" s="1"/>
  <c r="AP37" s="1"/>
  <c r="AQ37" s="1"/>
  <c r="AR37" s="1"/>
  <c r="AS37" s="1"/>
  <c r="AT37" s="1"/>
  <c r="AU37" s="1"/>
  <c r="AV37" s="1"/>
  <c r="AW37" s="1"/>
  <c r="AX37" s="1"/>
  <c r="AY37" s="1"/>
  <c r="AZ37" s="1"/>
  <c r="BA37" s="1"/>
  <c r="BB37" s="1"/>
  <c r="BC37" s="1"/>
  <c r="S37" s="1"/>
  <c r="S30"/>
  <c r="S47"/>
  <c r="AK87"/>
  <c r="AL87" s="1"/>
  <c r="AM87" s="1"/>
  <c r="AN87" s="1"/>
  <c r="AO87" s="1"/>
  <c r="AP87" s="1"/>
  <c r="AQ87" s="1"/>
  <c r="AR87" s="1"/>
  <c r="AS87" s="1"/>
  <c r="AT87" s="1"/>
  <c r="AU87" s="1"/>
  <c r="AV87" s="1"/>
  <c r="AW87" s="1"/>
  <c r="AX87" s="1"/>
  <c r="AY87" s="1"/>
  <c r="AZ87" s="1"/>
  <c r="BA87" s="1"/>
  <c r="BB87" s="1"/>
  <c r="BC87" s="1"/>
  <c r="S87" s="1"/>
  <c r="AG71"/>
  <c r="AH71" s="1"/>
  <c r="AI71" s="1"/>
  <c r="AJ71" s="1"/>
  <c r="AK71" s="1"/>
  <c r="AL71" s="1"/>
  <c r="AM71" s="1"/>
  <c r="AN71" s="1"/>
  <c r="AO71" s="1"/>
  <c r="AP71" s="1"/>
  <c r="AQ71" s="1"/>
  <c r="AR71" s="1"/>
  <c r="AS71" s="1"/>
  <c r="AT71" s="1"/>
  <c r="AU71" s="1"/>
  <c r="AV71" s="1"/>
  <c r="AW71" s="1"/>
  <c r="AX71" s="1"/>
  <c r="AY71" s="1"/>
  <c r="AZ71" s="1"/>
  <c r="BA71" s="1"/>
  <c r="BB71" s="1"/>
  <c r="BC71" s="1"/>
  <c r="AG65"/>
  <c r="AH65" s="1"/>
  <c r="AI65" s="1"/>
  <c r="AJ65" s="1"/>
  <c r="AK65" s="1"/>
  <c r="AL65" s="1"/>
  <c r="AM65" s="1"/>
  <c r="AN65" s="1"/>
  <c r="AO65" s="1"/>
  <c r="AP65" s="1"/>
  <c r="AQ65" s="1"/>
  <c r="AR65" s="1"/>
  <c r="AS65" s="1"/>
  <c r="AT65" s="1"/>
  <c r="AU65" s="1"/>
  <c r="AV65" s="1"/>
  <c r="AW65" s="1"/>
  <c r="AX65" s="1"/>
  <c r="AY65" s="1"/>
  <c r="AZ65" s="1"/>
  <c r="BA65" s="1"/>
  <c r="BB65" s="1"/>
  <c r="BC65" s="1"/>
  <c r="S65" s="1"/>
  <c r="AP18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AG57"/>
  <c r="AH57" s="1"/>
  <c r="AI57" s="1"/>
  <c r="AJ57" s="1"/>
  <c r="AK57" s="1"/>
  <c r="AL57" s="1"/>
  <c r="AM57" s="1"/>
  <c r="AN57" s="1"/>
  <c r="AO57" s="1"/>
  <c r="AP57" s="1"/>
  <c r="AQ57" s="1"/>
  <c r="AR57" s="1"/>
  <c r="AS57" s="1"/>
  <c r="AT57" s="1"/>
  <c r="AU57" s="1"/>
  <c r="AV57" s="1"/>
  <c r="AW57" s="1"/>
  <c r="AX57" s="1"/>
  <c r="AY57" s="1"/>
  <c r="AZ57" s="1"/>
  <c r="BA57" s="1"/>
  <c r="BB57" s="1"/>
  <c r="BC57" s="1"/>
  <c r="AI38"/>
  <c r="V4"/>
  <c r="W4" s="1"/>
  <c r="Q6"/>
  <c r="U6" s="1"/>
  <c r="V5"/>
  <c r="W5" s="1"/>
  <c r="X5" s="1"/>
  <c r="V3" l="1"/>
  <c r="W3" s="1"/>
  <c r="X3" s="1"/>
  <c r="Z8"/>
  <c r="AK10"/>
  <c r="AL10" s="1"/>
  <c r="AJ26"/>
  <c r="AK26" s="1"/>
  <c r="AL26" s="1"/>
  <c r="AM26" s="1"/>
  <c r="AN26" s="1"/>
  <c r="AO26" s="1"/>
  <c r="AP26" s="1"/>
  <c r="AQ26" s="1"/>
  <c r="AR26" s="1"/>
  <c r="AK32"/>
  <c r="AL32" s="1"/>
  <c r="AM32" s="1"/>
  <c r="AN32" s="1"/>
  <c r="AO32" s="1"/>
  <c r="AP32" s="1"/>
  <c r="AQ32" s="1"/>
  <c r="AR32" s="1"/>
  <c r="AS32" s="1"/>
  <c r="AT32" s="1"/>
  <c r="AU32" s="1"/>
  <c r="AV32" s="1"/>
  <c r="AW32" s="1"/>
  <c r="AX32" s="1"/>
  <c r="AY32" s="1"/>
  <c r="AZ32" s="1"/>
  <c r="BA32" s="1"/>
  <c r="BB32" s="1"/>
  <c r="BC32" s="1"/>
  <c r="S32" s="1"/>
  <c r="AH23"/>
  <c r="AI23" s="1"/>
  <c r="AF64"/>
  <c r="AI95"/>
  <c r="AP97"/>
  <c r="AQ97" s="1"/>
  <c r="AR97" s="1"/>
  <c r="AS97" s="1"/>
  <c r="AT97" s="1"/>
  <c r="AU97" s="1"/>
  <c r="AV97" s="1"/>
  <c r="AW97" s="1"/>
  <c r="AX97" s="1"/>
  <c r="AY97" s="1"/>
  <c r="AZ97" s="1"/>
  <c r="BA97" s="1"/>
  <c r="BB97" s="1"/>
  <c r="BC97" s="1"/>
  <c r="S97" s="1"/>
  <c r="AP20"/>
  <c r="AQ20" s="1"/>
  <c r="AR20" s="1"/>
  <c r="AS20" s="1"/>
  <c r="AT20" s="1"/>
  <c r="AU20" s="1"/>
  <c r="AV20" s="1"/>
  <c r="AW20" s="1"/>
  <c r="AX20" s="1"/>
  <c r="AY20" s="1"/>
  <c r="AZ20" s="1"/>
  <c r="BA20" s="1"/>
  <c r="BB20" s="1"/>
  <c r="BC20" s="1"/>
  <c r="S20" s="1"/>
  <c r="AF72"/>
  <c r="AG72" s="1"/>
  <c r="AH72" s="1"/>
  <c r="AJ95"/>
  <c r="AJ23"/>
  <c r="AK23" s="1"/>
  <c r="AL23" s="1"/>
  <c r="AM23" s="1"/>
  <c r="AN23" s="1"/>
  <c r="AO23" s="1"/>
  <c r="AP23" s="1"/>
  <c r="AQ23" s="1"/>
  <c r="AR23" s="1"/>
  <c r="AS23" s="1"/>
  <c r="AT23" s="1"/>
  <c r="AU23" s="1"/>
  <c r="AV23" s="1"/>
  <c r="AW23" s="1"/>
  <c r="AX23" s="1"/>
  <c r="AY23" s="1"/>
  <c r="AZ23" s="1"/>
  <c r="BA23" s="1"/>
  <c r="BB23" s="1"/>
  <c r="BC23" s="1"/>
  <c r="S23" s="1"/>
  <c r="AK66"/>
  <c r="AL66" s="1"/>
  <c r="AH33"/>
  <c r="AI33" s="1"/>
  <c r="AJ33" s="1"/>
  <c r="AJ56"/>
  <c r="AI56"/>
  <c r="AM80"/>
  <c r="AN80" s="1"/>
  <c r="AO80" s="1"/>
  <c r="AP80" s="1"/>
  <c r="AQ80" s="1"/>
  <c r="AR80" s="1"/>
  <c r="AS80" s="1"/>
  <c r="AT80" s="1"/>
  <c r="AU80" s="1"/>
  <c r="AV80" s="1"/>
  <c r="AW80" s="1"/>
  <c r="AX80" s="1"/>
  <c r="AY80" s="1"/>
  <c r="AZ80" s="1"/>
  <c r="BA80" s="1"/>
  <c r="BB80" s="1"/>
  <c r="BC80" s="1"/>
  <c r="AE40"/>
  <c r="AF40" s="1"/>
  <c r="AG40" s="1"/>
  <c r="AH86"/>
  <c r="AF76"/>
  <c r="AG76" s="1"/>
  <c r="AG70"/>
  <c r="AJ34"/>
  <c r="AK34"/>
  <c r="AL34" s="1"/>
  <c r="AM34" s="1"/>
  <c r="AN34" s="1"/>
  <c r="AG50"/>
  <c r="AF60"/>
  <c r="AC96"/>
  <c r="AC84"/>
  <c r="AK41"/>
  <c r="AL41" s="1"/>
  <c r="AM41" s="1"/>
  <c r="AN41" s="1"/>
  <c r="AO41" s="1"/>
  <c r="AP41" s="1"/>
  <c r="AQ41" s="1"/>
  <c r="AR41" s="1"/>
  <c r="AS41" s="1"/>
  <c r="AT41" s="1"/>
  <c r="AU41" s="1"/>
  <c r="AV41" s="1"/>
  <c r="AW41" s="1"/>
  <c r="AX41" s="1"/>
  <c r="AY41" s="1"/>
  <c r="AZ41" s="1"/>
  <c r="BA41" s="1"/>
  <c r="BB41" s="1"/>
  <c r="BC41" s="1"/>
  <c r="S41" s="1"/>
  <c r="AH79"/>
  <c r="AH73"/>
  <c r="AI73" s="1"/>
  <c r="AJ73" s="1"/>
  <c r="AK73" s="1"/>
  <c r="AF31"/>
  <c r="AG61"/>
  <c r="AH61" s="1"/>
  <c r="AI61" s="1"/>
  <c r="AI79"/>
  <c r="AF67"/>
  <c r="AG67" s="1"/>
  <c r="AI63"/>
  <c r="AJ63" s="1"/>
  <c r="AK63" s="1"/>
  <c r="AL63" s="1"/>
  <c r="AM63" s="1"/>
  <c r="AN63" s="1"/>
  <c r="AO63" s="1"/>
  <c r="AP63" s="1"/>
  <c r="AQ63" s="1"/>
  <c r="AR63" s="1"/>
  <c r="AS63" s="1"/>
  <c r="AT63" s="1"/>
  <c r="AU63" s="1"/>
  <c r="AV63" s="1"/>
  <c r="AW63" s="1"/>
  <c r="AX63" s="1"/>
  <c r="AY63" s="1"/>
  <c r="AZ63" s="1"/>
  <c r="BA63" s="1"/>
  <c r="BB63" s="1"/>
  <c r="BC63" s="1"/>
  <c r="S63" s="1"/>
  <c r="AG9"/>
  <c r="AI69"/>
  <c r="AK36"/>
  <c r="AL36" s="1"/>
  <c r="AG44"/>
  <c r="AK83"/>
  <c r="AL91"/>
  <c r="AM91" s="1"/>
  <c r="AN91" s="1"/>
  <c r="AO91" s="1"/>
  <c r="AP91" s="1"/>
  <c r="AJ58"/>
  <c r="AI74"/>
  <c r="AJ42"/>
  <c r="AN19"/>
  <c r="AO19" s="1"/>
  <c r="AP19" s="1"/>
  <c r="AQ19" s="1"/>
  <c r="AR19" s="1"/>
  <c r="AS19" s="1"/>
  <c r="AT19" s="1"/>
  <c r="AU19" s="1"/>
  <c r="AV19" s="1"/>
  <c r="AW19" s="1"/>
  <c r="AX19" s="1"/>
  <c r="AY19" s="1"/>
  <c r="AZ19" s="1"/>
  <c r="BA19" s="1"/>
  <c r="BB19" s="1"/>
  <c r="BC19" s="1"/>
  <c r="AG59"/>
  <c r="AH59" s="1"/>
  <c r="AI59" s="1"/>
  <c r="AC48"/>
  <c r="AD48" s="1"/>
  <c r="AE52"/>
  <c r="AE51"/>
  <c r="AF51" s="1"/>
  <c r="AJ49"/>
  <c r="AK49" s="1"/>
  <c r="AD68"/>
  <c r="AG62"/>
  <c r="AD88"/>
  <c r="AE88" s="1"/>
  <c r="AK93"/>
  <c r="AU16"/>
  <c r="AV16" s="1"/>
  <c r="AW16" s="1"/>
  <c r="AX16" s="1"/>
  <c r="AY16" s="1"/>
  <c r="AZ16" s="1"/>
  <c r="BA16" s="1"/>
  <c r="BB16" s="1"/>
  <c r="BC16" s="1"/>
  <c r="S16" s="1"/>
  <c r="AG90"/>
  <c r="AH90" s="1"/>
  <c r="AJ79"/>
  <c r="AF54"/>
  <c r="AG54" s="1"/>
  <c r="AH100"/>
  <c r="AI100" s="1"/>
  <c r="AF45"/>
  <c r="AI81"/>
  <c r="AG92"/>
  <c r="AK22"/>
  <c r="AJ14"/>
  <c r="AH46"/>
  <c r="AH70"/>
  <c r="AG64"/>
  <c r="AA7"/>
  <c r="AB7" s="1"/>
  <c r="AL25"/>
  <c r="AM25" s="1"/>
  <c r="AN25" s="1"/>
  <c r="AO25" s="1"/>
  <c r="AP25" s="1"/>
  <c r="AQ25" s="1"/>
  <c r="AR25" s="1"/>
  <c r="AS25" s="1"/>
  <c r="AT25" s="1"/>
  <c r="AU25" s="1"/>
  <c r="AV25" s="1"/>
  <c r="AW25" s="1"/>
  <c r="AX25" s="1"/>
  <c r="AY25" s="1"/>
  <c r="AZ25" s="1"/>
  <c r="BA25" s="1"/>
  <c r="BB25" s="1"/>
  <c r="BC25" s="1"/>
  <c r="S25" s="1"/>
  <c r="AS26"/>
  <c r="AT26" s="1"/>
  <c r="AU26" s="1"/>
  <c r="AV26" s="1"/>
  <c r="AW26" s="1"/>
  <c r="AX26" s="1"/>
  <c r="AY26" s="1"/>
  <c r="AZ26" s="1"/>
  <c r="BA26" s="1"/>
  <c r="BB26" s="1"/>
  <c r="BC26" s="1"/>
  <c r="S26" s="1"/>
  <c r="AM103"/>
  <c r="AN103" s="1"/>
  <c r="AO103" s="1"/>
  <c r="AP103" s="1"/>
  <c r="AQ103" s="1"/>
  <c r="AR103" s="1"/>
  <c r="AS103" s="1"/>
  <c r="AT103" s="1"/>
  <c r="AU103" s="1"/>
  <c r="AV103" s="1"/>
  <c r="AW103" s="1"/>
  <c r="AX103" s="1"/>
  <c r="AY103" s="1"/>
  <c r="AZ103" s="1"/>
  <c r="BA103" s="1"/>
  <c r="BB103" s="1"/>
  <c r="BC103" s="1"/>
  <c r="S103" s="1"/>
  <c r="AH75"/>
  <c r="AI75" s="1"/>
  <c r="AJ75" s="1"/>
  <c r="AI29"/>
  <c r="AJ29" s="1"/>
  <c r="AK29" s="1"/>
  <c r="AL29" s="1"/>
  <c r="AM29" s="1"/>
  <c r="AN29" s="1"/>
  <c r="AO29" s="1"/>
  <c r="AP29" s="1"/>
  <c r="AQ29" s="1"/>
  <c r="AR29" s="1"/>
  <c r="AS29" s="1"/>
  <c r="AT29" s="1"/>
  <c r="AU29" s="1"/>
  <c r="AV29" s="1"/>
  <c r="AW29" s="1"/>
  <c r="AX29" s="1"/>
  <c r="AY29" s="1"/>
  <c r="AZ29" s="1"/>
  <c r="BA29" s="1"/>
  <c r="BB29" s="1"/>
  <c r="BC29" s="1"/>
  <c r="S29" s="1"/>
  <c r="AJ24"/>
  <c r="AK24" s="1"/>
  <c r="AL24" s="1"/>
  <c r="AM24" s="1"/>
  <c r="AN24" s="1"/>
  <c r="AO24" s="1"/>
  <c r="AP24" s="1"/>
  <c r="AQ24" s="1"/>
  <c r="AR24" s="1"/>
  <c r="AS24" s="1"/>
  <c r="AT24" s="1"/>
  <c r="AU24" s="1"/>
  <c r="AV24" s="1"/>
  <c r="AW24" s="1"/>
  <c r="AX24" s="1"/>
  <c r="AY24" s="1"/>
  <c r="AZ24" s="1"/>
  <c r="BA24" s="1"/>
  <c r="BB24" s="1"/>
  <c r="BC24" s="1"/>
  <c r="S24" s="1"/>
  <c r="S71"/>
  <c r="S18"/>
  <c r="AJ38"/>
  <c r="AK38" s="1"/>
  <c r="AL38" s="1"/>
  <c r="AM38" s="1"/>
  <c r="AN38" s="1"/>
  <c r="AO38" s="1"/>
  <c r="AP38" s="1"/>
  <c r="AQ38" s="1"/>
  <c r="AR38" s="1"/>
  <c r="AS38" s="1"/>
  <c r="AT38" s="1"/>
  <c r="AU38" s="1"/>
  <c r="AV38" s="1"/>
  <c r="AW38" s="1"/>
  <c r="AX38" s="1"/>
  <c r="AY38" s="1"/>
  <c r="AZ38" s="1"/>
  <c r="BA38" s="1"/>
  <c r="BB38" s="1"/>
  <c r="BC38" s="1"/>
  <c r="S38" s="1"/>
  <c r="AJ94"/>
  <c r="AK94" s="1"/>
  <c r="AL94" s="1"/>
  <c r="AM94" s="1"/>
  <c r="AN94" s="1"/>
  <c r="AO94" s="1"/>
  <c r="AP94" s="1"/>
  <c r="AQ94" s="1"/>
  <c r="AR94" s="1"/>
  <c r="AS94" s="1"/>
  <c r="AT94" s="1"/>
  <c r="AU94" s="1"/>
  <c r="AV94" s="1"/>
  <c r="AW94" s="1"/>
  <c r="AX94" s="1"/>
  <c r="AY94" s="1"/>
  <c r="AZ94" s="1"/>
  <c r="BA94" s="1"/>
  <c r="BB94" s="1"/>
  <c r="BC94" s="1"/>
  <c r="S94" s="1"/>
  <c r="AI35"/>
  <c r="AJ35" s="1"/>
  <c r="AK35" s="1"/>
  <c r="AL35" s="1"/>
  <c r="AM35" s="1"/>
  <c r="AJ99"/>
  <c r="AM66"/>
  <c r="AN66" s="1"/>
  <c r="AO66" s="1"/>
  <c r="AP66" s="1"/>
  <c r="AQ66" s="1"/>
  <c r="AR66" s="1"/>
  <c r="AS66" s="1"/>
  <c r="AT66" s="1"/>
  <c r="AU66" s="1"/>
  <c r="AV66" s="1"/>
  <c r="AW66" s="1"/>
  <c r="AX66" s="1"/>
  <c r="AY66" s="1"/>
  <c r="AZ66" s="1"/>
  <c r="BA66" s="1"/>
  <c r="BB66" s="1"/>
  <c r="BC66" s="1"/>
  <c r="S57"/>
  <c r="AL78"/>
  <c r="AM78" s="1"/>
  <c r="AN78" s="1"/>
  <c r="AO78" s="1"/>
  <c r="AP78" s="1"/>
  <c r="AQ78" s="1"/>
  <c r="AR78" s="1"/>
  <c r="AS78" s="1"/>
  <c r="AT78" s="1"/>
  <c r="AU78" s="1"/>
  <c r="AV78" s="1"/>
  <c r="AW78" s="1"/>
  <c r="AX78" s="1"/>
  <c r="AY78" s="1"/>
  <c r="AZ78" s="1"/>
  <c r="BA78" s="1"/>
  <c r="BB78" s="1"/>
  <c r="BC78" s="1"/>
  <c r="S78" s="1"/>
  <c r="S19"/>
  <c r="AI77"/>
  <c r="AJ77" s="1"/>
  <c r="AK77" s="1"/>
  <c r="AL77" s="1"/>
  <c r="AM77" s="1"/>
  <c r="AN77" s="1"/>
  <c r="AO77" s="1"/>
  <c r="AP77" s="1"/>
  <c r="AQ77" s="1"/>
  <c r="AR77" s="1"/>
  <c r="AS77" s="1"/>
  <c r="AT77" s="1"/>
  <c r="AU77" s="1"/>
  <c r="AV77" s="1"/>
  <c r="AW77" s="1"/>
  <c r="AX77" s="1"/>
  <c r="AY77" s="1"/>
  <c r="AZ77" s="1"/>
  <c r="BA77" s="1"/>
  <c r="BB77" s="1"/>
  <c r="BC77" s="1"/>
  <c r="S77" s="1"/>
  <c r="Y5"/>
  <c r="Z5" s="1"/>
  <c r="AA5" s="1"/>
  <c r="V6"/>
  <c r="X4"/>
  <c r="Y4" s="1"/>
  <c r="AM10" l="1"/>
  <c r="AN10" s="1"/>
  <c r="AO10" s="1"/>
  <c r="AP10" s="1"/>
  <c r="AQ10" s="1"/>
  <c r="AR10" s="1"/>
  <c r="AS10" s="1"/>
  <c r="AT10" s="1"/>
  <c r="AU10" s="1"/>
  <c r="AV10" s="1"/>
  <c r="AW10" s="1"/>
  <c r="AX10" s="1"/>
  <c r="AY10" s="1"/>
  <c r="AZ10" s="1"/>
  <c r="BA10" s="1"/>
  <c r="BB10" s="1"/>
  <c r="BC10" s="1"/>
  <c r="S10" s="1"/>
  <c r="AA8"/>
  <c r="AK95"/>
  <c r="AL95" s="1"/>
  <c r="AM95" s="1"/>
  <c r="AN95" s="1"/>
  <c r="AO95" s="1"/>
  <c r="AP95" s="1"/>
  <c r="AQ95" s="1"/>
  <c r="AR95" s="1"/>
  <c r="AS95" s="1"/>
  <c r="AT95" s="1"/>
  <c r="AU95" s="1"/>
  <c r="AV95" s="1"/>
  <c r="AW95" s="1"/>
  <c r="AX95" s="1"/>
  <c r="AY95" s="1"/>
  <c r="AZ95" s="1"/>
  <c r="BA95" s="1"/>
  <c r="BB95" s="1"/>
  <c r="BC95" s="1"/>
  <c r="AK33"/>
  <c r="AN35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AF88"/>
  <c r="AG88" s="1"/>
  <c r="AL49"/>
  <c r="AK79"/>
  <c r="AL79" s="1"/>
  <c r="AM79" s="1"/>
  <c r="AN79" s="1"/>
  <c r="AO79" s="1"/>
  <c r="AP79" s="1"/>
  <c r="AQ79" s="1"/>
  <c r="AR79" s="1"/>
  <c r="AS79" s="1"/>
  <c r="AT79" s="1"/>
  <c r="AU79" s="1"/>
  <c r="AV79" s="1"/>
  <c r="AW79" s="1"/>
  <c r="AX79" s="1"/>
  <c r="AY79" s="1"/>
  <c r="AZ79" s="1"/>
  <c r="BA79" s="1"/>
  <c r="BB79" s="1"/>
  <c r="BC79" s="1"/>
  <c r="S79" s="1"/>
  <c r="AK56"/>
  <c r="AL73"/>
  <c r="AM73" s="1"/>
  <c r="AN73" s="1"/>
  <c r="AO73" s="1"/>
  <c r="AP73" s="1"/>
  <c r="AQ73" s="1"/>
  <c r="AR73" s="1"/>
  <c r="AS73" s="1"/>
  <c r="AT73" s="1"/>
  <c r="AU73" s="1"/>
  <c r="AV73" s="1"/>
  <c r="AL56"/>
  <c r="AM56" s="1"/>
  <c r="AN56" s="1"/>
  <c r="AH64"/>
  <c r="AI64" s="1"/>
  <c r="AL93"/>
  <c r="AM93" s="1"/>
  <c r="AN93" s="1"/>
  <c r="AO93" s="1"/>
  <c r="AP93" s="1"/>
  <c r="AQ93" s="1"/>
  <c r="AR93" s="1"/>
  <c r="AS93" s="1"/>
  <c r="AT93" s="1"/>
  <c r="AU93" s="1"/>
  <c r="AV93" s="1"/>
  <c r="AW93" s="1"/>
  <c r="AX93" s="1"/>
  <c r="AY93" s="1"/>
  <c r="AZ93" s="1"/>
  <c r="BA93" s="1"/>
  <c r="BB93" s="1"/>
  <c r="BC93" s="1"/>
  <c r="S93" s="1"/>
  <c r="AL83"/>
  <c r="AH67"/>
  <c r="AI67" s="1"/>
  <c r="AJ67" s="1"/>
  <c r="AK67" s="1"/>
  <c r="AL67" s="1"/>
  <c r="AM67" s="1"/>
  <c r="AN67" s="1"/>
  <c r="AO67" s="1"/>
  <c r="AP67" s="1"/>
  <c r="AQ67" s="1"/>
  <c r="AR67" s="1"/>
  <c r="AS67" s="1"/>
  <c r="AT67" s="1"/>
  <c r="AU67" s="1"/>
  <c r="AV67" s="1"/>
  <c r="AW67" s="1"/>
  <c r="AX67" s="1"/>
  <c r="AY67" s="1"/>
  <c r="AZ67" s="1"/>
  <c r="BA67" s="1"/>
  <c r="BB67" s="1"/>
  <c r="BC67" s="1"/>
  <c r="S67" s="1"/>
  <c r="AH50"/>
  <c r="AI70"/>
  <c r="AH76"/>
  <c r="AH40"/>
  <c r="S35"/>
  <c r="S66"/>
  <c r="AK75"/>
  <c r="AL75" s="1"/>
  <c r="AM75" s="1"/>
  <c r="AN75" s="1"/>
  <c r="AO75" s="1"/>
  <c r="AP75" s="1"/>
  <c r="AQ75" s="1"/>
  <c r="AR75" s="1"/>
  <c r="AS75" s="1"/>
  <c r="AT75" s="1"/>
  <c r="AU75" s="1"/>
  <c r="AV75" s="1"/>
  <c r="AW75" s="1"/>
  <c r="AX75" s="1"/>
  <c r="AY75" s="1"/>
  <c r="AZ75" s="1"/>
  <c r="BA75" s="1"/>
  <c r="BB75" s="1"/>
  <c r="BC75" s="1"/>
  <c r="S75" s="1"/>
  <c r="AI72"/>
  <c r="AJ81"/>
  <c r="AK81" s="1"/>
  <c r="AL81" s="1"/>
  <c r="AM81" s="1"/>
  <c r="AN81" s="1"/>
  <c r="AO81" s="1"/>
  <c r="AP81" s="1"/>
  <c r="AQ81" s="1"/>
  <c r="AR81" s="1"/>
  <c r="AE48"/>
  <c r="AJ61"/>
  <c r="AK61" s="1"/>
  <c r="AL61" s="1"/>
  <c r="AM61" s="1"/>
  <c r="AN61" s="1"/>
  <c r="AO61" s="1"/>
  <c r="AP61" s="1"/>
  <c r="AQ61" s="1"/>
  <c r="AR61" s="1"/>
  <c r="AS61" s="1"/>
  <c r="AT61" s="1"/>
  <c r="AU61" s="1"/>
  <c r="AV61" s="1"/>
  <c r="AW61" s="1"/>
  <c r="AX61" s="1"/>
  <c r="AY61" s="1"/>
  <c r="AZ61" s="1"/>
  <c r="BA61" s="1"/>
  <c r="BB61" s="1"/>
  <c r="BC61" s="1"/>
  <c r="AJ74"/>
  <c r="AJ70"/>
  <c r="AK70" s="1"/>
  <c r="AL70" s="1"/>
  <c r="AM70" s="1"/>
  <c r="AN70" s="1"/>
  <c r="AI40"/>
  <c r="AI86"/>
  <c r="AJ86" s="1"/>
  <c r="AK86" s="1"/>
  <c r="AL86" s="1"/>
  <c r="AM86" s="1"/>
  <c r="AN86" s="1"/>
  <c r="AO86" s="1"/>
  <c r="AP86" s="1"/>
  <c r="AQ86" s="1"/>
  <c r="AR86" s="1"/>
  <c r="AS86" s="1"/>
  <c r="AT86" s="1"/>
  <c r="AU86" s="1"/>
  <c r="AV86" s="1"/>
  <c r="AW86" s="1"/>
  <c r="AX86" s="1"/>
  <c r="AY86" s="1"/>
  <c r="AZ86" s="1"/>
  <c r="BA86" s="1"/>
  <c r="BB86" s="1"/>
  <c r="BC86" s="1"/>
  <c r="S86" s="1"/>
  <c r="AH9"/>
  <c r="AI9" s="1"/>
  <c r="AJ9" s="1"/>
  <c r="AK9" s="1"/>
  <c r="AL9" s="1"/>
  <c r="AM9" s="1"/>
  <c r="AN9" s="1"/>
  <c r="AO9" s="1"/>
  <c r="AP9" s="1"/>
  <c r="AQ9" s="1"/>
  <c r="AR9" s="1"/>
  <c r="AS9" s="1"/>
  <c r="AT9" s="1"/>
  <c r="AU9" s="1"/>
  <c r="AV9" s="1"/>
  <c r="AW9" s="1"/>
  <c r="AX9" s="1"/>
  <c r="AY9" s="1"/>
  <c r="AZ9" s="1"/>
  <c r="BA9" s="1"/>
  <c r="BB9" s="1"/>
  <c r="BC9" s="1"/>
  <c r="S9" s="1"/>
  <c r="AG60"/>
  <c r="AK14"/>
  <c r="AL14" s="1"/>
  <c r="AO34"/>
  <c r="AP34" s="1"/>
  <c r="AQ34" s="1"/>
  <c r="AR34" s="1"/>
  <c r="AS34" s="1"/>
  <c r="AT34" s="1"/>
  <c r="AU34" s="1"/>
  <c r="AV34" s="1"/>
  <c r="AW34" s="1"/>
  <c r="AX34" s="1"/>
  <c r="AY34" s="1"/>
  <c r="AZ34" s="1"/>
  <c r="BA34" s="1"/>
  <c r="BB34" s="1"/>
  <c r="BC34" s="1"/>
  <c r="S34" s="1"/>
  <c r="S80"/>
  <c r="AK58"/>
  <c r="AL58" s="1"/>
  <c r="AM58" s="1"/>
  <c r="AN58" s="1"/>
  <c r="AO58" s="1"/>
  <c r="AP58" s="1"/>
  <c r="AQ58" s="1"/>
  <c r="AR58" s="1"/>
  <c r="AS58" s="1"/>
  <c r="AT58" s="1"/>
  <c r="AU58" s="1"/>
  <c r="AV58" s="1"/>
  <c r="AW58" s="1"/>
  <c r="AX58" s="1"/>
  <c r="AY58" s="1"/>
  <c r="AZ58" s="1"/>
  <c r="BA58" s="1"/>
  <c r="BB58" s="1"/>
  <c r="BC58" s="1"/>
  <c r="S58" s="1"/>
  <c r="AM49"/>
  <c r="AN49" s="1"/>
  <c r="AO49" s="1"/>
  <c r="AP49" s="1"/>
  <c r="AQ49" s="1"/>
  <c r="AR49" s="1"/>
  <c r="AS49" s="1"/>
  <c r="AT49" s="1"/>
  <c r="AU49" s="1"/>
  <c r="AV49" s="1"/>
  <c r="AW49" s="1"/>
  <c r="AX49" s="1"/>
  <c r="AY49" s="1"/>
  <c r="AZ49" s="1"/>
  <c r="BA49" s="1"/>
  <c r="BB49" s="1"/>
  <c r="BC49" s="1"/>
  <c r="S49" s="1"/>
  <c r="AK74"/>
  <c r="AL74" s="1"/>
  <c r="AK42"/>
  <c r="AJ100"/>
  <c r="AI90"/>
  <c r="AE68"/>
  <c r="AJ59"/>
  <c r="AK59" s="1"/>
  <c r="AL59" s="1"/>
  <c r="AM59" s="1"/>
  <c r="AN59" s="1"/>
  <c r="AO59" s="1"/>
  <c r="AP59"/>
  <c r="AQ59" s="1"/>
  <c r="AR59" s="1"/>
  <c r="AS59" s="1"/>
  <c r="AT59" s="1"/>
  <c r="AU59" s="1"/>
  <c r="AV59" s="1"/>
  <c r="AW59" s="1"/>
  <c r="AX59" s="1"/>
  <c r="AY59" s="1"/>
  <c r="AZ59" s="1"/>
  <c r="BA59" s="1"/>
  <c r="BB59" s="1"/>
  <c r="BC59" s="1"/>
  <c r="S59" s="1"/>
  <c r="AJ69"/>
  <c r="AK69" s="1"/>
  <c r="AL69" s="1"/>
  <c r="AM69" s="1"/>
  <c r="AN69" s="1"/>
  <c r="AO69" s="1"/>
  <c r="AP69" s="1"/>
  <c r="AQ69" s="1"/>
  <c r="AR69" s="1"/>
  <c r="AS69" s="1"/>
  <c r="AT69" s="1"/>
  <c r="AU69" s="1"/>
  <c r="AV69" s="1"/>
  <c r="AW69" s="1"/>
  <c r="AX69" s="1"/>
  <c r="AY69" s="1"/>
  <c r="AZ69" s="1"/>
  <c r="BA69" s="1"/>
  <c r="BB69" s="1"/>
  <c r="BC69" s="1"/>
  <c r="S69"/>
  <c r="AD84"/>
  <c r="AE84"/>
  <c r="AD96"/>
  <c r="AE96" s="1"/>
  <c r="AH60"/>
  <c r="AI60" s="1"/>
  <c r="AG45"/>
  <c r="AH45" s="1"/>
  <c r="AI45" s="1"/>
  <c r="AH92"/>
  <c r="AI92" s="1"/>
  <c r="AJ92" s="1"/>
  <c r="AK92" s="1"/>
  <c r="AL92" s="1"/>
  <c r="AM92" s="1"/>
  <c r="AN92" s="1"/>
  <c r="AO92" s="1"/>
  <c r="AP92" s="1"/>
  <c r="AQ92" s="1"/>
  <c r="AR92" s="1"/>
  <c r="AS92" s="1"/>
  <c r="AT92" s="1"/>
  <c r="AU92" s="1"/>
  <c r="AV92" s="1"/>
  <c r="AW92" s="1"/>
  <c r="AX92" s="1"/>
  <c r="AY92" s="1"/>
  <c r="AZ92" s="1"/>
  <c r="BA92" s="1"/>
  <c r="BB92" s="1"/>
  <c r="BC92" s="1"/>
  <c r="S92" s="1"/>
  <c r="AF48"/>
  <c r="AG48" s="1"/>
  <c r="AL22"/>
  <c r="AM22" s="1"/>
  <c r="AN22" s="1"/>
  <c r="AO22" s="1"/>
  <c r="AP22" s="1"/>
  <c r="AQ22" s="1"/>
  <c r="AR22" s="1"/>
  <c r="AS22" s="1"/>
  <c r="AT22" s="1"/>
  <c r="AU22" s="1"/>
  <c r="AV22" s="1"/>
  <c r="AW22" s="1"/>
  <c r="AX22" s="1"/>
  <c r="AY22" s="1"/>
  <c r="AZ22" s="1"/>
  <c r="BA22" s="1"/>
  <c r="BB22" s="1"/>
  <c r="BC22" s="1"/>
  <c r="S22" s="1"/>
  <c r="AM36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S36" s="1"/>
  <c r="AF52"/>
  <c r="AH62"/>
  <c r="AI62" s="1"/>
  <c r="S61"/>
  <c r="AH54"/>
  <c r="AI54" s="1"/>
  <c r="AJ54" s="1"/>
  <c r="AI46"/>
  <c r="AJ46" s="1"/>
  <c r="AK46" s="1"/>
  <c r="AK100"/>
  <c r="AQ91"/>
  <c r="AR91" s="1"/>
  <c r="AS91" s="1"/>
  <c r="AT91" s="1"/>
  <c r="AU91" s="1"/>
  <c r="AV91" s="1"/>
  <c r="AW91" s="1"/>
  <c r="AX91" s="1"/>
  <c r="AY91" s="1"/>
  <c r="AZ91" s="1"/>
  <c r="BA91" s="1"/>
  <c r="BB91" s="1"/>
  <c r="BC91" s="1"/>
  <c r="S91" s="1"/>
  <c r="AW73"/>
  <c r="AX73" s="1"/>
  <c r="AY73" s="1"/>
  <c r="AZ73" s="1"/>
  <c r="AH44"/>
  <c r="AG51"/>
  <c r="AG31"/>
  <c r="AJ90"/>
  <c r="AK90" s="1"/>
  <c r="AL90" s="1"/>
  <c r="AM90" s="1"/>
  <c r="AN90" s="1"/>
  <c r="AO90" s="1"/>
  <c r="AP90" s="1"/>
  <c r="AQ90" s="1"/>
  <c r="AR90" s="1"/>
  <c r="AS90" s="1"/>
  <c r="AT90" s="1"/>
  <c r="AU90" s="1"/>
  <c r="AV90" s="1"/>
  <c r="AW90" s="1"/>
  <c r="AX90" s="1"/>
  <c r="AY90" s="1"/>
  <c r="AZ90" s="1"/>
  <c r="BA90" s="1"/>
  <c r="BB90" s="1"/>
  <c r="BC90" s="1"/>
  <c r="S90" s="1"/>
  <c r="AC7"/>
  <c r="AD7" s="1"/>
  <c r="AK99"/>
  <c r="AL99" s="1"/>
  <c r="AM99" s="1"/>
  <c r="AN99" s="1"/>
  <c r="AO99" s="1"/>
  <c r="AP99" s="1"/>
  <c r="AQ99" s="1"/>
  <c r="AR99" s="1"/>
  <c r="AS99" s="1"/>
  <c r="AT99" s="1"/>
  <c r="AU99" s="1"/>
  <c r="AV99" s="1"/>
  <c r="AW99" s="1"/>
  <c r="AX99" s="1"/>
  <c r="AY99" s="1"/>
  <c r="AZ99" s="1"/>
  <c r="BA99" s="1"/>
  <c r="BB99" s="1"/>
  <c r="BC99" s="1"/>
  <c r="S99" s="1"/>
  <c r="AB5"/>
  <c r="W6"/>
  <c r="Y3"/>
  <c r="Z4"/>
  <c r="AB8" l="1"/>
  <c r="AH88"/>
  <c r="AI88" s="1"/>
  <c r="AH48"/>
  <c r="S95"/>
  <c r="AL33"/>
  <c r="AK54"/>
  <c r="AL54" s="1"/>
  <c r="AI48"/>
  <c r="AL100"/>
  <c r="AM100" s="1"/>
  <c r="AN100" s="1"/>
  <c r="AO100" s="1"/>
  <c r="AP100" s="1"/>
  <c r="AQ100" s="1"/>
  <c r="AR100" s="1"/>
  <c r="AS100" s="1"/>
  <c r="AT100" s="1"/>
  <c r="AU100" s="1"/>
  <c r="AV100" s="1"/>
  <c r="AW100" s="1"/>
  <c r="AX100" s="1"/>
  <c r="AY100" s="1"/>
  <c r="AZ100" s="1"/>
  <c r="BA100" s="1"/>
  <c r="BB100" s="1"/>
  <c r="BC100" s="1"/>
  <c r="S100" s="1"/>
  <c r="AJ60"/>
  <c r="AK60"/>
  <c r="AL60" s="1"/>
  <c r="AM60" s="1"/>
  <c r="AN60" s="1"/>
  <c r="AO60" s="1"/>
  <c r="AP60" s="1"/>
  <c r="AQ60" s="1"/>
  <c r="AR60" s="1"/>
  <c r="AS60" s="1"/>
  <c r="AT60" s="1"/>
  <c r="AU60" s="1"/>
  <c r="AV60" s="1"/>
  <c r="AW60" s="1"/>
  <c r="AX60" s="1"/>
  <c r="AY60" s="1"/>
  <c r="AZ60" s="1"/>
  <c r="BA60" s="1"/>
  <c r="BB60" s="1"/>
  <c r="BC60" s="1"/>
  <c r="AO70"/>
  <c r="AP70" s="1"/>
  <c r="AQ70" s="1"/>
  <c r="AR70" s="1"/>
  <c r="AS70" s="1"/>
  <c r="AT70" s="1"/>
  <c r="AU70" s="1"/>
  <c r="AV70" s="1"/>
  <c r="AW70" s="1"/>
  <c r="AX70" s="1"/>
  <c r="AY70" s="1"/>
  <c r="AZ70" s="1"/>
  <c r="BA70" s="1"/>
  <c r="AM14"/>
  <c r="AN14" s="1"/>
  <c r="AO14" s="1"/>
  <c r="AJ72"/>
  <c r="AK72" s="1"/>
  <c r="AL72" s="1"/>
  <c r="AI76"/>
  <c r="AJ76" s="1"/>
  <c r="AM83"/>
  <c r="AF96"/>
  <c r="AF84"/>
  <c r="AJ48"/>
  <c r="AK48" s="1"/>
  <c r="AL48" s="1"/>
  <c r="AJ45"/>
  <c r="AK45" s="1"/>
  <c r="AL45" s="1"/>
  <c r="AM45" s="1"/>
  <c r="AN45" s="1"/>
  <c r="AO45" s="1"/>
  <c r="AP45" s="1"/>
  <c r="AQ45" s="1"/>
  <c r="AR45" s="1"/>
  <c r="AS45" s="1"/>
  <c r="AT45" s="1"/>
  <c r="AU45" s="1"/>
  <c r="AV45" s="1"/>
  <c r="AW45" s="1"/>
  <c r="AX45" s="1"/>
  <c r="AY45" s="1"/>
  <c r="AZ45" s="1"/>
  <c r="BA45" s="1"/>
  <c r="BB45" s="1"/>
  <c r="BC45" s="1"/>
  <c r="S45" s="1"/>
  <c r="AJ40"/>
  <c r="AM54"/>
  <c r="AN54" s="1"/>
  <c r="AO54" s="1"/>
  <c r="AL46"/>
  <c r="AM46" s="1"/>
  <c r="AI50"/>
  <c r="AS81"/>
  <c r="AT81" s="1"/>
  <c r="AU81" s="1"/>
  <c r="AV81" s="1"/>
  <c r="AW81" s="1"/>
  <c r="AX81" s="1"/>
  <c r="AY81" s="1"/>
  <c r="AZ81" s="1"/>
  <c r="BA81" s="1"/>
  <c r="BB81" s="1"/>
  <c r="BC81" s="1"/>
  <c r="AJ64"/>
  <c r="AO56"/>
  <c r="AM72"/>
  <c r="AN72" s="1"/>
  <c r="AO72" s="1"/>
  <c r="AP72" s="1"/>
  <c r="AQ72" s="1"/>
  <c r="AR72" s="1"/>
  <c r="AS72" s="1"/>
  <c r="AT72" s="1"/>
  <c r="AU72" s="1"/>
  <c r="AV72" s="1"/>
  <c r="AW72" s="1"/>
  <c r="AX72" s="1"/>
  <c r="AY72" s="1"/>
  <c r="AZ72" s="1"/>
  <c r="BA72" s="1"/>
  <c r="BB72" s="1"/>
  <c r="BC72" s="1"/>
  <c r="AG52"/>
  <c r="AH52" s="1"/>
  <c r="AI52" s="1"/>
  <c r="AJ52" s="1"/>
  <c r="AK52" s="1"/>
  <c r="AL52" s="1"/>
  <c r="AH31"/>
  <c r="AI44"/>
  <c r="AJ44" s="1"/>
  <c r="AJ62"/>
  <c r="AK62" s="1"/>
  <c r="AF68"/>
  <c r="AL42"/>
  <c r="AM42" s="1"/>
  <c r="AM74"/>
  <c r="AN74" s="1"/>
  <c r="AO74" s="1"/>
  <c r="AP74" s="1"/>
  <c r="AQ74" s="1"/>
  <c r="AR74" s="1"/>
  <c r="AS74" s="1"/>
  <c r="AT74" s="1"/>
  <c r="AU74" s="1"/>
  <c r="AV74" s="1"/>
  <c r="AW74" s="1"/>
  <c r="AX74" s="1"/>
  <c r="AY74" s="1"/>
  <c r="AZ74" s="1"/>
  <c r="BA74" s="1"/>
  <c r="BB74" s="1"/>
  <c r="BC74" s="1"/>
  <c r="S74" s="1"/>
  <c r="AM48"/>
  <c r="AN48" s="1"/>
  <c r="AO48" s="1"/>
  <c r="AP48" s="1"/>
  <c r="AQ48" s="1"/>
  <c r="AR48" s="1"/>
  <c r="AS48" s="1"/>
  <c r="AT48" s="1"/>
  <c r="AU48" s="1"/>
  <c r="AV48" s="1"/>
  <c r="AW48" s="1"/>
  <c r="AX48" s="1"/>
  <c r="AY48" s="1"/>
  <c r="AZ48" s="1"/>
  <c r="BA48" s="1"/>
  <c r="BB48" s="1"/>
  <c r="BC48" s="1"/>
  <c r="S48" s="1"/>
  <c r="BA73"/>
  <c r="BB73" s="1"/>
  <c r="BC73" s="1"/>
  <c r="AP54"/>
  <c r="AQ54" s="1"/>
  <c r="AR54" s="1"/>
  <c r="AS54" s="1"/>
  <c r="AT54" s="1"/>
  <c r="AU54" s="1"/>
  <c r="AV54" s="1"/>
  <c r="AW54" s="1"/>
  <c r="AX54" s="1"/>
  <c r="AY54" s="1"/>
  <c r="AZ54" s="1"/>
  <c r="BA54" s="1"/>
  <c r="BB54" s="1"/>
  <c r="BC54" s="1"/>
  <c r="S54" s="1"/>
  <c r="BB70"/>
  <c r="BC70" s="1"/>
  <c r="S70" s="1"/>
  <c r="S81"/>
  <c r="AG96"/>
  <c r="AH51"/>
  <c r="AI51" s="1"/>
  <c r="AJ51" s="1"/>
  <c r="AK51" s="1"/>
  <c r="AL51" s="1"/>
  <c r="AM51" s="1"/>
  <c r="AN51" s="1"/>
  <c r="AO51" s="1"/>
  <c r="AP51" s="1"/>
  <c r="AE7"/>
  <c r="AF7" s="1"/>
  <c r="AG7" s="1"/>
  <c r="AH7" s="1"/>
  <c r="AI7" s="1"/>
  <c r="AJ7" s="1"/>
  <c r="AK7" s="1"/>
  <c r="AL7" s="1"/>
  <c r="AM7" s="1"/>
  <c r="AN7" s="1"/>
  <c r="AO7" s="1"/>
  <c r="AP7" s="1"/>
  <c r="AQ7" s="1"/>
  <c r="AR7" s="1"/>
  <c r="AS7" s="1"/>
  <c r="AT7" s="1"/>
  <c r="AU7" s="1"/>
  <c r="AV7" s="1"/>
  <c r="AW7" s="1"/>
  <c r="AX7" s="1"/>
  <c r="AY7" s="1"/>
  <c r="AZ7" s="1"/>
  <c r="BA7" s="1"/>
  <c r="BB7" s="1"/>
  <c r="BC7" s="1"/>
  <c r="X6"/>
  <c r="Y6" s="1"/>
  <c r="Z6" s="1"/>
  <c r="Z3"/>
  <c r="AA3" s="1"/>
  <c r="AA4"/>
  <c r="AC5"/>
  <c r="AD5" s="1"/>
  <c r="AC8" l="1"/>
  <c r="AJ88"/>
  <c r="AK88" s="1"/>
  <c r="AL88" s="1"/>
  <c r="AM88" s="1"/>
  <c r="AN88" s="1"/>
  <c r="AO88" s="1"/>
  <c r="AP88" s="1"/>
  <c r="AQ88" s="1"/>
  <c r="AR88" s="1"/>
  <c r="AS88" s="1"/>
  <c r="AT88" s="1"/>
  <c r="AU88" s="1"/>
  <c r="AV88" s="1"/>
  <c r="AW88" s="1"/>
  <c r="AX88" s="1"/>
  <c r="AY88" s="1"/>
  <c r="AZ88" s="1"/>
  <c r="BA88" s="1"/>
  <c r="BB88" s="1"/>
  <c r="BC88" s="1"/>
  <c r="S88" s="1"/>
  <c r="AK76"/>
  <c r="AM33"/>
  <c r="AK44"/>
  <c r="AN46"/>
  <c r="AO46" s="1"/>
  <c r="AP46" s="1"/>
  <c r="AQ46" s="1"/>
  <c r="AR46" s="1"/>
  <c r="AS46" s="1"/>
  <c r="AT46" s="1"/>
  <c r="AU46" s="1"/>
  <c r="AV46" s="1"/>
  <c r="AW46" s="1"/>
  <c r="AX46" s="1"/>
  <c r="AY46" s="1"/>
  <c r="AZ46" s="1"/>
  <c r="BA46" s="1"/>
  <c r="BB46" s="1"/>
  <c r="BC46" s="1"/>
  <c r="AP14"/>
  <c r="AQ14" s="1"/>
  <c r="AK64"/>
  <c r="AL64" s="1"/>
  <c r="AM64" s="1"/>
  <c r="AN64" s="1"/>
  <c r="AG84"/>
  <c r="AH84"/>
  <c r="AN83"/>
  <c r="AL44"/>
  <c r="AM44" s="1"/>
  <c r="AN44" s="1"/>
  <c r="AO44" s="1"/>
  <c r="AP44" s="1"/>
  <c r="AQ44" s="1"/>
  <c r="AR44" s="1"/>
  <c r="AS44" s="1"/>
  <c r="AT44" s="1"/>
  <c r="AU44" s="1"/>
  <c r="AV44" s="1"/>
  <c r="AW44" s="1"/>
  <c r="AX44" s="1"/>
  <c r="AY44" s="1"/>
  <c r="AZ44" s="1"/>
  <c r="BA44" s="1"/>
  <c r="BB44" s="1"/>
  <c r="BC44" s="1"/>
  <c r="AQ51"/>
  <c r="AR51" s="1"/>
  <c r="AS51" s="1"/>
  <c r="AT51" s="1"/>
  <c r="AU51" s="1"/>
  <c r="AV51" s="1"/>
  <c r="AW51" s="1"/>
  <c r="AX51" s="1"/>
  <c r="AY51" s="1"/>
  <c r="AZ51" s="1"/>
  <c r="BA51" s="1"/>
  <c r="BB51" s="1"/>
  <c r="BC51" s="1"/>
  <c r="S51" s="1"/>
  <c r="AI31"/>
  <c r="AJ31" s="1"/>
  <c r="AK31" s="1"/>
  <c r="AL31" s="1"/>
  <c r="AM31" s="1"/>
  <c r="AN31" s="1"/>
  <c r="AO31" s="1"/>
  <c r="AP31" s="1"/>
  <c r="AQ31" s="1"/>
  <c r="AR31" s="1"/>
  <c r="AS31" s="1"/>
  <c r="AT31" s="1"/>
  <c r="AU31" s="1"/>
  <c r="AV31" s="1"/>
  <c r="AW31" s="1"/>
  <c r="AX31" s="1"/>
  <c r="AY31" s="1"/>
  <c r="AZ31" s="1"/>
  <c r="BA31" s="1"/>
  <c r="BB31" s="1"/>
  <c r="BC31" s="1"/>
  <c r="S31" s="1"/>
  <c r="AH96"/>
  <c r="AI96" s="1"/>
  <c r="AJ96" s="1"/>
  <c r="AK96" s="1"/>
  <c r="AL96" s="1"/>
  <c r="AM96" s="1"/>
  <c r="AN96" s="1"/>
  <c r="AO96" s="1"/>
  <c r="AP96" s="1"/>
  <c r="AQ96" s="1"/>
  <c r="AR96" s="1"/>
  <c r="AS96" s="1"/>
  <c r="AT96" s="1"/>
  <c r="AU96" s="1"/>
  <c r="AV96" s="1"/>
  <c r="AW96" s="1"/>
  <c r="AX96" s="1"/>
  <c r="AY96" s="1"/>
  <c r="AZ96" s="1"/>
  <c r="BA96" s="1"/>
  <c r="BB96" s="1"/>
  <c r="BC96" s="1"/>
  <c r="S96" s="1"/>
  <c r="AL62"/>
  <c r="AM62" s="1"/>
  <c r="S72"/>
  <c r="AM52"/>
  <c r="AN52" s="1"/>
  <c r="AO52" s="1"/>
  <c r="AK40"/>
  <c r="AL40" s="1"/>
  <c r="AM40" s="1"/>
  <c r="AN40" s="1"/>
  <c r="AO40" s="1"/>
  <c r="AP40" s="1"/>
  <c r="AQ40" s="1"/>
  <c r="AR40" s="1"/>
  <c r="AS40" s="1"/>
  <c r="AT40" s="1"/>
  <c r="AU40" s="1"/>
  <c r="AV40" s="1"/>
  <c r="AW40" s="1"/>
  <c r="AX40" s="1"/>
  <c r="AY40" s="1"/>
  <c r="AZ40" s="1"/>
  <c r="BA40" s="1"/>
  <c r="BB40" s="1"/>
  <c r="BC40" s="1"/>
  <c r="S40" s="1"/>
  <c r="AP56"/>
  <c r="AQ56" s="1"/>
  <c r="AN42"/>
  <c r="AO42" s="1"/>
  <c r="AP42" s="1"/>
  <c r="AQ42" s="1"/>
  <c r="AR42" s="1"/>
  <c r="S73"/>
  <c r="AO83"/>
  <c r="AP83" s="1"/>
  <c r="AQ83" s="1"/>
  <c r="AR83" s="1"/>
  <c r="AL76"/>
  <c r="AM76" s="1"/>
  <c r="AN76" s="1"/>
  <c r="AO76" s="1"/>
  <c r="AP76" s="1"/>
  <c r="AQ76" s="1"/>
  <c r="AR76" s="1"/>
  <c r="AS76" s="1"/>
  <c r="AT76" s="1"/>
  <c r="AU76" s="1"/>
  <c r="AV76" s="1"/>
  <c r="AW76" s="1"/>
  <c r="AX76" s="1"/>
  <c r="AY76" s="1"/>
  <c r="AZ76" s="1"/>
  <c r="BA76" s="1"/>
  <c r="BB76" s="1"/>
  <c r="BC76" s="1"/>
  <c r="S76" s="1"/>
  <c r="AJ50"/>
  <c r="AG68"/>
  <c r="S60"/>
  <c r="AA6"/>
  <c r="AB6" s="1"/>
  <c r="AB3"/>
  <c r="AC3" s="1"/>
  <c r="AD3" s="1"/>
  <c r="AE3" s="1"/>
  <c r="AF3" s="1"/>
  <c r="AB4"/>
  <c r="AC4" s="1"/>
  <c r="AE5"/>
  <c r="AF5" s="1"/>
  <c r="AG5" s="1"/>
  <c r="AH5" s="1"/>
  <c r="AI5" s="1"/>
  <c r="AJ5" s="1"/>
  <c r="AK5" s="1"/>
  <c r="AL5" s="1"/>
  <c r="AM5" s="1"/>
  <c r="AN5" s="1"/>
  <c r="AO5" s="1"/>
  <c r="AP5" s="1"/>
  <c r="AQ5" s="1"/>
  <c r="AR5" s="1"/>
  <c r="AS5" s="1"/>
  <c r="AT5" s="1"/>
  <c r="AU5" s="1"/>
  <c r="AV5" s="1"/>
  <c r="AW5" s="1"/>
  <c r="AX5" s="1"/>
  <c r="AY5" s="1"/>
  <c r="AZ5" s="1"/>
  <c r="BA5" s="1"/>
  <c r="BB5" s="1"/>
  <c r="BC5" s="1"/>
  <c r="BD5" s="1"/>
  <c r="S5" s="1"/>
  <c r="AD8" l="1"/>
  <c r="AE8" s="1"/>
  <c r="AF8" s="1"/>
  <c r="AN33"/>
  <c r="AO33" s="1"/>
  <c r="AR56"/>
  <c r="AS56" s="1"/>
  <c r="AT56" s="1"/>
  <c r="AU56" s="1"/>
  <c r="AV56" s="1"/>
  <c r="AW56" s="1"/>
  <c r="AX56" s="1"/>
  <c r="AY56" s="1"/>
  <c r="AZ56" s="1"/>
  <c r="BA56" s="1"/>
  <c r="BB56" s="1"/>
  <c r="BC56" s="1"/>
  <c r="S56" s="1"/>
  <c r="AS83"/>
  <c r="S44"/>
  <c r="AK50"/>
  <c r="AP52"/>
  <c r="AQ52" s="1"/>
  <c r="AL50"/>
  <c r="AM50" s="1"/>
  <c r="AN50" s="1"/>
  <c r="AO50" s="1"/>
  <c r="AP50" s="1"/>
  <c r="AQ50" s="1"/>
  <c r="AH68"/>
  <c r="AI68" s="1"/>
  <c r="AJ68" s="1"/>
  <c r="AS42"/>
  <c r="AT42" s="1"/>
  <c r="AU42" s="1"/>
  <c r="AV42" s="1"/>
  <c r="AW42" s="1"/>
  <c r="AX42" s="1"/>
  <c r="AY42" s="1"/>
  <c r="AZ42" s="1"/>
  <c r="BA42" s="1"/>
  <c r="BB42" s="1"/>
  <c r="BC42" s="1"/>
  <c r="S42" s="1"/>
  <c r="AO64"/>
  <c r="AP64"/>
  <c r="AQ64" s="1"/>
  <c r="AR64" s="1"/>
  <c r="AS64" s="1"/>
  <c r="AT64" s="1"/>
  <c r="AU64" s="1"/>
  <c r="AV64" s="1"/>
  <c r="AW64" s="1"/>
  <c r="AX64" s="1"/>
  <c r="AY64" s="1"/>
  <c r="AZ64" s="1"/>
  <c r="BA64" s="1"/>
  <c r="BB64" s="1"/>
  <c r="BC64" s="1"/>
  <c r="AR14"/>
  <c r="AS14" s="1"/>
  <c r="AT14" s="1"/>
  <c r="AU14" s="1"/>
  <c r="AV14" s="1"/>
  <c r="AW14" s="1"/>
  <c r="AX14" s="1"/>
  <c r="AY14" s="1"/>
  <c r="AZ14" s="1"/>
  <c r="BA14" s="1"/>
  <c r="BB14" s="1"/>
  <c r="BC14" s="1"/>
  <c r="S14" s="1"/>
  <c r="S46"/>
  <c r="AN62"/>
  <c r="AI84"/>
  <c r="AJ84" s="1"/>
  <c r="AR52"/>
  <c r="AS52" s="1"/>
  <c r="AT52" s="1"/>
  <c r="AU52" s="1"/>
  <c r="AV52" s="1"/>
  <c r="AW52" s="1"/>
  <c r="AX52" s="1"/>
  <c r="AY52" s="1"/>
  <c r="AZ52" s="1"/>
  <c r="BA52" s="1"/>
  <c r="BB52" s="1"/>
  <c r="BC52" s="1"/>
  <c r="S52" s="1"/>
  <c r="AO62"/>
  <c r="AP62" s="1"/>
  <c r="AC6"/>
  <c r="AD6" s="1"/>
  <c r="AD4"/>
  <c r="AE4" s="1"/>
  <c r="AG3"/>
  <c r="AH3" s="1"/>
  <c r="AI3" s="1"/>
  <c r="AJ3" s="1"/>
  <c r="AK3" s="1"/>
  <c r="AL3" s="1"/>
  <c r="AM3" s="1"/>
  <c r="AN3" s="1"/>
  <c r="AO3" s="1"/>
  <c r="AP3" s="1"/>
  <c r="AQ3" s="1"/>
  <c r="AR3" s="1"/>
  <c r="AS3" s="1"/>
  <c r="AT3" s="1"/>
  <c r="AU3" s="1"/>
  <c r="AV3" s="1"/>
  <c r="AW3" s="1"/>
  <c r="AX3" s="1"/>
  <c r="AY3" s="1"/>
  <c r="AZ3" s="1"/>
  <c r="BA3" s="1"/>
  <c r="BB3" s="1"/>
  <c r="BC3" s="1"/>
  <c r="BD3" s="1"/>
  <c r="S3" s="1"/>
  <c r="AG8" l="1"/>
  <c r="AH8" s="1"/>
  <c r="AI8" s="1"/>
  <c r="AJ8" s="1"/>
  <c r="AK8" s="1"/>
  <c r="AL8" s="1"/>
  <c r="AQ33"/>
  <c r="AR33" s="1"/>
  <c r="AS33" s="1"/>
  <c r="AT33" s="1"/>
  <c r="AU33" s="1"/>
  <c r="AV33" s="1"/>
  <c r="AW33" s="1"/>
  <c r="AX33" s="1"/>
  <c r="AY33" s="1"/>
  <c r="AZ33" s="1"/>
  <c r="BA33" s="1"/>
  <c r="BB33" s="1"/>
  <c r="BC33" s="1"/>
  <c r="AP33"/>
  <c r="S33"/>
  <c r="AR50"/>
  <c r="AS50" s="1"/>
  <c r="AT50" s="1"/>
  <c r="AU50" s="1"/>
  <c r="AV50" s="1"/>
  <c r="AW50" s="1"/>
  <c r="AX50" s="1"/>
  <c r="AY50" s="1"/>
  <c r="AZ50" s="1"/>
  <c r="BA50" s="1"/>
  <c r="BB50" s="1"/>
  <c r="BC50" s="1"/>
  <c r="S50" s="1"/>
  <c r="AT83"/>
  <c r="AK84"/>
  <c r="AQ62"/>
  <c r="AR62" s="1"/>
  <c r="AS62" s="1"/>
  <c r="AT62" s="1"/>
  <c r="AU62" s="1"/>
  <c r="AV62" s="1"/>
  <c r="AW62" s="1"/>
  <c r="AX62" s="1"/>
  <c r="AY62" s="1"/>
  <c r="AZ62" s="1"/>
  <c r="BA62" s="1"/>
  <c r="BB62" s="1"/>
  <c r="BC62" s="1"/>
  <c r="S62" s="1"/>
  <c r="S64"/>
  <c r="AL84"/>
  <c r="AM84" s="1"/>
  <c r="AN84" s="1"/>
  <c r="AK68"/>
  <c r="AE6"/>
  <c r="AF6" s="1"/>
  <c r="AG6" s="1"/>
  <c r="AH6" s="1"/>
  <c r="AI6" s="1"/>
  <c r="AJ6" s="1"/>
  <c r="AK6" s="1"/>
  <c r="AL6" s="1"/>
  <c r="AM6" s="1"/>
  <c r="AN6" s="1"/>
  <c r="AO6" s="1"/>
  <c r="AP6" s="1"/>
  <c r="AQ6" s="1"/>
  <c r="AR6" s="1"/>
  <c r="AS6" s="1"/>
  <c r="AT6" s="1"/>
  <c r="AU6" s="1"/>
  <c r="AV6" s="1"/>
  <c r="AW6" s="1"/>
  <c r="AX6" s="1"/>
  <c r="AY6" s="1"/>
  <c r="AZ6" s="1"/>
  <c r="BA6" s="1"/>
  <c r="BB6" s="1"/>
  <c r="BC6" s="1"/>
  <c r="BD6" s="1"/>
  <c r="S6" s="1"/>
  <c r="AF4"/>
  <c r="AG4" s="1"/>
  <c r="AH4" s="1"/>
  <c r="AI4" s="1"/>
  <c r="AJ4" s="1"/>
  <c r="AK4" s="1"/>
  <c r="AL4" s="1"/>
  <c r="AM4" s="1"/>
  <c r="AN4" s="1"/>
  <c r="AO4" s="1"/>
  <c r="AP4" s="1"/>
  <c r="AQ4" s="1"/>
  <c r="AR4" s="1"/>
  <c r="AS4" s="1"/>
  <c r="AT4" s="1"/>
  <c r="AU4" s="1"/>
  <c r="AV4" s="1"/>
  <c r="AW4" s="1"/>
  <c r="AX4" s="1"/>
  <c r="AY4" s="1"/>
  <c r="AZ4" s="1"/>
  <c r="BA4" s="1"/>
  <c r="BB4" s="1"/>
  <c r="BC4" s="1"/>
  <c r="BD4" s="1"/>
  <c r="S4" s="1"/>
  <c r="S7"/>
  <c r="AM8" l="1"/>
  <c r="AN8" s="1"/>
  <c r="AO8" s="1"/>
  <c r="AP8" s="1"/>
  <c r="AQ8" s="1"/>
  <c r="AU83"/>
  <c r="AV83" s="1"/>
  <c r="AW83" s="1"/>
  <c r="AX83" s="1"/>
  <c r="AY83" s="1"/>
  <c r="AZ83" s="1"/>
  <c r="BA83" s="1"/>
  <c r="BB83" s="1"/>
  <c r="BC83" s="1"/>
  <c r="AO84"/>
  <c r="AP84" s="1"/>
  <c r="AQ84" s="1"/>
  <c r="AR84" s="1"/>
  <c r="AS84" s="1"/>
  <c r="AT84" s="1"/>
  <c r="AU84" s="1"/>
  <c r="AV84" s="1"/>
  <c r="AW84" s="1"/>
  <c r="AX84" s="1"/>
  <c r="AY84" s="1"/>
  <c r="AZ84" s="1"/>
  <c r="BA84" s="1"/>
  <c r="BB84" s="1"/>
  <c r="BC84" s="1"/>
  <c r="S84" s="1"/>
  <c r="AL68"/>
  <c r="AM68" s="1"/>
  <c r="AN68" s="1"/>
  <c r="AO68" s="1"/>
  <c r="AP68" s="1"/>
  <c r="AQ68" s="1"/>
  <c r="AR68" s="1"/>
  <c r="AS68" s="1"/>
  <c r="AT68" s="1"/>
  <c r="AU68" s="1"/>
  <c r="AV68" s="1"/>
  <c r="AW68" s="1"/>
  <c r="AX68" s="1"/>
  <c r="AY68" s="1"/>
  <c r="AZ68" s="1"/>
  <c r="BA68" s="1"/>
  <c r="BB68" s="1"/>
  <c r="BC68" s="1"/>
  <c r="S68" s="1"/>
  <c r="AR8" l="1"/>
  <c r="AS8" s="1"/>
  <c r="AT8" s="1"/>
  <c r="AU8" s="1"/>
  <c r="AV8" s="1"/>
  <c r="AW8" s="1"/>
  <c r="AX8" s="1"/>
  <c r="AY8" s="1"/>
  <c r="AZ8" s="1"/>
  <c r="BA8" s="1"/>
  <c r="BB8" s="1"/>
  <c r="BC8" s="1"/>
  <c r="S8" s="1"/>
  <c r="S83"/>
</calcChain>
</file>

<file path=xl/sharedStrings.xml><?xml version="1.0" encoding="utf-8"?>
<sst xmlns="http://schemas.openxmlformats.org/spreadsheetml/2006/main" count="666" uniqueCount="211">
  <si>
    <t>مسلسل</t>
  </si>
  <si>
    <t>الاسم</t>
  </si>
  <si>
    <t>فلتر 5 عادي</t>
  </si>
  <si>
    <t>فلتر 7 عادي</t>
  </si>
  <si>
    <t>فلتر 5 RO</t>
  </si>
  <si>
    <t>فلتر 7 RO</t>
  </si>
  <si>
    <t>شمعة ممبرين</t>
  </si>
  <si>
    <t>شمعة أولى</t>
  </si>
  <si>
    <t>شمعة ثانية</t>
  </si>
  <si>
    <t>شمعة ثالثة</t>
  </si>
  <si>
    <t>شمعة جوز هند</t>
  </si>
  <si>
    <t>شمعة كلسيدة</t>
  </si>
  <si>
    <t>شمعة انفرا</t>
  </si>
  <si>
    <t>شاسيه خماسي</t>
  </si>
  <si>
    <t>شاسيه RO</t>
  </si>
  <si>
    <t>كريمب 2x1</t>
  </si>
  <si>
    <t>كريمب قاعدة</t>
  </si>
  <si>
    <t>لوبرشير</t>
  </si>
  <si>
    <t>هاي برشير</t>
  </si>
  <si>
    <t>رباعي</t>
  </si>
  <si>
    <t>كوع</t>
  </si>
  <si>
    <t>خرطوم</t>
  </si>
  <si>
    <t>هاوزينج</t>
  </si>
  <si>
    <t>شمعة UV</t>
  </si>
  <si>
    <t>ناطرة  نصف</t>
  </si>
  <si>
    <t>ناطرة ثلاثة ارباع</t>
  </si>
  <si>
    <t>محبس نصف</t>
  </si>
  <si>
    <t>جوانات</t>
  </si>
  <si>
    <t>خزان</t>
  </si>
  <si>
    <t>مسامير</t>
  </si>
  <si>
    <t>اسم العميل</t>
  </si>
  <si>
    <t>رقم التليفون</t>
  </si>
  <si>
    <t>احمد محمد</t>
  </si>
  <si>
    <t>العجمي</t>
  </si>
  <si>
    <t>محمود محمد</t>
  </si>
  <si>
    <t>محرم بك</t>
  </si>
  <si>
    <t>0123456789</t>
  </si>
  <si>
    <t>النوع</t>
  </si>
  <si>
    <t>التاريخ</t>
  </si>
  <si>
    <t>دخول</t>
  </si>
  <si>
    <t>خروج</t>
  </si>
  <si>
    <t>مرتجع</t>
  </si>
  <si>
    <t>اسم المندوب</t>
  </si>
  <si>
    <t>عنوان العميل</t>
  </si>
  <si>
    <t xml:space="preserve">ملاحظات </t>
  </si>
  <si>
    <t>صلاح  سعيد</t>
  </si>
  <si>
    <t>الحضرة</t>
  </si>
  <si>
    <t>011234567</t>
  </si>
  <si>
    <t>محسن محمد</t>
  </si>
  <si>
    <t>سيوف</t>
  </si>
  <si>
    <t>رقم تليفون العميل</t>
  </si>
  <si>
    <t>نوع المنتج</t>
  </si>
  <si>
    <t>كاش</t>
  </si>
  <si>
    <t>قسط</t>
  </si>
  <si>
    <t>مقدم</t>
  </si>
  <si>
    <t>الباقي</t>
  </si>
  <si>
    <t>ملاحظات</t>
  </si>
  <si>
    <t>احمد سعيد</t>
  </si>
  <si>
    <t>سموحة</t>
  </si>
  <si>
    <t>0111111111</t>
  </si>
  <si>
    <t>مروان حسين</t>
  </si>
  <si>
    <t>البرج</t>
  </si>
  <si>
    <t>022222222</t>
  </si>
  <si>
    <t>حسين رضوان</t>
  </si>
  <si>
    <t>سيدي بشر</t>
  </si>
  <si>
    <t>1111111111</t>
  </si>
  <si>
    <t>اجمالي الحساب</t>
  </si>
  <si>
    <t>الكمية</t>
  </si>
  <si>
    <t>السعر</t>
  </si>
  <si>
    <t>الاجمالي</t>
  </si>
  <si>
    <t>العنوان:</t>
  </si>
  <si>
    <t>رقم التليفون:</t>
  </si>
  <si>
    <t>Tax</t>
  </si>
  <si>
    <t>Total</t>
  </si>
  <si>
    <t>x</t>
  </si>
  <si>
    <t>[42]</t>
  </si>
  <si>
    <t>SubTotal</t>
  </si>
  <si>
    <t>Taxable</t>
  </si>
  <si>
    <t>Tax Rate</t>
  </si>
  <si>
    <t>Other</t>
  </si>
  <si>
    <t>التاريخ :</t>
  </si>
  <si>
    <t>رقم الفاتورة :</t>
  </si>
  <si>
    <t>اسم العميل :</t>
  </si>
  <si>
    <t>عنوان العميل :</t>
  </si>
  <si>
    <t>بيانات العميل :</t>
  </si>
  <si>
    <t>الوصف</t>
  </si>
  <si>
    <t>سعر الوحدة</t>
  </si>
  <si>
    <t>الضريبة</t>
  </si>
  <si>
    <t>جرد</t>
  </si>
  <si>
    <t>وليد ابراهيم</t>
  </si>
  <si>
    <t>2222222222</t>
  </si>
  <si>
    <t>شاطئ الزهور شارع موبيليكا</t>
  </si>
  <si>
    <t>رقم الموبايل:</t>
  </si>
  <si>
    <t>03-3197081</t>
  </si>
  <si>
    <t>الفاتورة</t>
  </si>
  <si>
    <t>اكوا ايجيبت لفلاتر المياه</t>
  </si>
  <si>
    <t>01224437063</t>
  </si>
  <si>
    <t>يناير2018</t>
  </si>
  <si>
    <t>فبراير 2018</t>
  </si>
  <si>
    <t>مارس 2018</t>
  </si>
  <si>
    <t>ابريل 2018</t>
  </si>
  <si>
    <t>مايو 2018</t>
  </si>
  <si>
    <t>يونيو 2018</t>
  </si>
  <si>
    <t>يوليو 2018</t>
  </si>
  <si>
    <t>اغسطس 2018</t>
  </si>
  <si>
    <t>سبتمبر 2018</t>
  </si>
  <si>
    <t>اكتوبر 2018</t>
  </si>
  <si>
    <t>نوفمبر 2018</t>
  </si>
  <si>
    <t>ديسمبر 2018</t>
  </si>
  <si>
    <t>يناير2019</t>
  </si>
  <si>
    <t>فبراير 2019</t>
  </si>
  <si>
    <t>مارس 2019</t>
  </si>
  <si>
    <t>ابريل 2019</t>
  </si>
  <si>
    <t>مايو 2019</t>
  </si>
  <si>
    <t>يونيو 2019</t>
  </si>
  <si>
    <t>يوليو 2019</t>
  </si>
  <si>
    <t>اغسطس 2019</t>
  </si>
  <si>
    <t>سبتمبر 2019</t>
  </si>
  <si>
    <t>اكتوبر 2019</t>
  </si>
  <si>
    <t>نوفمبر 2019</t>
  </si>
  <si>
    <t>ديسمبر 2019</t>
  </si>
  <si>
    <t>يناير2020</t>
  </si>
  <si>
    <t>فبراير 2020</t>
  </si>
  <si>
    <t>مارس 2020</t>
  </si>
  <si>
    <t>ابريل 2020</t>
  </si>
  <si>
    <t>مايو 2020</t>
  </si>
  <si>
    <t>يونيو 2020</t>
  </si>
  <si>
    <t>يوليو 2020</t>
  </si>
  <si>
    <t>اغسطس 2020</t>
  </si>
  <si>
    <t>سبتمبر 2020</t>
  </si>
  <si>
    <t>اكتوبر 2020</t>
  </si>
  <si>
    <t>نوفمبر 2020</t>
  </si>
  <si>
    <t>ديسمبر 2020</t>
  </si>
  <si>
    <t>كود العميل</t>
  </si>
  <si>
    <t>سمير رياض</t>
  </si>
  <si>
    <t>المندرة</t>
  </si>
  <si>
    <t>03333333333</t>
  </si>
  <si>
    <t>رصيد افتتاحي</t>
  </si>
  <si>
    <t>رصيد اقتتاحي</t>
  </si>
  <si>
    <t>رصيد ختامي</t>
  </si>
  <si>
    <t>الصفحة الرئيسية</t>
  </si>
  <si>
    <t xml:space="preserve">نوع التغير </t>
  </si>
  <si>
    <t>1+2+3+ جوزهند</t>
  </si>
  <si>
    <t>ميعاد الصيانة</t>
  </si>
  <si>
    <t>ايميل :</t>
  </si>
  <si>
    <t>aquaegypt9@gmail.com</t>
  </si>
  <si>
    <t>123456789</t>
  </si>
  <si>
    <t>شمعة1</t>
  </si>
  <si>
    <t>شمعة2</t>
  </si>
  <si>
    <t>رقم تليفون اخر</t>
  </si>
  <si>
    <t>01228485818</t>
  </si>
  <si>
    <t>تاريخ اول قسط</t>
  </si>
  <si>
    <t>قيمة القسط</t>
  </si>
  <si>
    <t>كود العمبل</t>
  </si>
  <si>
    <t>01223451233</t>
  </si>
  <si>
    <t>قيمة آخر قسط</t>
  </si>
  <si>
    <t>عدد الاقساط السليمة</t>
  </si>
  <si>
    <t>ميعاد القسط 01</t>
  </si>
  <si>
    <t>ميعاد القسط 02</t>
  </si>
  <si>
    <t>ميعاد القسط 03</t>
  </si>
  <si>
    <t>ميعاد القسط 04</t>
  </si>
  <si>
    <t>ميعاد القسط 05</t>
  </si>
  <si>
    <t>ميعاد القسط 06</t>
  </si>
  <si>
    <t>ميعاد القسط 07</t>
  </si>
  <si>
    <t>ميعاد القسط 08</t>
  </si>
  <si>
    <t>ميعاد القسط 09</t>
  </si>
  <si>
    <t>ميعاد القسط 10</t>
  </si>
  <si>
    <t>ميعاد القسط 11</t>
  </si>
  <si>
    <t>ميعاد القسط 12</t>
  </si>
  <si>
    <t>ميعاد القسط 13</t>
  </si>
  <si>
    <t>ميعاد القسط 14</t>
  </si>
  <si>
    <t>ميعاد القسط 15</t>
  </si>
  <si>
    <t>ميعاد القسط 16</t>
  </si>
  <si>
    <t>ميعاد القسط 17</t>
  </si>
  <si>
    <t>ميعاد القسط 18</t>
  </si>
  <si>
    <t>ميعاد القسط 19</t>
  </si>
  <si>
    <t>ميعاد القسط 20</t>
  </si>
  <si>
    <t>ميعاد القسط 21</t>
  </si>
  <si>
    <t>ميعاد القسط 22</t>
  </si>
  <si>
    <t>ميعاد القسط 23</t>
  </si>
  <si>
    <t>ميعاد القسط 24</t>
  </si>
  <si>
    <t>ميعاد القسط 25</t>
  </si>
  <si>
    <t>ميعاد القسط 26</t>
  </si>
  <si>
    <t>ميعاد القسط 27</t>
  </si>
  <si>
    <t>ميعاد القسط 28</t>
  </si>
  <si>
    <t>ميعاد القسط 29</t>
  </si>
  <si>
    <t>ميعاد القسط 30</t>
  </si>
  <si>
    <t>ميعاد القسط 31</t>
  </si>
  <si>
    <t>ميعاد القسط 32</t>
  </si>
  <si>
    <t>ميعاد القسط 33</t>
  </si>
  <si>
    <t>ميعاد القسط 34</t>
  </si>
  <si>
    <t>ميعاد القسط 35</t>
  </si>
  <si>
    <t>ميعاد القسط 36</t>
  </si>
  <si>
    <t>تاريخ القسط المقدم</t>
  </si>
  <si>
    <t>فترة سماح أول قسط (يوم)</t>
  </si>
  <si>
    <t>الباقي بعد دفع الأقساط</t>
  </si>
  <si>
    <t>ايصال استلام نقدية</t>
  </si>
  <si>
    <t>رقم الايصال:</t>
  </si>
  <si>
    <t>أسم المحصل:</t>
  </si>
  <si>
    <t>يضاف 5 جنيهات على كل يوم تأخير</t>
  </si>
  <si>
    <t>المبلغ المدفوع:</t>
  </si>
  <si>
    <t>نوع التغير</t>
  </si>
  <si>
    <t>نوع الفلتر</t>
  </si>
  <si>
    <t xml:space="preserve">   نوع البضاعة:</t>
  </si>
  <si>
    <t>المدفوع</t>
  </si>
  <si>
    <t>اسم المحصل</t>
  </si>
  <si>
    <t>وليد</t>
  </si>
  <si>
    <t>تغير</t>
  </si>
  <si>
    <t>هيثم محمود</t>
  </si>
  <si>
    <t>البيطاش</t>
  </si>
  <si>
    <t>01221234567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</si>
</sst>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d\-mmm\-yyyy;@"/>
    <numFmt numFmtId="166" formatCode="[$-409]d\-mmm\-yy;@"/>
  </numFmts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abic Transparent"/>
      <charset val="178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u/>
      <sz val="16"/>
      <color theme="10"/>
      <name val="Arial Black"/>
      <family val="2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1"/>
      <name val="Arabic Transparent"/>
      <charset val="178"/>
    </font>
    <font>
      <sz val="24"/>
      <color rgb="FFFF000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u/>
      <sz val="11"/>
      <color theme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abic Transparent"/>
      <charset val="178"/>
    </font>
    <font>
      <b/>
      <sz val="8"/>
      <color rgb="FFFF0000"/>
      <name val="Arabic Transparent"/>
      <charset val="178"/>
    </font>
    <font>
      <sz val="14"/>
      <color rgb="FF00B0F0"/>
      <name val="Arial"/>
      <family val="2"/>
    </font>
    <font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8"/>
      <name val="Arabic Transparent"/>
      <charset val="178"/>
    </font>
    <font>
      <b/>
      <sz val="12"/>
      <color theme="5"/>
      <name val="Arabic Transparent"/>
      <charset val="178"/>
    </font>
    <font>
      <sz val="11"/>
      <color theme="5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 left="0.5" right="0.5" top="0.5" bottom="0.5">
        <stop position="0">
          <color theme="9" tint="0.40000610370189521"/>
        </stop>
        <stop position="1">
          <color theme="4"/>
        </stop>
      </gradient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  <fill>
      <patternFill patternType="solid">
        <fgColor rgb="FF66FF33"/>
        <bgColor indexed="64"/>
      </patternFill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55"/>
      </left>
      <right style="thin">
        <color auto="1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36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49" fontId="0" fillId="3" borderId="0" xfId="0" applyNumberForma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3" borderId="0" xfId="0" applyFill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5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</xf>
    <xf numFmtId="0" fontId="0" fillId="3" borderId="0" xfId="0" applyFill="1" applyAlignment="1" applyProtection="1">
      <alignment horizontal="right" vertic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0" fillId="0" borderId="4" xfId="0" applyFont="1" applyBorder="1" applyProtection="1">
      <protection locked="0"/>
    </xf>
    <xf numFmtId="0" fontId="11" fillId="6" borderId="0" xfId="0" applyFont="1" applyFill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6" borderId="0" xfId="0" applyFill="1" applyProtection="1">
      <protection locked="0"/>
    </xf>
    <xf numFmtId="0" fontId="0" fillId="6" borderId="0" xfId="0" applyFill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</xf>
    <xf numFmtId="15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locked="0"/>
    </xf>
    <xf numFmtId="3" fontId="12" fillId="0" borderId="1" xfId="0" applyNumberFormat="1" applyFont="1" applyBorder="1" applyProtection="1"/>
    <xf numFmtId="3" fontId="0" fillId="0" borderId="2" xfId="0" applyNumberFormat="1" applyBorder="1" applyProtection="1">
      <protection locked="0"/>
    </xf>
    <xf numFmtId="3" fontId="12" fillId="0" borderId="2" xfId="0" applyNumberFormat="1" applyFont="1" applyBorder="1" applyProtection="1"/>
    <xf numFmtId="3" fontId="0" fillId="0" borderId="3" xfId="0" applyNumberFormat="1" applyBorder="1" applyProtection="1">
      <protection locked="0"/>
    </xf>
    <xf numFmtId="3" fontId="12" fillId="0" borderId="3" xfId="0" applyNumberFormat="1" applyFont="1" applyBorder="1" applyProtection="1"/>
    <xf numFmtId="3" fontId="0" fillId="6" borderId="0" xfId="0" applyNumberFormat="1" applyFill="1" applyProtection="1">
      <protection locked="0"/>
    </xf>
    <xf numFmtId="3" fontId="2" fillId="0" borderId="4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0" fillId="4" borderId="0" xfId="0" applyNumberFormat="1" applyFill="1"/>
    <xf numFmtId="3" fontId="0" fillId="6" borderId="0" xfId="0" applyNumberFormat="1" applyFill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3" fontId="14" fillId="0" borderId="1" xfId="0" applyNumberFormat="1" applyFont="1" applyBorder="1" applyAlignment="1" applyProtection="1">
      <alignment horizontal="center"/>
    </xf>
    <xf numFmtId="3" fontId="14" fillId="0" borderId="2" xfId="0" applyNumberFormat="1" applyFont="1" applyBorder="1" applyAlignment="1" applyProtection="1">
      <alignment horizontal="center"/>
    </xf>
    <xf numFmtId="3" fontId="14" fillId="0" borderId="3" xfId="0" applyNumberFormat="1" applyFont="1" applyBorder="1" applyAlignment="1" applyProtection="1">
      <alignment horizontal="center"/>
    </xf>
    <xf numFmtId="3" fontId="0" fillId="0" borderId="2" xfId="0" applyNumberFormat="1" applyBorder="1" applyAlignment="1" applyProtection="1">
      <alignment horizontal="center"/>
    </xf>
    <xf numFmtId="3" fontId="0" fillId="0" borderId="3" xfId="0" applyNumberFormat="1" applyBorder="1" applyAlignment="1" applyProtection="1">
      <alignment horizontal="center"/>
    </xf>
    <xf numFmtId="0" fontId="13" fillId="5" borderId="0" xfId="0" applyFont="1" applyFill="1"/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7" borderId="12" xfId="0" applyFont="1" applyFill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/>
    </xf>
    <xf numFmtId="43" fontId="19" fillId="0" borderId="13" xfId="0" applyNumberFormat="1" applyFont="1" applyBorder="1" applyAlignment="1">
      <alignment horizontal="right" vertical="center"/>
    </xf>
    <xf numFmtId="0" fontId="19" fillId="0" borderId="13" xfId="0" applyNumberFormat="1" applyFont="1" applyBorder="1" applyAlignment="1">
      <alignment horizontal="center" vertical="center"/>
    </xf>
    <xf numFmtId="43" fontId="19" fillId="0" borderId="13" xfId="0" applyNumberFormat="1" applyFont="1" applyFill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0" applyNumberFormat="1" applyFont="1" applyBorder="1" applyAlignment="1">
      <alignment horizontal="right" vertical="center"/>
    </xf>
    <xf numFmtId="0" fontId="19" fillId="0" borderId="14" xfId="0" applyNumberFormat="1" applyFont="1" applyBorder="1" applyAlignment="1">
      <alignment horizontal="center" vertical="center"/>
    </xf>
    <xf numFmtId="43" fontId="19" fillId="0" borderId="14" xfId="0" applyNumberFormat="1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22" fillId="0" borderId="17" xfId="0" applyFont="1" applyBorder="1" applyAlignment="1">
      <alignment vertical="center"/>
    </xf>
    <xf numFmtId="14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0" fillId="7" borderId="17" xfId="0" applyFont="1" applyFill="1" applyBorder="1" applyAlignment="1">
      <alignment vertical="center"/>
    </xf>
    <xf numFmtId="49" fontId="19" fillId="0" borderId="0" xfId="0" applyNumberFormat="1" applyFont="1" applyBorder="1" applyAlignment="1">
      <alignment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center" vertical="center"/>
    </xf>
    <xf numFmtId="43" fontId="19" fillId="0" borderId="22" xfId="0" applyNumberFormat="1" applyFont="1" applyFill="1" applyBorder="1" applyAlignment="1">
      <alignment horizontal="right" vertical="center"/>
    </xf>
    <xf numFmtId="0" fontId="19" fillId="0" borderId="22" xfId="0" applyNumberFormat="1" applyFont="1" applyFill="1" applyBorder="1" applyAlignment="1">
      <alignment horizontal="center" vertical="center"/>
    </xf>
    <xf numFmtId="43" fontId="19" fillId="0" borderId="16" xfId="0" applyNumberFormat="1" applyFont="1" applyFill="1" applyBorder="1" applyAlignment="1">
      <alignment vertical="center"/>
    </xf>
    <xf numFmtId="43" fontId="19" fillId="0" borderId="18" xfId="0" applyNumberFormat="1" applyFont="1" applyFill="1" applyBorder="1" applyAlignment="1">
      <alignment vertical="center"/>
    </xf>
    <xf numFmtId="10" fontId="19" fillId="0" borderId="24" xfId="0" applyNumberFormat="1" applyFont="1" applyFill="1" applyBorder="1" applyAlignment="1">
      <alignment vertical="center"/>
    </xf>
    <xf numFmtId="43" fontId="23" fillId="7" borderId="18" xfId="0" applyNumberFormat="1" applyFont="1" applyFill="1" applyBorder="1" applyAlignment="1">
      <alignment horizontal="right" vertical="center"/>
    </xf>
    <xf numFmtId="0" fontId="17" fillId="0" borderId="17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49" fontId="6" fillId="0" borderId="27" xfId="0" applyNumberFormat="1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1" fillId="0" borderId="2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center" vertical="center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3" fontId="0" fillId="6" borderId="0" xfId="0" applyNumberFormat="1" applyFill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24" fillId="0" borderId="0" xfId="1" applyFont="1" applyAlignment="1" applyProtection="1">
      <alignment horizontal="center" vertical="center"/>
    </xf>
    <xf numFmtId="0" fontId="22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15" fontId="1" fillId="0" borderId="27" xfId="0" applyNumberFormat="1" applyFont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15" fontId="0" fillId="0" borderId="27" xfId="0" applyNumberFormat="1" applyBorder="1" applyProtection="1">
      <protection locked="0"/>
    </xf>
    <xf numFmtId="15" fontId="0" fillId="0" borderId="28" xfId="0" applyNumberFormat="1" applyBorder="1" applyProtection="1"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7" xfId="0" applyBorder="1" applyAlignment="1" applyProtection="1">
      <alignment horizontal="right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right" vertical="center"/>
      <protection locked="0"/>
    </xf>
    <xf numFmtId="3" fontId="12" fillId="0" borderId="27" xfId="0" applyNumberFormat="1" applyFont="1" applyBorder="1" applyAlignment="1" applyProtection="1">
      <alignment horizontal="center"/>
      <protection locked="0"/>
    </xf>
    <xf numFmtId="3" fontId="0" fillId="0" borderId="1" xfId="0" applyNumberFormat="1" applyBorder="1" applyAlignment="1" applyProtection="1">
      <alignment horizontal="center"/>
      <protection locked="0"/>
    </xf>
    <xf numFmtId="3" fontId="0" fillId="0" borderId="2" xfId="0" applyNumberFormat="1" applyBorder="1" applyAlignment="1" applyProtection="1">
      <alignment horizontal="center"/>
      <protection locked="0"/>
    </xf>
    <xf numFmtId="3" fontId="0" fillId="0" borderId="3" xfId="0" applyNumberForma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protection locked="0"/>
    </xf>
    <xf numFmtId="49" fontId="6" fillId="0" borderId="30" xfId="0" applyNumberFormat="1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8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5" fillId="0" borderId="28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3" fontId="12" fillId="2" borderId="27" xfId="0" applyNumberFormat="1" applyFont="1" applyFill="1" applyBorder="1" applyAlignment="1" applyProtection="1">
      <alignment horizontal="center"/>
    </xf>
    <xf numFmtId="3" fontId="0" fillId="2" borderId="0" xfId="0" applyNumberFormat="1" applyFill="1" applyAlignment="1" applyProtection="1">
      <alignment horizontal="center"/>
      <protection locked="0"/>
    </xf>
    <xf numFmtId="3" fontId="27" fillId="0" borderId="28" xfId="0" applyNumberFormat="1" applyFont="1" applyBorder="1" applyAlignment="1" applyProtection="1">
      <alignment horizontal="center" vertical="center"/>
      <protection locked="0"/>
    </xf>
    <xf numFmtId="3" fontId="26" fillId="6" borderId="0" xfId="0" applyNumberFormat="1" applyFont="1" applyFill="1" applyAlignment="1" applyProtection="1">
      <alignment horizontal="center"/>
      <protection locked="0"/>
    </xf>
    <xf numFmtId="3" fontId="25" fillId="2" borderId="0" xfId="0" applyNumberFormat="1" applyFont="1" applyFill="1" applyAlignment="1" applyProtection="1">
      <alignment horizontal="center"/>
      <protection locked="0"/>
    </xf>
    <xf numFmtId="3" fontId="12" fillId="9" borderId="1" xfId="0" applyNumberFormat="1" applyFont="1" applyFill="1" applyBorder="1" applyAlignment="1" applyProtection="1">
      <alignment horizontal="center"/>
    </xf>
    <xf numFmtId="3" fontId="12" fillId="9" borderId="27" xfId="0" applyNumberFormat="1" applyFont="1" applyFill="1" applyBorder="1" applyAlignment="1" applyProtection="1">
      <alignment horizontal="center"/>
    </xf>
    <xf numFmtId="3" fontId="12" fillId="9" borderId="28" xfId="0" applyNumberFormat="1" applyFont="1" applyFill="1" applyBorder="1" applyAlignment="1" applyProtection="1">
      <alignment horizontal="center"/>
    </xf>
    <xf numFmtId="0" fontId="29" fillId="0" borderId="18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43" fontId="19" fillId="0" borderId="0" xfId="0" applyNumberFormat="1" applyFont="1" applyFill="1" applyBorder="1" applyAlignment="1">
      <alignment horizontal="right" vertical="center"/>
    </xf>
    <xf numFmtId="0" fontId="19" fillId="0" borderId="0" xfId="0" applyNumberFormat="1" applyFont="1" applyFill="1" applyBorder="1" applyAlignment="1">
      <alignment horizontal="center" vertical="center"/>
    </xf>
    <xf numFmtId="3" fontId="25" fillId="2" borderId="27" xfId="0" applyNumberFormat="1" applyFont="1" applyFill="1" applyBorder="1" applyAlignment="1" applyProtection="1">
      <alignment horizontal="center"/>
      <protection locked="0"/>
    </xf>
    <xf numFmtId="3" fontId="25" fillId="2" borderId="1" xfId="0" applyNumberFormat="1" applyFont="1" applyFill="1" applyBorder="1" applyAlignment="1" applyProtection="1">
      <alignment horizontal="center"/>
      <protection locked="0"/>
    </xf>
    <xf numFmtId="3" fontId="25" fillId="2" borderId="28" xfId="0" applyNumberFormat="1" applyFont="1" applyFill="1" applyBorder="1" applyAlignment="1" applyProtection="1">
      <alignment horizontal="center"/>
      <protection locked="0"/>
    </xf>
    <xf numFmtId="15" fontId="12" fillId="0" borderId="1" xfId="0" applyNumberFormat="1" applyFont="1" applyBorder="1" applyAlignment="1" applyProtection="1">
      <alignment horizontal="center"/>
      <protection locked="0"/>
    </xf>
    <xf numFmtId="15" fontId="12" fillId="0" borderId="27" xfId="0" applyNumberFormat="1" applyFont="1" applyBorder="1" applyAlignment="1" applyProtection="1">
      <alignment horizontal="center"/>
      <protection locked="0"/>
    </xf>
    <xf numFmtId="15" fontId="26" fillId="0" borderId="1" xfId="0" applyNumberFormat="1" applyFont="1" applyBorder="1" applyAlignment="1" applyProtection="1">
      <alignment horizontal="center"/>
      <protection locked="0"/>
    </xf>
    <xf numFmtId="15" fontId="26" fillId="0" borderId="27" xfId="0" applyNumberFormat="1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0" fillId="0" borderId="27" xfId="0" applyBorder="1" applyAlignment="1" applyProtection="1">
      <alignment vertical="center"/>
      <protection locked="0"/>
    </xf>
    <xf numFmtId="15" fontId="1" fillId="0" borderId="28" xfId="0" applyNumberFormat="1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15" fontId="1" fillId="0" borderId="30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vertical="center"/>
      <protection locked="0"/>
    </xf>
    <xf numFmtId="0" fontId="9" fillId="0" borderId="30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15" fontId="0" fillId="0" borderId="1" xfId="0" applyNumberFormat="1" applyBorder="1" applyAlignment="1" applyProtection="1">
      <alignment vertical="center"/>
      <protection locked="0"/>
    </xf>
    <xf numFmtId="15" fontId="0" fillId="0" borderId="27" xfId="0" applyNumberFormat="1" applyBorder="1" applyAlignment="1" applyProtection="1">
      <alignment vertical="center"/>
      <protection locked="0"/>
    </xf>
    <xf numFmtId="15" fontId="0" fillId="0" borderId="28" xfId="0" applyNumberFormat="1" applyBorder="1" applyAlignment="1" applyProtection="1">
      <alignment vertical="center"/>
      <protection locked="0"/>
    </xf>
    <xf numFmtId="0" fontId="32" fillId="0" borderId="1" xfId="0" applyFont="1" applyBorder="1" applyAlignment="1" applyProtection="1">
      <alignment horizontal="right" vertical="center"/>
      <protection locked="0"/>
    </xf>
    <xf numFmtId="0" fontId="32" fillId="0" borderId="27" xfId="0" applyFont="1" applyBorder="1" applyAlignment="1" applyProtection="1">
      <alignment horizontal="right" vertical="center"/>
      <protection locked="0"/>
    </xf>
    <xf numFmtId="0" fontId="32" fillId="0" borderId="28" xfId="0" applyFont="1" applyBorder="1" applyAlignment="1" applyProtection="1">
      <alignment horizontal="right" vertical="center"/>
      <protection locked="0"/>
    </xf>
    <xf numFmtId="15" fontId="12" fillId="0" borderId="1" xfId="0" applyNumberFormat="1" applyFont="1" applyBorder="1" applyAlignment="1" applyProtection="1">
      <alignment horizontal="center" vertical="center"/>
      <protection locked="0"/>
    </xf>
    <xf numFmtId="0" fontId="4" fillId="0" borderId="27" xfId="0" applyFont="1" applyBorder="1"/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2" fillId="0" borderId="17" xfId="0" applyFont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8" fillId="2" borderId="6" xfId="1" applyFont="1" applyFill="1" applyBorder="1" applyAlignment="1" applyProtection="1">
      <alignment horizontal="center"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15" fillId="2" borderId="4" xfId="0" applyNumberFormat="1" applyFont="1" applyFill="1" applyBorder="1" applyAlignment="1" applyProtection="1">
      <alignment horizontal="center" textRotation="90" wrapText="1"/>
      <protection locked="0"/>
    </xf>
    <xf numFmtId="3" fontId="15" fillId="2" borderId="11" xfId="0" applyNumberFormat="1" applyFont="1" applyFill="1" applyBorder="1" applyAlignment="1" applyProtection="1">
      <alignment horizontal="center" textRotation="90" wrapText="1"/>
      <protection locked="0"/>
    </xf>
    <xf numFmtId="3" fontId="15" fillId="2" borderId="4" xfId="0" applyNumberFormat="1" applyFont="1" applyFill="1" applyBorder="1" applyAlignment="1" applyProtection="1">
      <alignment horizontal="center" textRotation="90"/>
      <protection locked="0"/>
    </xf>
    <xf numFmtId="3" fontId="15" fillId="2" borderId="11" xfId="0" applyNumberFormat="1" applyFont="1" applyFill="1" applyBorder="1" applyAlignment="1" applyProtection="1">
      <alignment horizontal="center" textRotation="90"/>
      <protection locked="0"/>
    </xf>
    <xf numFmtId="3" fontId="28" fillId="2" borderId="4" xfId="0" applyNumberFormat="1" applyFont="1" applyFill="1" applyBorder="1" applyAlignment="1" applyProtection="1">
      <alignment horizontal="center" wrapText="1"/>
      <protection locked="0"/>
    </xf>
    <xf numFmtId="3" fontId="28" fillId="2" borderId="11" xfId="0" applyNumberFormat="1" applyFont="1" applyFill="1" applyBorder="1" applyAlignment="1" applyProtection="1">
      <alignment horizontal="center" wrapText="1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3" fontId="4" fillId="0" borderId="11" xfId="0" applyNumberFormat="1" applyFont="1" applyBorder="1" applyAlignment="1" applyProtection="1">
      <alignment horizontal="center" vertical="center"/>
      <protection locked="0"/>
    </xf>
    <xf numFmtId="15" fontId="0" fillId="0" borderId="8" xfId="0" applyNumberFormat="1" applyBorder="1" applyAlignment="1" applyProtection="1">
      <alignment horizontal="center"/>
      <protection locked="0"/>
    </xf>
    <xf numFmtId="15" fontId="0" fillId="0" borderId="9" xfId="0" applyNumberFormat="1" applyBorder="1" applyAlignment="1" applyProtection="1">
      <alignment horizontal="center"/>
      <protection locked="0"/>
    </xf>
    <xf numFmtId="15" fontId="0" fillId="0" borderId="10" xfId="0" applyNumberFormat="1" applyBorder="1" applyAlignment="1" applyProtection="1">
      <alignment horizontal="center"/>
      <protection locked="0"/>
    </xf>
    <xf numFmtId="0" fontId="0" fillId="0" borderId="11" xfId="0" applyBorder="1"/>
    <xf numFmtId="0" fontId="16" fillId="0" borderId="2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49" fontId="23" fillId="0" borderId="0" xfId="0" applyNumberFormat="1" applyFont="1" applyBorder="1" applyAlignment="1">
      <alignment horizontal="right" vertical="center"/>
    </xf>
    <xf numFmtId="0" fontId="19" fillId="0" borderId="17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0" fontId="19" fillId="0" borderId="0" xfId="0" applyFont="1" applyBorder="1" applyAlignment="1">
      <alignment horizontal="left" vertical="center"/>
    </xf>
    <xf numFmtId="49" fontId="19" fillId="0" borderId="0" xfId="0" applyNumberFormat="1" applyFont="1" applyBorder="1" applyAlignment="1">
      <alignment horizontal="left" vertical="center"/>
    </xf>
    <xf numFmtId="10" fontId="20" fillId="7" borderId="12" xfId="0" applyNumberFormat="1" applyFont="1" applyFill="1" applyBorder="1" applyAlignment="1">
      <alignment horizontal="center" vertical="center" shrinkToFit="1"/>
    </xf>
    <xf numFmtId="0" fontId="19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center"/>
    </xf>
    <xf numFmtId="0" fontId="19" fillId="0" borderId="20" xfId="0" applyFont="1" applyBorder="1" applyAlignment="1">
      <alignment horizontal="right" vertical="center"/>
    </xf>
    <xf numFmtId="0" fontId="19" fillId="0" borderId="21" xfId="0" applyFont="1" applyBorder="1" applyAlignment="1">
      <alignment horizontal="right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2" fillId="0" borderId="17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19" fillId="0" borderId="15" xfId="0" applyFont="1" applyBorder="1" applyAlignment="1">
      <alignment horizontal="right" vertical="center"/>
    </xf>
    <xf numFmtId="0" fontId="19" fillId="0" borderId="22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31" fillId="8" borderId="22" xfId="0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vertical="center"/>
    </xf>
    <xf numFmtId="0" fontId="10" fillId="8" borderId="0" xfId="0" applyFont="1" applyFill="1" applyBorder="1" applyAlignment="1" applyProtection="1">
      <alignment horizontal="right" vertical="center"/>
      <protection locked="0"/>
    </xf>
    <xf numFmtId="15" fontId="12" fillId="0" borderId="29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center"/>
    </xf>
    <xf numFmtId="0" fontId="0" fillId="6" borderId="0" xfId="0" applyFill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</xf>
    <xf numFmtId="0" fontId="1" fillId="0" borderId="35" xfId="0" applyFont="1" applyBorder="1" applyAlignment="1" applyProtection="1">
      <alignment horizontal="center"/>
    </xf>
    <xf numFmtId="3" fontId="33" fillId="0" borderId="4" xfId="0" applyNumberFormat="1" applyFont="1" applyBorder="1" applyAlignment="1" applyProtection="1">
      <alignment horizontal="center" textRotation="90"/>
      <protection locked="0"/>
    </xf>
    <xf numFmtId="3" fontId="33" fillId="0" borderId="11" xfId="0" applyNumberFormat="1" applyFont="1" applyBorder="1" applyAlignment="1" applyProtection="1">
      <alignment horizontal="center" textRotation="90"/>
      <protection locked="0"/>
    </xf>
    <xf numFmtId="3" fontId="11" fillId="0" borderId="1" xfId="0" applyNumberFormat="1" applyFont="1" applyBorder="1" applyAlignment="1" applyProtection="1">
      <alignment horizontal="center" vertical="center"/>
    </xf>
    <xf numFmtId="3" fontId="11" fillId="0" borderId="2" xfId="0" applyNumberFormat="1" applyFont="1" applyBorder="1" applyAlignment="1" applyProtection="1">
      <alignment horizontal="center"/>
    </xf>
    <xf numFmtId="3" fontId="11" fillId="0" borderId="3" xfId="0" applyNumberFormat="1" applyFont="1" applyBorder="1" applyAlignment="1" applyProtection="1">
      <alignment horizontal="center"/>
    </xf>
    <xf numFmtId="3" fontId="11" fillId="6" borderId="0" xfId="0" applyNumberFormat="1" applyFont="1" applyFill="1" applyAlignment="1" applyProtection="1">
      <alignment horizont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27" xfId="0" applyNumberFormat="1" applyFont="1" applyBorder="1" applyAlignment="1" applyProtection="1">
      <alignment horizontal="left" vertical="center"/>
      <protection locked="0"/>
    </xf>
    <xf numFmtId="49" fontId="6" fillId="0" borderId="30" xfId="0" applyNumberFormat="1" applyFont="1" applyBorder="1" applyAlignment="1" applyProtection="1">
      <alignment horizontal="left" vertical="center"/>
      <protection locked="0"/>
    </xf>
    <xf numFmtId="0" fontId="1" fillId="0" borderId="34" xfId="0" applyFont="1" applyBorder="1" applyAlignment="1" applyProtection="1">
      <alignment horizontal="center" vertical="center"/>
    </xf>
    <xf numFmtId="0" fontId="1" fillId="0" borderId="34" xfId="0" applyFont="1" applyBorder="1" applyAlignment="1" applyProtection="1">
      <alignment horizontal="right" vertical="center"/>
    </xf>
    <xf numFmtId="0" fontId="9" fillId="0" borderId="34" xfId="0" applyFont="1" applyBorder="1" applyAlignment="1" applyProtection="1">
      <alignment horizontal="center" vertical="center"/>
    </xf>
    <xf numFmtId="0" fontId="1" fillId="0" borderId="35" xfId="0" applyFont="1" applyBorder="1" applyAlignment="1" applyProtection="1">
      <alignment horizontal="center" vertical="center"/>
    </xf>
    <xf numFmtId="0" fontId="1" fillId="0" borderId="35" xfId="0" applyFont="1" applyBorder="1" applyAlignment="1" applyProtection="1">
      <alignment horizontal="right" vertical="center"/>
    </xf>
    <xf numFmtId="0" fontId="9" fillId="0" borderId="35" xfId="0" applyFont="1" applyBorder="1" applyAlignment="1" applyProtection="1">
      <alignment horizontal="center" vertical="center"/>
    </xf>
    <xf numFmtId="0" fontId="1" fillId="0" borderId="34" xfId="0" applyFont="1" applyBorder="1" applyAlignment="1" applyProtection="1">
      <alignment vertical="center"/>
      <protection locked="0"/>
    </xf>
    <xf numFmtId="0" fontId="1" fillId="0" borderId="35" xfId="0" applyFont="1" applyBorder="1" applyAlignment="1" applyProtection="1">
      <alignment vertical="center"/>
      <protection locked="0"/>
    </xf>
    <xf numFmtId="3" fontId="34" fillId="0" borderId="4" xfId="0" applyNumberFormat="1" applyFont="1" applyBorder="1" applyAlignment="1" applyProtection="1">
      <alignment horizontal="center" vertical="center"/>
      <protection locked="0"/>
    </xf>
    <xf numFmtId="3" fontId="34" fillId="0" borderId="11" xfId="0" applyNumberFormat="1" applyFont="1" applyBorder="1" applyAlignment="1" applyProtection="1">
      <alignment horizontal="center" vertical="center"/>
      <protection locked="0"/>
    </xf>
    <xf numFmtId="15" fontId="35" fillId="0" borderId="29" xfId="0" applyNumberFormat="1" applyFont="1" applyBorder="1" applyAlignment="1" applyProtection="1">
      <alignment horizontal="center" vertical="center"/>
      <protection locked="0"/>
    </xf>
    <xf numFmtId="15" fontId="35" fillId="0" borderId="1" xfId="0" applyNumberFormat="1" applyFont="1" applyBorder="1" applyAlignment="1" applyProtection="1">
      <alignment horizontal="center" vertical="center"/>
      <protection locked="0"/>
    </xf>
    <xf numFmtId="3" fontId="35" fillId="6" borderId="0" xfId="0" applyNumberFormat="1" applyFont="1" applyFill="1" applyAlignment="1" applyProtection="1">
      <alignment horizontal="center" vertical="center"/>
      <protection locked="0"/>
    </xf>
    <xf numFmtId="0" fontId="34" fillId="0" borderId="0" xfId="0" applyFont="1" applyBorder="1" applyAlignment="1" applyProtection="1">
      <alignment vertical="center"/>
      <protection locked="0"/>
    </xf>
    <xf numFmtId="0" fontId="35" fillId="6" borderId="0" xfId="0" applyFont="1" applyFill="1" applyAlignment="1" applyProtection="1">
      <alignment horizontal="center" vertical="center"/>
      <protection locked="0"/>
    </xf>
    <xf numFmtId="15" fontId="35" fillId="0" borderId="7" xfId="0" applyNumberFormat="1" applyFont="1" applyBorder="1" applyAlignment="1" applyProtection="1">
      <alignment horizontal="center" vertical="center"/>
      <protection locked="0"/>
    </xf>
    <xf numFmtId="0" fontId="35" fillId="6" borderId="36" xfId="0" applyFont="1" applyFill="1" applyBorder="1" applyAlignment="1" applyProtection="1">
      <alignment horizontal="center" vertical="center"/>
      <protection locked="0"/>
    </xf>
    <xf numFmtId="0" fontId="0" fillId="6" borderId="0" xfId="0" applyFill="1" applyBorder="1" applyAlignment="1" applyProtection="1">
      <alignment horizontal="center" vertical="center"/>
      <protection locked="0"/>
    </xf>
    <xf numFmtId="0" fontId="35" fillId="6" borderId="0" xfId="0" applyFont="1" applyFill="1" applyBorder="1" applyAlignment="1" applyProtection="1">
      <alignment horizontal="center" vertical="center"/>
      <protection locked="0"/>
    </xf>
    <xf numFmtId="15" fontId="35" fillId="0" borderId="11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5" fillId="0" borderId="36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36" xfId="0" applyFont="1" applyBorder="1" applyAlignment="1">
      <alignment vertical="center"/>
    </xf>
    <xf numFmtId="49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34" xfId="0" applyNumberFormat="1" applyFont="1" applyBorder="1" applyAlignment="1">
      <alignment horizontal="center" vertical="center"/>
    </xf>
    <xf numFmtId="166" fontId="1" fillId="0" borderId="35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164" fontId="0" fillId="0" borderId="34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3" fontId="0" fillId="0" borderId="34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6" fillId="10" borderId="37" xfId="0" applyNumberFormat="1" applyFont="1" applyFill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4">
    <dxf>
      <font>
        <color theme="3"/>
      </font>
    </dxf>
    <dxf>
      <font>
        <color theme="3" tint="0.39994506668294322"/>
      </font>
    </dxf>
    <dxf>
      <fill>
        <patternFill>
          <bgColor rgb="FFFF8F8F"/>
        </patternFill>
      </fill>
    </dxf>
    <dxf>
      <font>
        <color theme="0"/>
      </font>
    </dxf>
  </dxfs>
  <tableStyles count="0" defaultTableStyle="TableStyleMedium9" defaultPivotStyle="PivotStyleLight16"/>
  <colors>
    <mruColors>
      <color rgb="FFFF3300"/>
      <color rgb="FFFF8F8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75;&#1604;&#1589;&#1610;&#1575;&#1606;&#1577;!A1"/><Relationship Id="rId3" Type="http://schemas.openxmlformats.org/officeDocument/2006/relationships/hyperlink" Target="#&#1575;&#1604;&#1593;&#1605;&#1604;&#1575;&#1569;!A1"/><Relationship Id="rId7" Type="http://schemas.openxmlformats.org/officeDocument/2006/relationships/hyperlink" Target="#&#1575;&#1604;&#1583;&#1582;&#1608;&#1604;!A1"/><Relationship Id="rId2" Type="http://schemas.openxmlformats.org/officeDocument/2006/relationships/hyperlink" Target="#'&#1575;&#1604;&#1585;&#1589;&#1610;&#1583; &#1575;&#1604;&#1579;&#1575;&#1576;&#1578;'!A1"/><Relationship Id="rId1" Type="http://schemas.openxmlformats.org/officeDocument/2006/relationships/image" Target="../media/image1.jpeg"/><Relationship Id="rId6" Type="http://schemas.openxmlformats.org/officeDocument/2006/relationships/hyperlink" Target="#'&#1575;&#1606;&#1608;&#1575;&#1593; &#1575;&#1604;&#1601;&#1604;&#1575;&#1578;&#1585;'!A1"/><Relationship Id="rId11" Type="http://schemas.openxmlformats.org/officeDocument/2006/relationships/hyperlink" Target="#&#1575;&#1610;&#1589;&#1604;&#1575;&#1578;!A1"/><Relationship Id="rId5" Type="http://schemas.openxmlformats.org/officeDocument/2006/relationships/hyperlink" Target="#'&#1576;&#1610;&#1575;&#1606; &#1575;&#1604;&#1589;&#1610;&#1575;&#1606;&#1577;'!A1"/><Relationship Id="rId10" Type="http://schemas.openxmlformats.org/officeDocument/2006/relationships/hyperlink" Target="#&#1575;&#1604;&#1601;&#1608;&#1575;&#1578;&#1610;&#1585;!A1"/><Relationship Id="rId4" Type="http://schemas.openxmlformats.org/officeDocument/2006/relationships/hyperlink" Target="#'&#1575;&#1587;&#1605;&#1575;&#1569; &#1575;&#1604;&#1593;&#1605;&#1604;&#1575;&#1569;'!A1"/><Relationship Id="rId9" Type="http://schemas.openxmlformats.org/officeDocument/2006/relationships/hyperlink" Target="#'&#1575;&#1610;&#1589;&#1604;&#1575;&#1578; &#1605;&#1580;&#1605;&#1593;&#157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17</xdr:row>
      <xdr:rowOff>133351</xdr:rowOff>
    </xdr:from>
    <xdr:to>
      <xdr:col>7</xdr:col>
      <xdr:colOff>234161</xdr:colOff>
      <xdr:row>25</xdr:row>
      <xdr:rowOff>1</xdr:rowOff>
    </xdr:to>
    <xdr:pic>
      <xdr:nvPicPr>
        <xdr:cNvPr id="8" name="Picture 7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3839" y="3371851"/>
          <a:ext cx="2339186" cy="1390650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3</xdr:col>
      <xdr:colOff>123825</xdr:colOff>
      <xdr:row>1</xdr:row>
      <xdr:rowOff>38100</xdr:rowOff>
    </xdr:from>
    <xdr:to>
      <xdr:col>8</xdr:col>
      <xdr:colOff>47625</xdr:colOff>
      <xdr:row>3</xdr:row>
      <xdr:rowOff>171450</xdr:rowOff>
    </xdr:to>
    <xdr:sp macro="" textlink="">
      <xdr:nvSpPr>
        <xdr:cNvPr id="3" name="Rectangle 2"/>
        <xdr:cNvSpPr/>
      </xdr:nvSpPr>
      <xdr:spPr>
        <a:xfrm>
          <a:off x="4829175" y="228600"/>
          <a:ext cx="2971800" cy="51435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 rtl="1"/>
          <a:r>
            <a:rPr lang="ar-EG" sz="2000" b="1" cap="all" spc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شركة اكوا ايجيبت لفلاتر</a:t>
          </a:r>
          <a:r>
            <a:rPr lang="ar-EG" sz="2000" b="1" cap="all" spc="0" baseline="0">
              <a:ln/>
              <a:solidFill>
                <a:schemeClr val="accent1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 المياه</a:t>
          </a:r>
          <a:endParaRPr lang="en-US" sz="2000" b="1" cap="all" spc="0">
            <a:ln/>
            <a:solidFill>
              <a:schemeClr val="accent1"/>
            </a:solidFill>
            <a:effectLst>
              <a:outerShdw blurRad="19685" dist="12700" dir="5400000" algn="tl" rotWithShape="0">
                <a:schemeClr val="accent1">
                  <a:satMod val="130000"/>
                  <a:alpha val="60000"/>
                </a:schemeClr>
              </a:outerShdw>
              <a:reflection blurRad="10000" stA="55000" endPos="48000" dist="500" dir="5400000" sy="-100000" algn="bl" rotWithShape="0"/>
            </a:effectLst>
          </a:endParaRPr>
        </a:p>
      </xdr:txBody>
    </xdr:sp>
    <xdr:clientData/>
  </xdr:twoCellAnchor>
  <xdr:twoCellAnchor>
    <xdr:from>
      <xdr:col>2</xdr:col>
      <xdr:colOff>581024</xdr:colOff>
      <xdr:row>5</xdr:row>
      <xdr:rowOff>104774</xdr:rowOff>
    </xdr:from>
    <xdr:to>
      <xdr:col>4</xdr:col>
      <xdr:colOff>581024</xdr:colOff>
      <xdr:row>9</xdr:row>
      <xdr:rowOff>76199</xdr:rowOff>
    </xdr:to>
    <xdr:sp macro="" textlink="">
      <xdr:nvSpPr>
        <xdr:cNvPr id="15" name="Bevel 14">
          <a:hlinkClick xmlns:r="http://schemas.openxmlformats.org/officeDocument/2006/relationships" r:id="rId2"/>
        </xdr:cNvPr>
        <xdr:cNvSpPr/>
      </xdr:nvSpPr>
      <xdr:spPr>
        <a:xfrm>
          <a:off x="4295776" y="105727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0</xdr:col>
      <xdr:colOff>381000</xdr:colOff>
      <xdr:row>10</xdr:row>
      <xdr:rowOff>85725</xdr:rowOff>
    </xdr:from>
    <xdr:to>
      <xdr:col>2</xdr:col>
      <xdr:colOff>381000</xdr:colOff>
      <xdr:row>14</xdr:row>
      <xdr:rowOff>57150</xdr:rowOff>
    </xdr:to>
    <xdr:sp macro="" textlink="">
      <xdr:nvSpPr>
        <xdr:cNvPr id="16" name="Bevel 15">
          <a:hlinkClick xmlns:r="http://schemas.openxmlformats.org/officeDocument/2006/relationships" r:id="rId3"/>
        </xdr:cNvPr>
        <xdr:cNvSpPr/>
      </xdr:nvSpPr>
      <xdr:spPr>
        <a:xfrm>
          <a:off x="5715000" y="199072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200" b="1">
              <a:solidFill>
                <a:schemeClr val="tx1"/>
              </a:solidFill>
              <a:cs typeface="+mn-cs"/>
            </a:rPr>
            <a:t>شاشة المعاملات</a:t>
          </a:r>
          <a:endParaRPr lang="en-US" sz="9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12</xdr:col>
      <xdr:colOff>0</xdr:colOff>
      <xdr:row>18</xdr:row>
      <xdr:rowOff>0</xdr:rowOff>
    </xdr:from>
    <xdr:to>
      <xdr:col>16384</xdr:col>
      <xdr:colOff>1219200</xdr:colOff>
      <xdr:row>21</xdr:row>
      <xdr:rowOff>161925</xdr:rowOff>
    </xdr:to>
    <xdr:sp macro="" textlink="">
      <xdr:nvSpPr>
        <xdr:cNvPr id="17" name="Bevel 16"/>
        <xdr:cNvSpPr/>
      </xdr:nvSpPr>
      <xdr:spPr>
        <a:xfrm>
          <a:off x="-12192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1219200</xdr:colOff>
      <xdr:row>18</xdr:row>
      <xdr:rowOff>0</xdr:rowOff>
    </xdr:from>
    <xdr:to>
      <xdr:col>16384</xdr:col>
      <xdr:colOff>2438400</xdr:colOff>
      <xdr:row>21</xdr:row>
      <xdr:rowOff>161925</xdr:rowOff>
    </xdr:to>
    <xdr:sp macro="" textlink="">
      <xdr:nvSpPr>
        <xdr:cNvPr id="18" name="Bevel 17"/>
        <xdr:cNvSpPr/>
      </xdr:nvSpPr>
      <xdr:spPr>
        <a:xfrm>
          <a:off x="-24384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2438400</xdr:colOff>
      <xdr:row>18</xdr:row>
      <xdr:rowOff>0</xdr:rowOff>
    </xdr:from>
    <xdr:to>
      <xdr:col>16384</xdr:col>
      <xdr:colOff>3657600</xdr:colOff>
      <xdr:row>21</xdr:row>
      <xdr:rowOff>161925</xdr:rowOff>
    </xdr:to>
    <xdr:sp macro="" textlink="">
      <xdr:nvSpPr>
        <xdr:cNvPr id="19" name="Bevel 18"/>
        <xdr:cNvSpPr/>
      </xdr:nvSpPr>
      <xdr:spPr>
        <a:xfrm>
          <a:off x="-36576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3657600</xdr:colOff>
      <xdr:row>18</xdr:row>
      <xdr:rowOff>0</xdr:rowOff>
    </xdr:from>
    <xdr:to>
      <xdr:col>16384</xdr:col>
      <xdr:colOff>4876800</xdr:colOff>
      <xdr:row>21</xdr:row>
      <xdr:rowOff>161925</xdr:rowOff>
    </xdr:to>
    <xdr:sp macro="" textlink="">
      <xdr:nvSpPr>
        <xdr:cNvPr id="20" name="Bevel 19"/>
        <xdr:cNvSpPr/>
      </xdr:nvSpPr>
      <xdr:spPr>
        <a:xfrm>
          <a:off x="-48768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4876800</xdr:colOff>
      <xdr:row>18</xdr:row>
      <xdr:rowOff>0</xdr:rowOff>
    </xdr:from>
    <xdr:to>
      <xdr:col>16384</xdr:col>
      <xdr:colOff>6096000</xdr:colOff>
      <xdr:row>21</xdr:row>
      <xdr:rowOff>161925</xdr:rowOff>
    </xdr:to>
    <xdr:sp macro="" textlink="">
      <xdr:nvSpPr>
        <xdr:cNvPr id="21" name="Bevel 20"/>
        <xdr:cNvSpPr/>
      </xdr:nvSpPr>
      <xdr:spPr>
        <a:xfrm>
          <a:off x="-60960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6096000</xdr:colOff>
      <xdr:row>18</xdr:row>
      <xdr:rowOff>0</xdr:rowOff>
    </xdr:from>
    <xdr:to>
      <xdr:col>16384</xdr:col>
      <xdr:colOff>7315200</xdr:colOff>
      <xdr:row>21</xdr:row>
      <xdr:rowOff>161925</xdr:rowOff>
    </xdr:to>
    <xdr:sp macro="" textlink="">
      <xdr:nvSpPr>
        <xdr:cNvPr id="22" name="Bevel 21"/>
        <xdr:cNvSpPr/>
      </xdr:nvSpPr>
      <xdr:spPr>
        <a:xfrm>
          <a:off x="-73152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7315200</xdr:colOff>
      <xdr:row>18</xdr:row>
      <xdr:rowOff>0</xdr:rowOff>
    </xdr:from>
    <xdr:to>
      <xdr:col>16384</xdr:col>
      <xdr:colOff>8534400</xdr:colOff>
      <xdr:row>21</xdr:row>
      <xdr:rowOff>161925</xdr:rowOff>
    </xdr:to>
    <xdr:sp macro="" textlink="">
      <xdr:nvSpPr>
        <xdr:cNvPr id="23" name="Bevel 22"/>
        <xdr:cNvSpPr/>
      </xdr:nvSpPr>
      <xdr:spPr>
        <a:xfrm>
          <a:off x="-85344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8534400</xdr:colOff>
      <xdr:row>18</xdr:row>
      <xdr:rowOff>0</xdr:rowOff>
    </xdr:from>
    <xdr:to>
      <xdr:col>16384</xdr:col>
      <xdr:colOff>9753600</xdr:colOff>
      <xdr:row>21</xdr:row>
      <xdr:rowOff>161925</xdr:rowOff>
    </xdr:to>
    <xdr:sp macro="" textlink="">
      <xdr:nvSpPr>
        <xdr:cNvPr id="24" name="Bevel 23"/>
        <xdr:cNvSpPr/>
      </xdr:nvSpPr>
      <xdr:spPr>
        <a:xfrm>
          <a:off x="-9753600" y="34290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7</xdr:col>
      <xdr:colOff>380999</xdr:colOff>
      <xdr:row>5</xdr:row>
      <xdr:rowOff>104774</xdr:rowOff>
    </xdr:from>
    <xdr:to>
      <xdr:col>9</xdr:col>
      <xdr:colOff>380999</xdr:colOff>
      <xdr:row>9</xdr:row>
      <xdr:rowOff>76199</xdr:rowOff>
    </xdr:to>
    <xdr:sp macro="" textlink="">
      <xdr:nvSpPr>
        <xdr:cNvPr id="25" name="Bevel 24">
          <a:hlinkClick xmlns:r="http://schemas.openxmlformats.org/officeDocument/2006/relationships" r:id="rId4"/>
        </xdr:cNvPr>
        <xdr:cNvSpPr/>
      </xdr:nvSpPr>
      <xdr:spPr>
        <a:xfrm>
          <a:off x="1447801" y="105727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Arabic Transparent" pitchFamily="2" charset="-78"/>
            </a:rPr>
            <a:t>أسماء</a:t>
          </a:r>
          <a:r>
            <a:rPr lang="ar-EG" sz="1400" b="1" baseline="0">
              <a:solidFill>
                <a:schemeClr val="tx1"/>
              </a:solidFill>
              <a:cs typeface="Arabic Transparent" pitchFamily="2" charset="-78"/>
            </a:rPr>
            <a:t> العملاء</a:t>
          </a:r>
          <a:endParaRPr lang="en-US" sz="1400" b="1">
            <a:solidFill>
              <a:schemeClr val="tx1"/>
            </a:solidFill>
            <a:cs typeface="Arabic Transparent" pitchFamily="2" charset="-78"/>
          </a:endParaRPr>
        </a:p>
      </xdr:txBody>
    </xdr:sp>
    <xdr:clientData/>
  </xdr:twoCellAnchor>
  <xdr:twoCellAnchor>
    <xdr:from>
      <xdr:col>16384</xdr:col>
      <xdr:colOff>57149</xdr:colOff>
      <xdr:row>17</xdr:row>
      <xdr:rowOff>123824</xdr:rowOff>
    </xdr:from>
    <xdr:to>
      <xdr:col>16384</xdr:col>
      <xdr:colOff>1276349</xdr:colOff>
      <xdr:row>21</xdr:row>
      <xdr:rowOff>95249</xdr:rowOff>
    </xdr:to>
    <xdr:sp macro="" textlink="">
      <xdr:nvSpPr>
        <xdr:cNvPr id="26" name="Bevel 25"/>
        <xdr:cNvSpPr/>
      </xdr:nvSpPr>
      <xdr:spPr>
        <a:xfrm>
          <a:off x="-12763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1276349</xdr:colOff>
      <xdr:row>17</xdr:row>
      <xdr:rowOff>123824</xdr:rowOff>
    </xdr:from>
    <xdr:to>
      <xdr:col>16384</xdr:col>
      <xdr:colOff>2495549</xdr:colOff>
      <xdr:row>21</xdr:row>
      <xdr:rowOff>95249</xdr:rowOff>
    </xdr:to>
    <xdr:sp macro="" textlink="">
      <xdr:nvSpPr>
        <xdr:cNvPr id="27" name="Bevel 26"/>
        <xdr:cNvSpPr/>
      </xdr:nvSpPr>
      <xdr:spPr>
        <a:xfrm>
          <a:off x="-24955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2495549</xdr:colOff>
      <xdr:row>17</xdr:row>
      <xdr:rowOff>123824</xdr:rowOff>
    </xdr:from>
    <xdr:to>
      <xdr:col>16384</xdr:col>
      <xdr:colOff>3714749</xdr:colOff>
      <xdr:row>21</xdr:row>
      <xdr:rowOff>95249</xdr:rowOff>
    </xdr:to>
    <xdr:sp macro="" textlink="">
      <xdr:nvSpPr>
        <xdr:cNvPr id="28" name="Bevel 27"/>
        <xdr:cNvSpPr/>
      </xdr:nvSpPr>
      <xdr:spPr>
        <a:xfrm>
          <a:off x="-37147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3714749</xdr:colOff>
      <xdr:row>17</xdr:row>
      <xdr:rowOff>123824</xdr:rowOff>
    </xdr:from>
    <xdr:to>
      <xdr:col>16384</xdr:col>
      <xdr:colOff>4933949</xdr:colOff>
      <xdr:row>21</xdr:row>
      <xdr:rowOff>95249</xdr:rowOff>
    </xdr:to>
    <xdr:sp macro="" textlink="">
      <xdr:nvSpPr>
        <xdr:cNvPr id="29" name="Bevel 28"/>
        <xdr:cNvSpPr/>
      </xdr:nvSpPr>
      <xdr:spPr>
        <a:xfrm>
          <a:off x="-49339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4933949</xdr:colOff>
      <xdr:row>17</xdr:row>
      <xdr:rowOff>123824</xdr:rowOff>
    </xdr:from>
    <xdr:to>
      <xdr:col>16384</xdr:col>
      <xdr:colOff>6153149</xdr:colOff>
      <xdr:row>21</xdr:row>
      <xdr:rowOff>95249</xdr:rowOff>
    </xdr:to>
    <xdr:sp macro="" textlink="">
      <xdr:nvSpPr>
        <xdr:cNvPr id="30" name="Bevel 29"/>
        <xdr:cNvSpPr/>
      </xdr:nvSpPr>
      <xdr:spPr>
        <a:xfrm>
          <a:off x="-61531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6153149</xdr:colOff>
      <xdr:row>17</xdr:row>
      <xdr:rowOff>123824</xdr:rowOff>
    </xdr:from>
    <xdr:to>
      <xdr:col>16384</xdr:col>
      <xdr:colOff>7372349</xdr:colOff>
      <xdr:row>21</xdr:row>
      <xdr:rowOff>95249</xdr:rowOff>
    </xdr:to>
    <xdr:sp macro="" textlink="">
      <xdr:nvSpPr>
        <xdr:cNvPr id="31" name="Bevel 30"/>
        <xdr:cNvSpPr/>
      </xdr:nvSpPr>
      <xdr:spPr>
        <a:xfrm>
          <a:off x="-73723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16384</xdr:col>
      <xdr:colOff>7372349</xdr:colOff>
      <xdr:row>17</xdr:row>
      <xdr:rowOff>123824</xdr:rowOff>
    </xdr:from>
    <xdr:to>
      <xdr:col>16384</xdr:col>
      <xdr:colOff>8591549</xdr:colOff>
      <xdr:row>21</xdr:row>
      <xdr:rowOff>95249</xdr:rowOff>
    </xdr:to>
    <xdr:sp macro="" textlink="">
      <xdr:nvSpPr>
        <xdr:cNvPr id="32" name="Bevel 31"/>
        <xdr:cNvSpPr/>
      </xdr:nvSpPr>
      <xdr:spPr>
        <a:xfrm>
          <a:off x="-8591549" y="3362324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الرصيد الثابت</a:t>
          </a:r>
          <a:endParaRPr lang="en-US" sz="14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0</xdr:col>
      <xdr:colOff>400050</xdr:colOff>
      <xdr:row>5</xdr:row>
      <xdr:rowOff>76200</xdr:rowOff>
    </xdr:from>
    <xdr:to>
      <xdr:col>2</xdr:col>
      <xdr:colOff>400050</xdr:colOff>
      <xdr:row>9</xdr:row>
      <xdr:rowOff>47625</xdr:rowOff>
    </xdr:to>
    <xdr:sp macro="" textlink="">
      <xdr:nvSpPr>
        <xdr:cNvPr id="33" name="Bevel 32">
          <a:hlinkClick xmlns:r="http://schemas.openxmlformats.org/officeDocument/2006/relationships" r:id="rId5"/>
        </xdr:cNvPr>
        <xdr:cNvSpPr/>
      </xdr:nvSpPr>
      <xdr:spPr>
        <a:xfrm>
          <a:off x="5695950" y="10287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tx1"/>
              </a:solidFill>
              <a:cs typeface="+mn-cs"/>
            </a:rPr>
            <a:t>بيان الصيانة</a:t>
          </a:r>
          <a:endParaRPr lang="en-US" sz="105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5</xdr:col>
      <xdr:colOff>200025</xdr:colOff>
      <xdr:row>5</xdr:row>
      <xdr:rowOff>104775</xdr:rowOff>
    </xdr:from>
    <xdr:to>
      <xdr:col>7</xdr:col>
      <xdr:colOff>200025</xdr:colOff>
      <xdr:row>9</xdr:row>
      <xdr:rowOff>76200</xdr:rowOff>
    </xdr:to>
    <xdr:sp macro="" textlink="">
      <xdr:nvSpPr>
        <xdr:cNvPr id="34" name="Bevel 33">
          <a:hlinkClick xmlns:r="http://schemas.openxmlformats.org/officeDocument/2006/relationships" r:id="rId6"/>
        </xdr:cNvPr>
        <xdr:cNvSpPr/>
      </xdr:nvSpPr>
      <xdr:spPr>
        <a:xfrm>
          <a:off x="2847975" y="105727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tx1"/>
              </a:solidFill>
              <a:cs typeface="+mn-cs"/>
            </a:rPr>
            <a:t>أنواع الفلاتر</a:t>
          </a:r>
          <a:endParaRPr lang="en-US" sz="105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9</xdr:col>
      <xdr:colOff>485775</xdr:colOff>
      <xdr:row>5</xdr:row>
      <xdr:rowOff>142875</xdr:rowOff>
    </xdr:from>
    <xdr:to>
      <xdr:col>11</xdr:col>
      <xdr:colOff>485775</xdr:colOff>
      <xdr:row>9</xdr:row>
      <xdr:rowOff>114300</xdr:rowOff>
    </xdr:to>
    <xdr:sp macro="" textlink="">
      <xdr:nvSpPr>
        <xdr:cNvPr id="35" name="Bevel 34">
          <a:hlinkClick xmlns:r="http://schemas.openxmlformats.org/officeDocument/2006/relationships" r:id="rId7"/>
        </xdr:cNvPr>
        <xdr:cNvSpPr/>
      </xdr:nvSpPr>
      <xdr:spPr>
        <a:xfrm>
          <a:off x="123825" y="109537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tx1"/>
              </a:solidFill>
              <a:cs typeface="+mn-cs"/>
            </a:rPr>
            <a:t>شاشة الادخال</a:t>
          </a:r>
          <a:endParaRPr lang="en-US" sz="10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2</xdr:col>
      <xdr:colOff>581025</xdr:colOff>
      <xdr:row>10</xdr:row>
      <xdr:rowOff>76200</xdr:rowOff>
    </xdr:from>
    <xdr:to>
      <xdr:col>4</xdr:col>
      <xdr:colOff>581025</xdr:colOff>
      <xdr:row>14</xdr:row>
      <xdr:rowOff>47625</xdr:rowOff>
    </xdr:to>
    <xdr:sp macro="" textlink="">
      <xdr:nvSpPr>
        <xdr:cNvPr id="36" name="Bevel 35">
          <a:hlinkClick xmlns:r="http://schemas.openxmlformats.org/officeDocument/2006/relationships" r:id="rId8"/>
        </xdr:cNvPr>
        <xdr:cNvSpPr/>
      </xdr:nvSpPr>
      <xdr:spPr>
        <a:xfrm>
          <a:off x="4295775" y="19812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1">
              <a:solidFill>
                <a:schemeClr val="tx1"/>
              </a:solidFill>
              <a:cs typeface="+mn-cs"/>
            </a:rPr>
            <a:t>الصيانة</a:t>
          </a:r>
          <a:endParaRPr lang="en-US" sz="12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5</xdr:col>
      <xdr:colOff>200025</xdr:colOff>
      <xdr:row>10</xdr:row>
      <xdr:rowOff>76200</xdr:rowOff>
    </xdr:from>
    <xdr:to>
      <xdr:col>7</xdr:col>
      <xdr:colOff>200025</xdr:colOff>
      <xdr:row>14</xdr:row>
      <xdr:rowOff>47625</xdr:rowOff>
    </xdr:to>
    <xdr:sp macro="" textlink="">
      <xdr:nvSpPr>
        <xdr:cNvPr id="37" name="Bevel 36">
          <a:hlinkClick xmlns:r="http://schemas.openxmlformats.org/officeDocument/2006/relationships" r:id="rId9"/>
        </xdr:cNvPr>
        <xdr:cNvSpPr/>
      </xdr:nvSpPr>
      <xdr:spPr>
        <a:xfrm>
          <a:off x="2847975" y="198120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200" b="1">
              <a:solidFill>
                <a:schemeClr val="tx1"/>
              </a:solidFill>
              <a:cs typeface="+mn-cs"/>
            </a:rPr>
            <a:t>ايصالات مجمعة</a:t>
          </a:r>
          <a:endParaRPr lang="en-US" sz="9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7</xdr:col>
      <xdr:colOff>371475</xdr:colOff>
      <xdr:row>10</xdr:row>
      <xdr:rowOff>66675</xdr:rowOff>
    </xdr:from>
    <xdr:to>
      <xdr:col>9</xdr:col>
      <xdr:colOff>371475</xdr:colOff>
      <xdr:row>14</xdr:row>
      <xdr:rowOff>38100</xdr:rowOff>
    </xdr:to>
    <xdr:sp macro="" textlink="">
      <xdr:nvSpPr>
        <xdr:cNvPr id="38" name="Bevel 37">
          <a:hlinkClick xmlns:r="http://schemas.openxmlformats.org/officeDocument/2006/relationships" r:id="rId10"/>
        </xdr:cNvPr>
        <xdr:cNvSpPr/>
      </xdr:nvSpPr>
      <xdr:spPr>
        <a:xfrm>
          <a:off x="1457325" y="1971675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1400" b="1">
              <a:solidFill>
                <a:schemeClr val="tx1"/>
              </a:solidFill>
              <a:cs typeface="+mn-cs"/>
            </a:rPr>
            <a:t>أصدار</a:t>
          </a:r>
          <a:r>
            <a:rPr lang="ar-EG" sz="1400" b="1" baseline="0">
              <a:solidFill>
                <a:schemeClr val="tx1"/>
              </a:solidFill>
              <a:cs typeface="+mn-cs"/>
            </a:rPr>
            <a:t> الفاتورة</a:t>
          </a:r>
          <a:endParaRPr lang="en-US" sz="1000" b="1">
            <a:solidFill>
              <a:schemeClr val="tx1"/>
            </a:solidFill>
            <a:cs typeface="+mn-cs"/>
          </a:endParaRPr>
        </a:p>
      </xdr:txBody>
    </xdr:sp>
    <xdr:clientData/>
  </xdr:twoCellAnchor>
  <xdr:twoCellAnchor>
    <xdr:from>
      <xdr:col>9</xdr:col>
      <xdr:colOff>485775</xdr:colOff>
      <xdr:row>10</xdr:row>
      <xdr:rowOff>57150</xdr:rowOff>
    </xdr:from>
    <xdr:to>
      <xdr:col>11</xdr:col>
      <xdr:colOff>485775</xdr:colOff>
      <xdr:row>14</xdr:row>
      <xdr:rowOff>28575</xdr:rowOff>
    </xdr:to>
    <xdr:sp macro="" textlink="">
      <xdr:nvSpPr>
        <xdr:cNvPr id="39" name="Bevel 38">
          <a:hlinkClick xmlns:r="http://schemas.openxmlformats.org/officeDocument/2006/relationships" r:id="rId11"/>
        </xdr:cNvPr>
        <xdr:cNvSpPr/>
      </xdr:nvSpPr>
      <xdr:spPr>
        <a:xfrm>
          <a:off x="123825" y="1962150"/>
          <a:ext cx="1219200" cy="733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1">
              <a:solidFill>
                <a:schemeClr val="tx1"/>
              </a:solidFill>
              <a:cs typeface="+mn-cs"/>
            </a:rPr>
            <a:t>الايصالات</a:t>
          </a:r>
          <a:endParaRPr lang="en-US" sz="1000" b="1">
            <a:solidFill>
              <a:schemeClr val="tx1"/>
            </a:solidFill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3</xdr:row>
      <xdr:rowOff>104775</xdr:rowOff>
    </xdr:from>
    <xdr:to>
      <xdr:col>6</xdr:col>
      <xdr:colOff>200025</xdr:colOff>
      <xdr:row>4</xdr:row>
      <xdr:rowOff>219075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4438375" y="962025"/>
          <a:ext cx="1666875" cy="400050"/>
        </a:xfrm>
        <a:prstGeom prst="righ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600" b="1">
              <a:solidFill>
                <a:schemeClr val="accent6">
                  <a:lumMod val="40000"/>
                  <a:lumOff val="60000"/>
                </a:schemeClr>
              </a:solidFill>
            </a:rPr>
            <a:t>   الصفحة الرئيسية</a:t>
          </a:r>
          <a:endParaRPr lang="en-US" sz="1600" b="1">
            <a:solidFill>
              <a:schemeClr val="accent6">
                <a:lumMod val="40000"/>
                <a:lumOff val="6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1</xdr:row>
      <xdr:rowOff>152400</xdr:rowOff>
    </xdr:from>
    <xdr:to>
      <xdr:col>7</xdr:col>
      <xdr:colOff>276225</xdr:colOff>
      <xdr:row>4</xdr:row>
      <xdr:rowOff>66675</xdr:rowOff>
    </xdr:to>
    <xdr:sp macro="" textlink="">
      <xdr:nvSpPr>
        <xdr:cNvPr id="4" name="Oval 3">
          <a:hlinkClick xmlns:r="http://schemas.openxmlformats.org/officeDocument/2006/relationships" r:id="rId1"/>
        </xdr:cNvPr>
        <xdr:cNvSpPr/>
      </xdr:nvSpPr>
      <xdr:spPr>
        <a:xfrm>
          <a:off x="9983752575" y="428625"/>
          <a:ext cx="2409825" cy="542925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r" rtl="1"/>
          <a:r>
            <a:rPr lang="ar-EG" sz="18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gency FB" pitchFamily="34" charset="0"/>
            </a:rPr>
            <a:t>الصفحة الرئيسية</a:t>
          </a:r>
          <a:endParaRPr lang="en-US" sz="1800" b="1" cap="none" spc="0">
            <a:ln w="11430"/>
            <a:gradFill>
              <a:gsLst>
                <a:gs pos="0">
                  <a:schemeClr val="accent6">
                    <a:tint val="90000"/>
                    <a:satMod val="120000"/>
                  </a:schemeClr>
                </a:gs>
                <a:gs pos="25000">
                  <a:schemeClr val="accent6">
                    <a:tint val="93000"/>
                    <a:satMod val="120000"/>
                  </a:schemeClr>
                </a:gs>
                <a:gs pos="50000">
                  <a:schemeClr val="accent6">
                    <a:shade val="89000"/>
                    <a:satMod val="110000"/>
                  </a:schemeClr>
                </a:gs>
                <a:gs pos="75000">
                  <a:schemeClr val="accent6">
                    <a:tint val="93000"/>
                    <a:satMod val="120000"/>
                  </a:schemeClr>
                </a:gs>
                <a:gs pos="100000">
                  <a:schemeClr val="accent6">
                    <a:tint val="90000"/>
                    <a:satMod val="120000"/>
                  </a:schemeClr>
                </a:gs>
              </a:gsLst>
              <a:lin ang="5400000"/>
            </a:gra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  <a:latin typeface="Agency FB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2</xdr:row>
      <xdr:rowOff>152400</xdr:rowOff>
    </xdr:from>
    <xdr:to>
      <xdr:col>12</xdr:col>
      <xdr:colOff>400050</xdr:colOff>
      <xdr:row>5</xdr:row>
      <xdr:rowOff>200025</xdr:rowOff>
    </xdr:to>
    <xdr:sp macro="" textlink="">
      <xdr:nvSpPr>
        <xdr:cNvPr id="5" name="Bevel 4">
          <a:hlinkClick xmlns:r="http://schemas.openxmlformats.org/officeDocument/2006/relationships" r:id="rId1"/>
        </xdr:cNvPr>
        <xdr:cNvSpPr/>
      </xdr:nvSpPr>
      <xdr:spPr>
        <a:xfrm>
          <a:off x="9979971150" y="1209675"/>
          <a:ext cx="1457325" cy="1104900"/>
        </a:xfrm>
        <a:prstGeom prst="bevel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2800" b="1">
              <a:solidFill>
                <a:srgbClr val="FF0000"/>
              </a:solidFill>
              <a:cs typeface="+mj-cs"/>
            </a:rPr>
            <a:t>الرئيسية</a:t>
          </a:r>
          <a:endParaRPr lang="en-US" sz="2800" b="1">
            <a:solidFill>
              <a:srgbClr val="FF0000"/>
            </a:solidFill>
            <a:cs typeface="+mj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</xdr:row>
      <xdr:rowOff>57150</xdr:rowOff>
    </xdr:from>
    <xdr:to>
      <xdr:col>13</xdr:col>
      <xdr:colOff>266701</xdr:colOff>
      <xdr:row>1</xdr:row>
      <xdr:rowOff>180975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981742799" y="323850"/>
          <a:ext cx="1409701" cy="1238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200" b="1"/>
            <a:t>الصفحة</a:t>
          </a:r>
          <a:r>
            <a:rPr lang="ar-EG" sz="1200" b="1" baseline="0"/>
            <a:t> الرئسية</a:t>
          </a:r>
          <a:endParaRPr lang="ar-EG" sz="12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219075</xdr:rowOff>
    </xdr:from>
    <xdr:to>
      <xdr:col>4</xdr:col>
      <xdr:colOff>923924</xdr:colOff>
      <xdr:row>2</xdr:row>
      <xdr:rowOff>19051</xdr:rowOff>
    </xdr:to>
    <xdr:sp macro="" textlink="">
      <xdr:nvSpPr>
        <xdr:cNvPr id="4" name="Right Arrow 3">
          <a:hlinkClick xmlns:r="http://schemas.openxmlformats.org/officeDocument/2006/relationships" r:id="rId1"/>
        </xdr:cNvPr>
        <xdr:cNvSpPr/>
      </xdr:nvSpPr>
      <xdr:spPr>
        <a:xfrm>
          <a:off x="9990181951" y="219075"/>
          <a:ext cx="2533649" cy="33337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0">
              <a:solidFill>
                <a:schemeClr val="accent6">
                  <a:lumMod val="20000"/>
                  <a:lumOff val="80000"/>
                </a:schemeClr>
              </a:solidFill>
            </a:rPr>
            <a:t>   الصفحة الرئيسية</a:t>
          </a:r>
          <a:endParaRPr lang="en-US" sz="2000" b="0">
            <a:solidFill>
              <a:schemeClr val="accent6">
                <a:lumMod val="20000"/>
                <a:lumOff val="8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4</xdr:row>
      <xdr:rowOff>123825</xdr:rowOff>
    </xdr:from>
    <xdr:to>
      <xdr:col>11</xdr:col>
      <xdr:colOff>152400</xdr:colOff>
      <xdr:row>8</xdr:row>
      <xdr:rowOff>0</xdr:rowOff>
    </xdr:to>
    <xdr:sp macro="" textlink="">
      <xdr:nvSpPr>
        <xdr:cNvPr id="2" name="Bevel 1">
          <a:hlinkClick xmlns:r="http://schemas.openxmlformats.org/officeDocument/2006/relationships" r:id="rId1"/>
        </xdr:cNvPr>
        <xdr:cNvSpPr/>
      </xdr:nvSpPr>
      <xdr:spPr>
        <a:xfrm>
          <a:off x="9980828400" y="1228725"/>
          <a:ext cx="1524000" cy="981075"/>
        </a:xfrm>
        <a:prstGeom prst="bevel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>
              <a:solidFill>
                <a:schemeClr val="accent5">
                  <a:lumMod val="40000"/>
                  <a:lumOff val="60000"/>
                </a:schemeClr>
              </a:solidFill>
              <a:cs typeface="+mj-cs"/>
            </a:rPr>
            <a:t>الصفحة</a:t>
          </a:r>
          <a:r>
            <a:rPr lang="ar-EG" sz="1400" b="1" baseline="0">
              <a:solidFill>
                <a:schemeClr val="accent5">
                  <a:lumMod val="40000"/>
                  <a:lumOff val="60000"/>
                </a:schemeClr>
              </a:solidFill>
              <a:cs typeface="+mj-cs"/>
            </a:rPr>
            <a:t> الرئيسية</a:t>
          </a:r>
          <a:endParaRPr lang="en-US" sz="1400" b="1">
            <a:solidFill>
              <a:schemeClr val="accent5">
                <a:lumMod val="40000"/>
                <a:lumOff val="60000"/>
              </a:schemeClr>
            </a:solidFill>
            <a:cs typeface="+mj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1</xdr:row>
      <xdr:rowOff>304800</xdr:rowOff>
    </xdr:from>
    <xdr:to>
      <xdr:col>11</xdr:col>
      <xdr:colOff>342901</xdr:colOff>
      <xdr:row>3</xdr:row>
      <xdr:rowOff>190500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9980637899" y="952500"/>
          <a:ext cx="1533525" cy="5905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r>
            <a:rPr lang="ar-EG" sz="1400" b="1"/>
            <a:t>    الصفحة الرئيسية</a:t>
          </a:r>
          <a:endParaRPr lang="en-US" sz="1400" b="1"/>
        </a:p>
      </xdr:txBody>
    </xdr:sp>
    <xdr:clientData/>
  </xdr:twoCellAnchor>
  <xdr:twoCellAnchor editAs="oneCell">
    <xdr:from>
      <xdr:col>5</xdr:col>
      <xdr:colOff>885825</xdr:colOff>
      <xdr:row>5</xdr:row>
      <xdr:rowOff>104775</xdr:rowOff>
    </xdr:from>
    <xdr:to>
      <xdr:col>7</xdr:col>
      <xdr:colOff>809625</xdr:colOff>
      <xdr:row>9</xdr:row>
      <xdr:rowOff>52109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86908900" y="1952625"/>
          <a:ext cx="1504950" cy="93793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6</xdr:row>
      <xdr:rowOff>76200</xdr:rowOff>
    </xdr:from>
    <xdr:to>
      <xdr:col>7</xdr:col>
      <xdr:colOff>447675</xdr:colOff>
      <xdr:row>10</xdr:row>
      <xdr:rowOff>71159</xdr:rowOff>
    </xdr:to>
    <xdr:pic>
      <xdr:nvPicPr>
        <xdr:cNvPr id="2" name="Picture 1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0100" y="1609725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 editAs="oneCell">
    <xdr:from>
      <xdr:col>5</xdr:col>
      <xdr:colOff>514350</xdr:colOff>
      <xdr:row>20</xdr:row>
      <xdr:rowOff>85725</xdr:rowOff>
    </xdr:from>
    <xdr:to>
      <xdr:col>7</xdr:col>
      <xdr:colOff>447675</xdr:colOff>
      <xdr:row>24</xdr:row>
      <xdr:rowOff>80684</xdr:rowOff>
    </xdr:to>
    <xdr:pic>
      <xdr:nvPicPr>
        <xdr:cNvPr id="3" name="Picture 2" descr="index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09625" y="5048250"/>
          <a:ext cx="1609725" cy="956984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601;&#1604;&#1578;&#15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1;&#1604;&#1575;&#1578;&#1585;\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إستحقاق سداد "/>
      <sheetName val="الصيانة"/>
      <sheetName val="ايصلات مجمعة"/>
      <sheetName val="الفواتير"/>
      <sheetName val="ايصلات"/>
      <sheetName val="المحصل"/>
    </sheetNames>
    <sheetDataSet>
      <sheetData sheetId="0"/>
      <sheetData sheetId="1"/>
      <sheetData sheetId="2"/>
      <sheetData sheetId="3"/>
      <sheetData sheetId="4">
        <row r="2">
          <cell r="A2" t="str">
            <v>احمد محمد</v>
          </cell>
          <cell r="B2" t="str">
            <v>العجمي</v>
          </cell>
          <cell r="C2" t="str">
            <v>123456789</v>
          </cell>
          <cell r="D2" t="str">
            <v>01228485818</v>
          </cell>
          <cell r="E2">
            <v>1</v>
          </cell>
          <cell r="F2" t="str">
            <v>فلتر 7 عادي</v>
          </cell>
          <cell r="G2">
            <v>300</v>
          </cell>
        </row>
        <row r="3">
          <cell r="A3" t="str">
            <v>محمود محمد</v>
          </cell>
          <cell r="B3" t="str">
            <v>محرم بك</v>
          </cell>
          <cell r="C3" t="str">
            <v>0123456789</v>
          </cell>
          <cell r="D3"/>
          <cell r="E3">
            <v>2</v>
          </cell>
          <cell r="F3" t="str">
            <v>فلتر 7 عادي</v>
          </cell>
          <cell r="G3">
            <v>400</v>
          </cell>
        </row>
        <row r="4">
          <cell r="A4" t="str">
            <v>صلاح  سعيد</v>
          </cell>
          <cell r="B4" t="str">
            <v>الحضرة</v>
          </cell>
          <cell r="C4" t="str">
            <v>011234567</v>
          </cell>
          <cell r="D4"/>
          <cell r="E4">
            <v>3</v>
          </cell>
          <cell r="F4"/>
          <cell r="G4"/>
        </row>
        <row r="5">
          <cell r="A5" t="str">
            <v>محسن محمد</v>
          </cell>
          <cell r="B5" t="str">
            <v>سيوف</v>
          </cell>
          <cell r="C5" t="str">
            <v>01223451233</v>
          </cell>
          <cell r="D5"/>
          <cell r="E5">
            <v>4</v>
          </cell>
          <cell r="F5"/>
          <cell r="G5"/>
        </row>
        <row r="6">
          <cell r="A6" t="str">
            <v>احمد سعيد</v>
          </cell>
          <cell r="B6" t="str">
            <v>سموحة</v>
          </cell>
          <cell r="C6" t="str">
            <v>0111111111</v>
          </cell>
          <cell r="D6"/>
          <cell r="E6">
            <v>5</v>
          </cell>
          <cell r="F6"/>
          <cell r="G6"/>
        </row>
        <row r="7">
          <cell r="A7" t="str">
            <v>مروان حسين</v>
          </cell>
          <cell r="B7" t="str">
            <v>البرج</v>
          </cell>
          <cell r="C7" t="str">
            <v>022222222</v>
          </cell>
          <cell r="D7"/>
          <cell r="E7">
            <v>6</v>
          </cell>
          <cell r="F7"/>
          <cell r="G7"/>
        </row>
        <row r="8">
          <cell r="A8" t="str">
            <v>حسين رضوان</v>
          </cell>
          <cell r="B8" t="str">
            <v>سيدي بشر</v>
          </cell>
          <cell r="C8" t="str">
            <v>1111111111</v>
          </cell>
          <cell r="D8"/>
          <cell r="E8">
            <v>7</v>
          </cell>
          <cell r="F8"/>
          <cell r="G8"/>
        </row>
        <row r="9">
          <cell r="A9" t="str">
            <v>وليد ابراهيم</v>
          </cell>
          <cell r="B9" t="str">
            <v>العجمي</v>
          </cell>
          <cell r="C9" t="str">
            <v>2222222222</v>
          </cell>
          <cell r="D9"/>
          <cell r="E9">
            <v>8</v>
          </cell>
          <cell r="F9"/>
          <cell r="G9"/>
        </row>
        <row r="10">
          <cell r="A10" t="str">
            <v>سمير رياض</v>
          </cell>
          <cell r="B10" t="str">
            <v>المندرة</v>
          </cell>
          <cell r="C10" t="str">
            <v>03333333333</v>
          </cell>
          <cell r="D10"/>
          <cell r="E10">
            <v>9</v>
          </cell>
          <cell r="F10"/>
          <cell r="G10"/>
        </row>
        <row r="11">
          <cell r="A11"/>
          <cell r="B11"/>
          <cell r="C11"/>
          <cell r="D11"/>
          <cell r="E11">
            <v>10</v>
          </cell>
          <cell r="F11"/>
          <cell r="G11"/>
        </row>
        <row r="12">
          <cell r="A12"/>
          <cell r="B12"/>
          <cell r="C12"/>
          <cell r="D12"/>
          <cell r="E12">
            <v>11</v>
          </cell>
          <cell r="F12"/>
          <cell r="G12"/>
        </row>
        <row r="13">
          <cell r="A13"/>
          <cell r="B13"/>
          <cell r="C13"/>
          <cell r="D13"/>
          <cell r="E13">
            <v>12</v>
          </cell>
          <cell r="F13"/>
          <cell r="G13"/>
        </row>
        <row r="14">
          <cell r="A14"/>
          <cell r="B14"/>
          <cell r="C14"/>
          <cell r="D14"/>
          <cell r="E14">
            <v>13</v>
          </cell>
          <cell r="F14"/>
          <cell r="G14"/>
        </row>
        <row r="15">
          <cell r="A15"/>
          <cell r="B15"/>
          <cell r="C15"/>
          <cell r="D15"/>
          <cell r="E15">
            <v>14</v>
          </cell>
          <cell r="F15"/>
          <cell r="G15"/>
        </row>
        <row r="16">
          <cell r="A16"/>
          <cell r="B16"/>
          <cell r="C16"/>
          <cell r="D16"/>
          <cell r="E16">
            <v>15</v>
          </cell>
          <cell r="F16"/>
          <cell r="G16"/>
        </row>
        <row r="17">
          <cell r="A17"/>
          <cell r="B17"/>
          <cell r="C17"/>
          <cell r="D17"/>
          <cell r="E17">
            <v>16</v>
          </cell>
          <cell r="F17"/>
          <cell r="G17"/>
        </row>
        <row r="18">
          <cell r="A18"/>
          <cell r="B18"/>
          <cell r="C18"/>
          <cell r="D18"/>
          <cell r="E18">
            <v>17</v>
          </cell>
          <cell r="F18"/>
          <cell r="G18"/>
        </row>
        <row r="19">
          <cell r="A19"/>
          <cell r="B19"/>
          <cell r="C19"/>
          <cell r="D19"/>
          <cell r="E19">
            <v>18</v>
          </cell>
          <cell r="F19"/>
          <cell r="G19"/>
        </row>
        <row r="20">
          <cell r="A20"/>
          <cell r="B20"/>
          <cell r="C20"/>
          <cell r="D20"/>
          <cell r="E20">
            <v>19</v>
          </cell>
          <cell r="F20"/>
          <cell r="G20"/>
        </row>
        <row r="21">
          <cell r="A21"/>
          <cell r="B21"/>
          <cell r="C21"/>
          <cell r="D21"/>
          <cell r="E21">
            <v>20</v>
          </cell>
          <cell r="F21"/>
          <cell r="G21"/>
        </row>
        <row r="22">
          <cell r="A22"/>
          <cell r="B22"/>
          <cell r="C22"/>
          <cell r="D22"/>
          <cell r="E22">
            <v>21</v>
          </cell>
          <cell r="F22"/>
          <cell r="G22"/>
        </row>
        <row r="23">
          <cell r="A23"/>
          <cell r="B23"/>
          <cell r="C23"/>
          <cell r="D23"/>
          <cell r="E23">
            <v>22</v>
          </cell>
          <cell r="F23"/>
          <cell r="G23"/>
        </row>
        <row r="24">
          <cell r="A24"/>
          <cell r="B24"/>
          <cell r="C24"/>
          <cell r="D24"/>
          <cell r="E24">
            <v>23</v>
          </cell>
          <cell r="F24"/>
          <cell r="G24"/>
        </row>
        <row r="25">
          <cell r="A25"/>
          <cell r="B25"/>
          <cell r="C25"/>
          <cell r="D25"/>
          <cell r="E25">
            <v>24</v>
          </cell>
          <cell r="F25"/>
          <cell r="G25"/>
        </row>
        <row r="26">
          <cell r="A26"/>
          <cell r="B26"/>
          <cell r="C26"/>
          <cell r="D26"/>
          <cell r="E26">
            <v>25</v>
          </cell>
          <cell r="F26"/>
          <cell r="G26"/>
        </row>
        <row r="27">
          <cell r="A27"/>
          <cell r="B27"/>
          <cell r="C27"/>
          <cell r="D27"/>
          <cell r="E27">
            <v>26</v>
          </cell>
          <cell r="F27"/>
          <cell r="G27"/>
        </row>
        <row r="28">
          <cell r="A28"/>
          <cell r="B28"/>
          <cell r="C28"/>
          <cell r="D28"/>
          <cell r="E28">
            <v>27</v>
          </cell>
          <cell r="F28"/>
          <cell r="G28"/>
        </row>
        <row r="29">
          <cell r="A29"/>
          <cell r="B29"/>
          <cell r="C29"/>
          <cell r="D29"/>
          <cell r="E29">
            <v>28</v>
          </cell>
          <cell r="F29"/>
          <cell r="G29"/>
        </row>
        <row r="30">
          <cell r="A30"/>
          <cell r="B30"/>
          <cell r="C30"/>
          <cell r="D30"/>
          <cell r="E30">
            <v>29</v>
          </cell>
          <cell r="F30"/>
          <cell r="G30"/>
        </row>
        <row r="31">
          <cell r="A31"/>
          <cell r="B31"/>
          <cell r="C31"/>
          <cell r="D31"/>
          <cell r="E31">
            <v>30</v>
          </cell>
          <cell r="F31"/>
          <cell r="G31"/>
        </row>
        <row r="32">
          <cell r="A32"/>
          <cell r="B32"/>
          <cell r="C32"/>
          <cell r="D32"/>
          <cell r="E32">
            <v>31</v>
          </cell>
          <cell r="F32"/>
          <cell r="G32"/>
        </row>
        <row r="33">
          <cell r="A33"/>
          <cell r="B33"/>
          <cell r="C33"/>
          <cell r="D33"/>
          <cell r="E33">
            <v>32</v>
          </cell>
          <cell r="F33"/>
          <cell r="G33"/>
        </row>
        <row r="34">
          <cell r="A34"/>
          <cell r="B34"/>
          <cell r="C34"/>
          <cell r="D34"/>
          <cell r="E34">
            <v>33</v>
          </cell>
          <cell r="F34"/>
          <cell r="G34"/>
        </row>
        <row r="35">
          <cell r="A35"/>
          <cell r="B35"/>
          <cell r="C35"/>
          <cell r="D35"/>
          <cell r="E35">
            <v>34</v>
          </cell>
          <cell r="F35"/>
          <cell r="G35"/>
        </row>
        <row r="36">
          <cell r="A36"/>
          <cell r="B36"/>
          <cell r="C36"/>
          <cell r="D36"/>
          <cell r="E36">
            <v>35</v>
          </cell>
          <cell r="F36"/>
          <cell r="G36"/>
        </row>
        <row r="37">
          <cell r="A37"/>
          <cell r="B37"/>
          <cell r="C37"/>
          <cell r="D37"/>
          <cell r="E37">
            <v>36</v>
          </cell>
          <cell r="F37"/>
          <cell r="G37"/>
        </row>
        <row r="38">
          <cell r="A38"/>
          <cell r="B38"/>
          <cell r="C38"/>
          <cell r="D38"/>
          <cell r="E38">
            <v>37</v>
          </cell>
          <cell r="F38"/>
          <cell r="G38"/>
        </row>
        <row r="39">
          <cell r="A39"/>
          <cell r="B39"/>
          <cell r="C39"/>
          <cell r="D39"/>
          <cell r="E39">
            <v>38</v>
          </cell>
          <cell r="F39"/>
          <cell r="G39"/>
        </row>
        <row r="40">
          <cell r="A40"/>
          <cell r="B40"/>
          <cell r="C40"/>
          <cell r="D40"/>
          <cell r="E40">
            <v>39</v>
          </cell>
          <cell r="F40"/>
          <cell r="G40"/>
        </row>
        <row r="41">
          <cell r="A41"/>
          <cell r="B41"/>
          <cell r="C41"/>
          <cell r="D41"/>
          <cell r="E41">
            <v>40</v>
          </cell>
          <cell r="F41"/>
          <cell r="G41"/>
        </row>
        <row r="42">
          <cell r="A42"/>
          <cell r="B42"/>
          <cell r="C42"/>
          <cell r="D42"/>
          <cell r="E42">
            <v>41</v>
          </cell>
          <cell r="F42"/>
          <cell r="G42"/>
        </row>
        <row r="43">
          <cell r="A43"/>
          <cell r="B43"/>
          <cell r="C43"/>
          <cell r="D43"/>
          <cell r="E43">
            <v>42</v>
          </cell>
          <cell r="F43"/>
          <cell r="G43"/>
        </row>
        <row r="44">
          <cell r="A44"/>
          <cell r="B44"/>
          <cell r="C44"/>
          <cell r="D44"/>
          <cell r="E44">
            <v>43</v>
          </cell>
          <cell r="F44"/>
          <cell r="G44"/>
        </row>
        <row r="45">
          <cell r="A45"/>
          <cell r="B45"/>
          <cell r="C45"/>
          <cell r="D45"/>
          <cell r="E45">
            <v>44</v>
          </cell>
          <cell r="F45"/>
          <cell r="G45"/>
        </row>
        <row r="46">
          <cell r="A46"/>
          <cell r="B46"/>
          <cell r="C46"/>
          <cell r="D46"/>
          <cell r="E46">
            <v>45</v>
          </cell>
          <cell r="F46"/>
          <cell r="G46"/>
        </row>
        <row r="47">
          <cell r="A47"/>
          <cell r="B47"/>
          <cell r="C47"/>
          <cell r="D47"/>
          <cell r="E47">
            <v>46</v>
          </cell>
          <cell r="F47"/>
          <cell r="G47"/>
        </row>
        <row r="48">
          <cell r="A48"/>
          <cell r="B48"/>
          <cell r="C48"/>
          <cell r="D48"/>
          <cell r="E48">
            <v>47</v>
          </cell>
          <cell r="F48"/>
          <cell r="G48"/>
        </row>
        <row r="49">
          <cell r="A49"/>
          <cell r="B49"/>
          <cell r="C49"/>
          <cell r="D49"/>
          <cell r="E49">
            <v>48</v>
          </cell>
          <cell r="F49"/>
          <cell r="G49"/>
        </row>
        <row r="50">
          <cell r="A50"/>
          <cell r="B50"/>
          <cell r="C50"/>
          <cell r="D50"/>
          <cell r="E50">
            <v>49</v>
          </cell>
          <cell r="F50"/>
          <cell r="G50"/>
        </row>
        <row r="51">
          <cell r="A51"/>
          <cell r="B51"/>
          <cell r="C51"/>
          <cell r="D51"/>
          <cell r="E51">
            <v>50</v>
          </cell>
          <cell r="F51"/>
          <cell r="G51"/>
        </row>
        <row r="52">
          <cell r="A52"/>
          <cell r="B52"/>
          <cell r="C52"/>
          <cell r="D52"/>
          <cell r="E52">
            <v>51</v>
          </cell>
          <cell r="F52"/>
          <cell r="G52"/>
        </row>
        <row r="53">
          <cell r="A53"/>
          <cell r="B53"/>
          <cell r="C53"/>
          <cell r="D53"/>
          <cell r="E53">
            <v>52</v>
          </cell>
          <cell r="F53"/>
          <cell r="G53"/>
        </row>
        <row r="54">
          <cell r="A54"/>
          <cell r="B54"/>
          <cell r="C54"/>
          <cell r="D54"/>
          <cell r="E54">
            <v>53</v>
          </cell>
          <cell r="F54"/>
          <cell r="G54"/>
        </row>
        <row r="55">
          <cell r="A55"/>
          <cell r="B55"/>
          <cell r="C55"/>
          <cell r="D55"/>
          <cell r="E55">
            <v>54</v>
          </cell>
          <cell r="F55"/>
          <cell r="G55"/>
        </row>
        <row r="56">
          <cell r="A56"/>
          <cell r="B56"/>
          <cell r="C56"/>
          <cell r="D56"/>
          <cell r="E56">
            <v>55</v>
          </cell>
          <cell r="F56"/>
          <cell r="G56"/>
        </row>
        <row r="57">
          <cell r="A57"/>
          <cell r="B57"/>
          <cell r="C57"/>
          <cell r="D57"/>
          <cell r="E57">
            <v>56</v>
          </cell>
          <cell r="F57"/>
          <cell r="G57"/>
        </row>
        <row r="58">
          <cell r="A58"/>
          <cell r="B58"/>
          <cell r="C58"/>
          <cell r="D58"/>
          <cell r="E58">
            <v>57</v>
          </cell>
          <cell r="F58"/>
          <cell r="G58"/>
        </row>
        <row r="59">
          <cell r="A59"/>
          <cell r="B59"/>
          <cell r="C59"/>
          <cell r="D59"/>
          <cell r="E59">
            <v>58</v>
          </cell>
          <cell r="F59"/>
          <cell r="G59"/>
        </row>
        <row r="60">
          <cell r="A60"/>
          <cell r="B60"/>
          <cell r="C60"/>
          <cell r="D60"/>
          <cell r="E60">
            <v>59</v>
          </cell>
          <cell r="F60"/>
          <cell r="G60"/>
        </row>
        <row r="61">
          <cell r="A61"/>
          <cell r="B61"/>
          <cell r="C61"/>
          <cell r="D61"/>
          <cell r="E61">
            <v>60</v>
          </cell>
          <cell r="F61"/>
          <cell r="G61"/>
        </row>
        <row r="62">
          <cell r="A62"/>
          <cell r="B62"/>
          <cell r="C62"/>
          <cell r="D62"/>
          <cell r="E62">
            <v>61</v>
          </cell>
          <cell r="F62"/>
          <cell r="G62"/>
        </row>
        <row r="63">
          <cell r="A63"/>
          <cell r="B63"/>
          <cell r="C63"/>
          <cell r="D63"/>
          <cell r="E63">
            <v>62</v>
          </cell>
          <cell r="F63"/>
          <cell r="G63"/>
        </row>
        <row r="64">
          <cell r="A64"/>
          <cell r="B64"/>
          <cell r="C64"/>
          <cell r="D64"/>
          <cell r="E64">
            <v>63</v>
          </cell>
          <cell r="F64"/>
          <cell r="G64"/>
        </row>
        <row r="65">
          <cell r="A65"/>
          <cell r="B65"/>
          <cell r="C65"/>
          <cell r="D65"/>
          <cell r="E65">
            <v>64</v>
          </cell>
          <cell r="F65"/>
          <cell r="G65"/>
        </row>
        <row r="66">
          <cell r="A66"/>
          <cell r="B66"/>
          <cell r="C66"/>
          <cell r="D66"/>
          <cell r="E66">
            <v>65</v>
          </cell>
          <cell r="F66"/>
          <cell r="G66"/>
        </row>
        <row r="67">
          <cell r="A67"/>
          <cell r="B67"/>
          <cell r="C67"/>
          <cell r="D67"/>
          <cell r="E67">
            <v>66</v>
          </cell>
          <cell r="F67"/>
          <cell r="G67"/>
        </row>
        <row r="68">
          <cell r="A68"/>
          <cell r="B68"/>
          <cell r="C68"/>
          <cell r="D68"/>
          <cell r="E68">
            <v>67</v>
          </cell>
          <cell r="F68"/>
          <cell r="G68"/>
        </row>
        <row r="69">
          <cell r="A69"/>
          <cell r="B69"/>
          <cell r="C69"/>
          <cell r="D69"/>
          <cell r="E69">
            <v>68</v>
          </cell>
          <cell r="F69"/>
          <cell r="G69"/>
        </row>
        <row r="70">
          <cell r="A70"/>
          <cell r="B70"/>
          <cell r="C70"/>
          <cell r="D70"/>
          <cell r="E70">
            <v>69</v>
          </cell>
          <cell r="F70"/>
          <cell r="G70"/>
        </row>
        <row r="71">
          <cell r="A71"/>
          <cell r="B71"/>
          <cell r="C71"/>
          <cell r="D71"/>
          <cell r="E71">
            <v>70</v>
          </cell>
          <cell r="F71"/>
          <cell r="G71"/>
        </row>
        <row r="72">
          <cell r="A72"/>
          <cell r="B72"/>
          <cell r="C72"/>
          <cell r="D72"/>
          <cell r="E72">
            <v>71</v>
          </cell>
          <cell r="F72"/>
          <cell r="G72"/>
        </row>
        <row r="73">
          <cell r="A73"/>
          <cell r="B73"/>
          <cell r="C73"/>
          <cell r="D73"/>
          <cell r="E73">
            <v>72</v>
          </cell>
          <cell r="F73"/>
          <cell r="G73"/>
        </row>
        <row r="74">
          <cell r="A74"/>
          <cell r="B74"/>
          <cell r="C74"/>
          <cell r="D74"/>
          <cell r="E74">
            <v>73</v>
          </cell>
          <cell r="F74"/>
          <cell r="G74"/>
        </row>
        <row r="75">
          <cell r="A75"/>
          <cell r="B75"/>
          <cell r="C75"/>
          <cell r="D75"/>
          <cell r="E75">
            <v>74</v>
          </cell>
          <cell r="F75"/>
          <cell r="G75"/>
        </row>
        <row r="76">
          <cell r="A76"/>
          <cell r="B76"/>
          <cell r="C76"/>
          <cell r="D76"/>
          <cell r="E76">
            <v>75</v>
          </cell>
          <cell r="F76"/>
          <cell r="G76"/>
        </row>
        <row r="77">
          <cell r="A77"/>
          <cell r="B77"/>
          <cell r="C77"/>
          <cell r="D77"/>
          <cell r="E77">
            <v>76</v>
          </cell>
          <cell r="F77"/>
          <cell r="G77"/>
        </row>
        <row r="78">
          <cell r="A78"/>
          <cell r="B78"/>
          <cell r="C78"/>
          <cell r="D78"/>
          <cell r="E78">
            <v>77</v>
          </cell>
          <cell r="F78"/>
          <cell r="G78"/>
        </row>
        <row r="79">
          <cell r="A79"/>
          <cell r="B79"/>
          <cell r="C79"/>
          <cell r="D79"/>
          <cell r="E79">
            <v>78</v>
          </cell>
          <cell r="F79"/>
          <cell r="G79"/>
        </row>
        <row r="80">
          <cell r="A80"/>
          <cell r="B80"/>
          <cell r="C80"/>
          <cell r="D80"/>
          <cell r="E80">
            <v>79</v>
          </cell>
          <cell r="F80"/>
          <cell r="G80"/>
        </row>
        <row r="81">
          <cell r="A81"/>
          <cell r="B81"/>
          <cell r="C81"/>
          <cell r="D81"/>
          <cell r="E81">
            <v>80</v>
          </cell>
          <cell r="F81"/>
          <cell r="G81"/>
        </row>
        <row r="82">
          <cell r="A82"/>
          <cell r="B82"/>
          <cell r="C82"/>
          <cell r="D82"/>
          <cell r="E82">
            <v>81</v>
          </cell>
          <cell r="F82"/>
          <cell r="G82"/>
        </row>
        <row r="83">
          <cell r="A83"/>
          <cell r="B83"/>
          <cell r="C83"/>
          <cell r="D83"/>
          <cell r="E83">
            <v>82</v>
          </cell>
          <cell r="F83"/>
          <cell r="G83"/>
        </row>
        <row r="84">
          <cell r="A84"/>
          <cell r="B84"/>
          <cell r="C84"/>
          <cell r="D84"/>
          <cell r="E84">
            <v>83</v>
          </cell>
          <cell r="F84"/>
          <cell r="G84"/>
        </row>
        <row r="85">
          <cell r="A85"/>
          <cell r="B85"/>
          <cell r="C85"/>
          <cell r="D85"/>
          <cell r="E85">
            <v>84</v>
          </cell>
          <cell r="F85"/>
          <cell r="G85"/>
        </row>
        <row r="86">
          <cell r="A86"/>
          <cell r="B86"/>
          <cell r="C86"/>
          <cell r="D86"/>
          <cell r="E86">
            <v>85</v>
          </cell>
          <cell r="F86"/>
          <cell r="G86"/>
        </row>
        <row r="87">
          <cell r="A87"/>
          <cell r="B87"/>
          <cell r="C87"/>
          <cell r="D87"/>
          <cell r="E87">
            <v>86</v>
          </cell>
          <cell r="F87"/>
          <cell r="G87"/>
        </row>
        <row r="88">
          <cell r="A88"/>
          <cell r="B88"/>
          <cell r="C88"/>
          <cell r="D88"/>
          <cell r="E88">
            <v>87</v>
          </cell>
          <cell r="F88"/>
          <cell r="G88"/>
        </row>
        <row r="89">
          <cell r="A89"/>
          <cell r="B89"/>
          <cell r="C89"/>
          <cell r="D89"/>
          <cell r="E89">
            <v>88</v>
          </cell>
          <cell r="F89"/>
          <cell r="G89"/>
        </row>
        <row r="90">
          <cell r="A90"/>
          <cell r="B90"/>
          <cell r="C90"/>
          <cell r="D90"/>
          <cell r="E90">
            <v>89</v>
          </cell>
          <cell r="F90"/>
          <cell r="G90"/>
        </row>
        <row r="91">
          <cell r="A91"/>
          <cell r="B91"/>
          <cell r="C91"/>
          <cell r="D91"/>
          <cell r="E91">
            <v>90</v>
          </cell>
          <cell r="F91"/>
          <cell r="G91"/>
        </row>
        <row r="92">
          <cell r="A92"/>
          <cell r="B92"/>
          <cell r="C92"/>
          <cell r="D92"/>
          <cell r="E92">
            <v>91</v>
          </cell>
          <cell r="F92"/>
          <cell r="G92"/>
        </row>
        <row r="93">
          <cell r="A93"/>
          <cell r="B93"/>
          <cell r="C93"/>
          <cell r="D93"/>
          <cell r="E93">
            <v>92</v>
          </cell>
          <cell r="F93"/>
          <cell r="G93"/>
        </row>
        <row r="94">
          <cell r="A94"/>
          <cell r="B94"/>
          <cell r="C94"/>
          <cell r="D94"/>
          <cell r="E94">
            <v>93</v>
          </cell>
          <cell r="F94"/>
          <cell r="G94"/>
        </row>
        <row r="95">
          <cell r="A95"/>
          <cell r="B95"/>
          <cell r="C95"/>
          <cell r="D95"/>
          <cell r="E95">
            <v>94</v>
          </cell>
          <cell r="F95"/>
          <cell r="G95"/>
        </row>
        <row r="96">
          <cell r="A96"/>
          <cell r="B96"/>
          <cell r="C96"/>
          <cell r="D96"/>
          <cell r="E96">
            <v>95</v>
          </cell>
          <cell r="F96"/>
          <cell r="G96"/>
        </row>
        <row r="97">
          <cell r="A97"/>
          <cell r="B97"/>
          <cell r="C97"/>
          <cell r="D97"/>
          <cell r="E97">
            <v>96</v>
          </cell>
          <cell r="F97"/>
          <cell r="G97"/>
        </row>
        <row r="98">
          <cell r="A98"/>
          <cell r="B98"/>
          <cell r="C98"/>
          <cell r="D98"/>
          <cell r="E98">
            <v>97</v>
          </cell>
          <cell r="F98"/>
          <cell r="G98"/>
        </row>
        <row r="99">
          <cell r="A99"/>
          <cell r="B99"/>
          <cell r="C99"/>
          <cell r="D99"/>
          <cell r="E99">
            <v>98</v>
          </cell>
          <cell r="F99"/>
          <cell r="G99"/>
        </row>
        <row r="100">
          <cell r="A100"/>
          <cell r="B100"/>
          <cell r="C100"/>
          <cell r="D100"/>
          <cell r="E100">
            <v>99</v>
          </cell>
          <cell r="F100"/>
          <cell r="G100"/>
        </row>
        <row r="101">
          <cell r="A101"/>
          <cell r="B101"/>
          <cell r="C101"/>
          <cell r="D101"/>
          <cell r="E101">
            <v>100</v>
          </cell>
          <cell r="F101"/>
          <cell r="G101"/>
        </row>
        <row r="102">
          <cell r="A102"/>
          <cell r="B102"/>
          <cell r="C102"/>
          <cell r="D102"/>
          <cell r="E102">
            <v>101</v>
          </cell>
          <cell r="F102"/>
          <cell r="G102"/>
        </row>
        <row r="103">
          <cell r="A103"/>
          <cell r="B103"/>
          <cell r="C103"/>
          <cell r="D103"/>
          <cell r="E103">
            <v>102</v>
          </cell>
          <cell r="F103"/>
          <cell r="G103"/>
        </row>
        <row r="104">
          <cell r="A104"/>
          <cell r="B104"/>
          <cell r="C104"/>
          <cell r="D104"/>
          <cell r="E104">
            <v>103</v>
          </cell>
          <cell r="F104"/>
          <cell r="G104"/>
        </row>
        <row r="105">
          <cell r="A105"/>
          <cell r="B105"/>
          <cell r="C105"/>
          <cell r="D105"/>
          <cell r="E105">
            <v>104</v>
          </cell>
          <cell r="F105"/>
          <cell r="G105"/>
        </row>
        <row r="106">
          <cell r="A106"/>
          <cell r="B106"/>
          <cell r="C106"/>
          <cell r="D106"/>
          <cell r="E106">
            <v>105</v>
          </cell>
          <cell r="F106"/>
          <cell r="G106"/>
        </row>
        <row r="107">
          <cell r="A107"/>
          <cell r="B107"/>
          <cell r="C107"/>
          <cell r="D107"/>
          <cell r="E107">
            <v>106</v>
          </cell>
          <cell r="F107"/>
          <cell r="G107"/>
        </row>
        <row r="108">
          <cell r="A108"/>
          <cell r="B108"/>
          <cell r="C108"/>
          <cell r="D108"/>
          <cell r="E108">
            <v>107</v>
          </cell>
          <cell r="F108"/>
          <cell r="G108"/>
        </row>
        <row r="109">
          <cell r="A109"/>
          <cell r="B109"/>
          <cell r="C109"/>
          <cell r="D109"/>
          <cell r="E109">
            <v>108</v>
          </cell>
          <cell r="F109"/>
          <cell r="G109"/>
        </row>
        <row r="110">
          <cell r="A110"/>
          <cell r="B110"/>
          <cell r="C110"/>
          <cell r="D110"/>
          <cell r="E110">
            <v>109</v>
          </cell>
          <cell r="F110"/>
          <cell r="G110"/>
        </row>
        <row r="111">
          <cell r="A111"/>
          <cell r="B111"/>
          <cell r="C111"/>
          <cell r="D111"/>
          <cell r="E111">
            <v>110</v>
          </cell>
          <cell r="F111"/>
          <cell r="G111"/>
        </row>
        <row r="112">
          <cell r="A112"/>
          <cell r="B112"/>
          <cell r="C112"/>
          <cell r="D112"/>
          <cell r="E112">
            <v>111</v>
          </cell>
          <cell r="F112"/>
          <cell r="G112"/>
        </row>
        <row r="113">
          <cell r="A113"/>
          <cell r="B113"/>
          <cell r="C113"/>
          <cell r="D113"/>
          <cell r="E113">
            <v>112</v>
          </cell>
          <cell r="F113"/>
          <cell r="G113"/>
        </row>
        <row r="114">
          <cell r="A114"/>
          <cell r="B114"/>
          <cell r="C114"/>
          <cell r="D114"/>
          <cell r="E114">
            <v>113</v>
          </cell>
          <cell r="F114"/>
          <cell r="G114"/>
        </row>
        <row r="115">
          <cell r="A115"/>
          <cell r="B115"/>
          <cell r="C115"/>
          <cell r="D115"/>
          <cell r="E115">
            <v>114</v>
          </cell>
          <cell r="F115"/>
          <cell r="G115"/>
        </row>
        <row r="116">
          <cell r="A116"/>
          <cell r="B116"/>
          <cell r="C116"/>
          <cell r="D116"/>
          <cell r="E116">
            <v>115</v>
          </cell>
          <cell r="F116"/>
          <cell r="G116"/>
        </row>
        <row r="117">
          <cell r="A117"/>
          <cell r="B117"/>
          <cell r="C117"/>
          <cell r="D117"/>
          <cell r="E117">
            <v>116</v>
          </cell>
          <cell r="F117"/>
          <cell r="G117"/>
        </row>
        <row r="118">
          <cell r="A118"/>
          <cell r="B118"/>
          <cell r="C118"/>
          <cell r="D118"/>
          <cell r="E118">
            <v>117</v>
          </cell>
          <cell r="F118"/>
          <cell r="G118"/>
        </row>
        <row r="119">
          <cell r="A119"/>
          <cell r="B119"/>
          <cell r="C119"/>
          <cell r="D119"/>
          <cell r="E119">
            <v>118</v>
          </cell>
          <cell r="F119"/>
          <cell r="G119"/>
        </row>
        <row r="120">
          <cell r="A120"/>
          <cell r="B120"/>
          <cell r="C120"/>
          <cell r="D120"/>
          <cell r="E120">
            <v>119</v>
          </cell>
          <cell r="F120"/>
          <cell r="G120"/>
        </row>
        <row r="121">
          <cell r="A121"/>
          <cell r="B121"/>
          <cell r="C121"/>
          <cell r="D121"/>
          <cell r="E121">
            <v>120</v>
          </cell>
          <cell r="F121"/>
          <cell r="G121"/>
        </row>
        <row r="122">
          <cell r="A122"/>
          <cell r="B122"/>
          <cell r="C122"/>
          <cell r="D122"/>
          <cell r="E122">
            <v>121</v>
          </cell>
          <cell r="F122"/>
          <cell r="G122"/>
        </row>
        <row r="123">
          <cell r="A123"/>
          <cell r="B123"/>
          <cell r="C123"/>
          <cell r="D123"/>
          <cell r="E123">
            <v>122</v>
          </cell>
          <cell r="F123"/>
          <cell r="G123"/>
        </row>
        <row r="124">
          <cell r="A124"/>
          <cell r="B124"/>
          <cell r="C124"/>
          <cell r="D124"/>
          <cell r="E124">
            <v>123</v>
          </cell>
          <cell r="F124"/>
          <cell r="G124"/>
        </row>
        <row r="125">
          <cell r="A125"/>
          <cell r="B125"/>
          <cell r="C125"/>
          <cell r="D125"/>
          <cell r="E125">
            <v>124</v>
          </cell>
          <cell r="F125"/>
          <cell r="G125"/>
        </row>
        <row r="126">
          <cell r="A126"/>
          <cell r="B126"/>
          <cell r="C126"/>
          <cell r="D126"/>
          <cell r="E126">
            <v>125</v>
          </cell>
          <cell r="F126"/>
          <cell r="G126"/>
        </row>
        <row r="127">
          <cell r="A127"/>
          <cell r="B127"/>
          <cell r="C127"/>
          <cell r="D127"/>
          <cell r="E127">
            <v>126</v>
          </cell>
          <cell r="F127"/>
          <cell r="G127"/>
        </row>
        <row r="128">
          <cell r="A128"/>
          <cell r="B128"/>
          <cell r="C128"/>
          <cell r="D128"/>
          <cell r="E128">
            <v>127</v>
          </cell>
          <cell r="F128"/>
          <cell r="G128"/>
        </row>
        <row r="129">
          <cell r="A129"/>
          <cell r="B129"/>
          <cell r="C129"/>
          <cell r="D129"/>
          <cell r="E129">
            <v>128</v>
          </cell>
          <cell r="F129"/>
          <cell r="G129"/>
        </row>
        <row r="130">
          <cell r="A130"/>
          <cell r="B130"/>
          <cell r="C130"/>
          <cell r="D130"/>
          <cell r="E130">
            <v>129</v>
          </cell>
          <cell r="F130"/>
          <cell r="G130"/>
        </row>
        <row r="131">
          <cell r="A131"/>
          <cell r="B131"/>
          <cell r="C131"/>
          <cell r="D131"/>
          <cell r="E131">
            <v>130</v>
          </cell>
          <cell r="F131"/>
          <cell r="G131"/>
        </row>
        <row r="132">
          <cell r="A132"/>
          <cell r="B132"/>
          <cell r="C132"/>
          <cell r="D132"/>
          <cell r="E132">
            <v>131</v>
          </cell>
          <cell r="F132"/>
          <cell r="G132"/>
        </row>
        <row r="133">
          <cell r="A133"/>
          <cell r="B133"/>
          <cell r="C133"/>
          <cell r="D133"/>
          <cell r="E133">
            <v>132</v>
          </cell>
          <cell r="F133"/>
          <cell r="G133"/>
        </row>
        <row r="134">
          <cell r="A134"/>
          <cell r="B134"/>
          <cell r="C134"/>
          <cell r="D134"/>
          <cell r="E134">
            <v>133</v>
          </cell>
          <cell r="F134"/>
          <cell r="G134"/>
        </row>
        <row r="135">
          <cell r="A135"/>
          <cell r="B135"/>
          <cell r="C135"/>
          <cell r="D135"/>
          <cell r="E135">
            <v>134</v>
          </cell>
          <cell r="F135"/>
          <cell r="G135"/>
        </row>
        <row r="136">
          <cell r="A136"/>
          <cell r="B136"/>
          <cell r="C136"/>
          <cell r="D136"/>
          <cell r="E136">
            <v>135</v>
          </cell>
          <cell r="F136"/>
          <cell r="G136"/>
        </row>
        <row r="137">
          <cell r="A137"/>
          <cell r="B137"/>
          <cell r="C137"/>
          <cell r="D137"/>
          <cell r="E137">
            <v>136</v>
          </cell>
          <cell r="F137"/>
          <cell r="G137"/>
        </row>
        <row r="138">
          <cell r="A138"/>
          <cell r="B138"/>
          <cell r="C138"/>
          <cell r="D138"/>
          <cell r="E138">
            <v>137</v>
          </cell>
          <cell r="F138"/>
          <cell r="G138"/>
        </row>
        <row r="139">
          <cell r="A139"/>
          <cell r="B139"/>
          <cell r="C139"/>
          <cell r="D139"/>
          <cell r="E139">
            <v>138</v>
          </cell>
          <cell r="F139"/>
          <cell r="G139"/>
        </row>
        <row r="140">
          <cell r="A140"/>
          <cell r="B140"/>
          <cell r="C140"/>
          <cell r="D140"/>
          <cell r="E140">
            <v>139</v>
          </cell>
          <cell r="F140"/>
          <cell r="G140"/>
        </row>
        <row r="141">
          <cell r="A141"/>
          <cell r="B141"/>
          <cell r="C141"/>
          <cell r="D141"/>
          <cell r="E141">
            <v>140</v>
          </cell>
          <cell r="F141"/>
          <cell r="G141"/>
        </row>
        <row r="142">
          <cell r="A142"/>
          <cell r="B142"/>
          <cell r="C142"/>
          <cell r="D142"/>
          <cell r="E142">
            <v>141</v>
          </cell>
          <cell r="F142"/>
          <cell r="G142"/>
        </row>
        <row r="143">
          <cell r="A143"/>
          <cell r="B143"/>
          <cell r="C143"/>
          <cell r="D143"/>
          <cell r="E143">
            <v>142</v>
          </cell>
          <cell r="F143"/>
          <cell r="G143"/>
        </row>
        <row r="144">
          <cell r="A144"/>
          <cell r="B144"/>
          <cell r="C144"/>
          <cell r="D144"/>
          <cell r="E144">
            <v>143</v>
          </cell>
          <cell r="F144"/>
          <cell r="G144"/>
        </row>
        <row r="145">
          <cell r="A145"/>
          <cell r="B145"/>
          <cell r="C145"/>
          <cell r="D145"/>
          <cell r="E145">
            <v>144</v>
          </cell>
          <cell r="F145"/>
          <cell r="G145"/>
        </row>
        <row r="146">
          <cell r="A146"/>
          <cell r="B146"/>
          <cell r="C146"/>
          <cell r="D146"/>
          <cell r="E146">
            <v>145</v>
          </cell>
          <cell r="F146"/>
          <cell r="G146"/>
        </row>
        <row r="147">
          <cell r="A147"/>
          <cell r="B147"/>
          <cell r="C147"/>
          <cell r="D147"/>
          <cell r="E147">
            <v>146</v>
          </cell>
          <cell r="F147"/>
          <cell r="G147"/>
        </row>
        <row r="148">
          <cell r="A148"/>
          <cell r="B148"/>
          <cell r="C148"/>
          <cell r="D148"/>
          <cell r="E148">
            <v>147</v>
          </cell>
          <cell r="F148"/>
          <cell r="G148"/>
        </row>
        <row r="149">
          <cell r="A149"/>
          <cell r="B149"/>
          <cell r="C149"/>
          <cell r="D149"/>
          <cell r="E149">
            <v>148</v>
          </cell>
          <cell r="F149"/>
          <cell r="G149"/>
        </row>
        <row r="150">
          <cell r="A150"/>
          <cell r="B150"/>
          <cell r="C150"/>
          <cell r="D150"/>
          <cell r="E150">
            <v>149</v>
          </cell>
          <cell r="F150"/>
          <cell r="G150"/>
        </row>
        <row r="151">
          <cell r="A151"/>
          <cell r="B151"/>
          <cell r="C151"/>
          <cell r="D151"/>
          <cell r="E151">
            <v>150</v>
          </cell>
          <cell r="F151"/>
          <cell r="G151"/>
        </row>
        <row r="152">
          <cell r="A152"/>
          <cell r="B152"/>
          <cell r="C152"/>
          <cell r="D152"/>
          <cell r="E152">
            <v>151</v>
          </cell>
          <cell r="F152"/>
          <cell r="G152"/>
        </row>
        <row r="153">
          <cell r="A153"/>
          <cell r="B153"/>
          <cell r="C153"/>
          <cell r="D153"/>
          <cell r="E153">
            <v>152</v>
          </cell>
          <cell r="F153"/>
          <cell r="G153"/>
        </row>
        <row r="154">
          <cell r="A154"/>
          <cell r="B154"/>
          <cell r="C154"/>
          <cell r="D154"/>
          <cell r="E154">
            <v>153</v>
          </cell>
          <cell r="F154"/>
          <cell r="G154"/>
        </row>
        <row r="155">
          <cell r="A155"/>
          <cell r="B155"/>
          <cell r="C155"/>
          <cell r="D155"/>
          <cell r="E155">
            <v>154</v>
          </cell>
          <cell r="F155"/>
          <cell r="G155"/>
        </row>
        <row r="156">
          <cell r="A156"/>
          <cell r="B156"/>
          <cell r="C156"/>
          <cell r="D156"/>
          <cell r="E156">
            <v>155</v>
          </cell>
          <cell r="F156"/>
          <cell r="G156"/>
        </row>
        <row r="157">
          <cell r="A157"/>
          <cell r="B157"/>
          <cell r="C157"/>
          <cell r="D157"/>
          <cell r="E157">
            <v>156</v>
          </cell>
          <cell r="F157"/>
          <cell r="G157"/>
        </row>
        <row r="158">
          <cell r="A158"/>
          <cell r="B158"/>
          <cell r="C158"/>
          <cell r="D158"/>
          <cell r="E158">
            <v>157</v>
          </cell>
          <cell r="F158"/>
          <cell r="G158"/>
        </row>
        <row r="159">
          <cell r="A159"/>
          <cell r="B159"/>
          <cell r="C159"/>
          <cell r="D159"/>
          <cell r="E159">
            <v>158</v>
          </cell>
          <cell r="F159"/>
          <cell r="G159"/>
        </row>
        <row r="160">
          <cell r="A160"/>
          <cell r="B160"/>
          <cell r="C160"/>
          <cell r="D160"/>
          <cell r="E160">
            <v>159</v>
          </cell>
          <cell r="F160"/>
          <cell r="G160"/>
        </row>
        <row r="161">
          <cell r="A161"/>
          <cell r="B161"/>
          <cell r="C161"/>
          <cell r="D161"/>
          <cell r="E161">
            <v>160</v>
          </cell>
          <cell r="F161"/>
          <cell r="G161"/>
        </row>
        <row r="162">
          <cell r="A162"/>
          <cell r="B162"/>
          <cell r="C162"/>
          <cell r="D162"/>
          <cell r="E162">
            <v>161</v>
          </cell>
          <cell r="F162"/>
          <cell r="G162"/>
        </row>
        <row r="163">
          <cell r="A163"/>
          <cell r="B163"/>
          <cell r="C163"/>
          <cell r="D163"/>
          <cell r="E163">
            <v>162</v>
          </cell>
          <cell r="F163"/>
          <cell r="G163"/>
        </row>
        <row r="164">
          <cell r="A164"/>
          <cell r="B164"/>
          <cell r="C164"/>
          <cell r="D164"/>
          <cell r="E164">
            <v>163</v>
          </cell>
          <cell r="F164"/>
          <cell r="G164"/>
        </row>
        <row r="165">
          <cell r="A165"/>
          <cell r="B165"/>
          <cell r="C165"/>
          <cell r="D165"/>
          <cell r="E165">
            <v>164</v>
          </cell>
          <cell r="F165"/>
          <cell r="G165"/>
        </row>
        <row r="166">
          <cell r="A166"/>
          <cell r="B166"/>
          <cell r="C166"/>
          <cell r="D166"/>
          <cell r="E166">
            <v>165</v>
          </cell>
          <cell r="F166"/>
          <cell r="G166"/>
        </row>
        <row r="167">
          <cell r="A167"/>
          <cell r="B167"/>
          <cell r="C167"/>
          <cell r="D167"/>
          <cell r="E167">
            <v>166</v>
          </cell>
          <cell r="F167"/>
          <cell r="G167"/>
        </row>
        <row r="168">
          <cell r="A168"/>
          <cell r="B168"/>
          <cell r="C168"/>
          <cell r="D168"/>
          <cell r="E168">
            <v>167</v>
          </cell>
          <cell r="F168"/>
          <cell r="G168"/>
        </row>
        <row r="169">
          <cell r="A169"/>
          <cell r="B169"/>
          <cell r="C169"/>
          <cell r="D169"/>
          <cell r="E169">
            <v>168</v>
          </cell>
          <cell r="F169"/>
          <cell r="G169"/>
        </row>
        <row r="170">
          <cell r="A170"/>
          <cell r="B170"/>
          <cell r="C170"/>
          <cell r="D170"/>
          <cell r="E170">
            <v>169</v>
          </cell>
          <cell r="F170"/>
          <cell r="G170"/>
        </row>
        <row r="171">
          <cell r="A171"/>
          <cell r="B171"/>
          <cell r="C171"/>
          <cell r="D171"/>
          <cell r="E171">
            <v>170</v>
          </cell>
          <cell r="F171"/>
          <cell r="G171"/>
        </row>
        <row r="172">
          <cell r="A172"/>
          <cell r="B172"/>
          <cell r="C172"/>
          <cell r="D172"/>
          <cell r="E172">
            <v>171</v>
          </cell>
          <cell r="F172"/>
          <cell r="G172"/>
        </row>
        <row r="173">
          <cell r="A173"/>
          <cell r="B173"/>
          <cell r="C173"/>
          <cell r="D173"/>
          <cell r="E173">
            <v>172</v>
          </cell>
          <cell r="F173"/>
          <cell r="G173"/>
        </row>
        <row r="174">
          <cell r="A174"/>
          <cell r="B174"/>
          <cell r="C174"/>
          <cell r="D174"/>
          <cell r="E174">
            <v>173</v>
          </cell>
          <cell r="F174"/>
          <cell r="G174"/>
        </row>
        <row r="175">
          <cell r="A175"/>
          <cell r="B175"/>
          <cell r="C175"/>
          <cell r="D175"/>
          <cell r="E175">
            <v>174</v>
          </cell>
          <cell r="F175"/>
          <cell r="G175"/>
        </row>
        <row r="176">
          <cell r="A176"/>
          <cell r="B176"/>
          <cell r="C176"/>
          <cell r="D176"/>
          <cell r="E176">
            <v>175</v>
          </cell>
          <cell r="F176"/>
          <cell r="G176"/>
        </row>
        <row r="177">
          <cell r="A177"/>
          <cell r="B177"/>
          <cell r="C177"/>
          <cell r="D177"/>
          <cell r="E177">
            <v>176</v>
          </cell>
          <cell r="F177"/>
          <cell r="G177"/>
        </row>
        <row r="178">
          <cell r="A178"/>
          <cell r="B178"/>
          <cell r="C178"/>
          <cell r="D178"/>
          <cell r="E178">
            <v>177</v>
          </cell>
          <cell r="F178"/>
          <cell r="G178"/>
        </row>
        <row r="179">
          <cell r="A179"/>
          <cell r="B179"/>
          <cell r="C179"/>
          <cell r="D179"/>
          <cell r="E179">
            <v>178</v>
          </cell>
          <cell r="F179"/>
          <cell r="G179"/>
        </row>
        <row r="180">
          <cell r="A180"/>
          <cell r="B180"/>
          <cell r="C180"/>
          <cell r="D180"/>
          <cell r="E180">
            <v>179</v>
          </cell>
          <cell r="F180"/>
          <cell r="G180"/>
        </row>
        <row r="181">
          <cell r="A181"/>
          <cell r="B181"/>
          <cell r="C181"/>
          <cell r="D181"/>
          <cell r="E181">
            <v>180</v>
          </cell>
          <cell r="F181"/>
          <cell r="G181"/>
        </row>
        <row r="182">
          <cell r="A182"/>
          <cell r="B182"/>
          <cell r="C182"/>
          <cell r="D182"/>
          <cell r="E182">
            <v>181</v>
          </cell>
          <cell r="F182"/>
          <cell r="G182"/>
        </row>
        <row r="183">
          <cell r="A183"/>
          <cell r="B183"/>
          <cell r="C183"/>
          <cell r="D183"/>
          <cell r="E183">
            <v>182</v>
          </cell>
          <cell r="F183"/>
          <cell r="G183"/>
        </row>
        <row r="184">
          <cell r="A184"/>
          <cell r="B184"/>
          <cell r="C184"/>
          <cell r="D184"/>
          <cell r="E184">
            <v>183</v>
          </cell>
          <cell r="F184"/>
          <cell r="G184"/>
        </row>
        <row r="185">
          <cell r="A185"/>
          <cell r="B185"/>
          <cell r="C185"/>
          <cell r="D185"/>
          <cell r="E185">
            <v>184</v>
          </cell>
          <cell r="F185"/>
          <cell r="G185"/>
        </row>
        <row r="186">
          <cell r="A186"/>
          <cell r="B186"/>
          <cell r="C186"/>
          <cell r="D186"/>
          <cell r="E186">
            <v>185</v>
          </cell>
          <cell r="F186"/>
          <cell r="G186"/>
        </row>
        <row r="187">
          <cell r="A187"/>
          <cell r="B187"/>
          <cell r="C187"/>
          <cell r="D187"/>
          <cell r="E187">
            <v>186</v>
          </cell>
          <cell r="F187"/>
          <cell r="G187"/>
        </row>
        <row r="188">
          <cell r="A188"/>
          <cell r="B188"/>
          <cell r="C188"/>
          <cell r="D188"/>
          <cell r="E188">
            <v>187</v>
          </cell>
          <cell r="F188"/>
          <cell r="G188"/>
        </row>
        <row r="189">
          <cell r="A189"/>
          <cell r="B189"/>
          <cell r="C189"/>
          <cell r="D189"/>
          <cell r="E189">
            <v>188</v>
          </cell>
          <cell r="F189"/>
          <cell r="G189"/>
        </row>
        <row r="190">
          <cell r="A190"/>
          <cell r="B190"/>
          <cell r="C190"/>
          <cell r="D190"/>
          <cell r="E190">
            <v>189</v>
          </cell>
          <cell r="F190"/>
          <cell r="G190"/>
        </row>
        <row r="191">
          <cell r="A191"/>
          <cell r="B191"/>
          <cell r="C191"/>
          <cell r="D191"/>
          <cell r="E191">
            <v>190</v>
          </cell>
          <cell r="F191"/>
          <cell r="G191"/>
        </row>
        <row r="192">
          <cell r="A192"/>
          <cell r="B192"/>
          <cell r="C192"/>
          <cell r="D192"/>
          <cell r="E192">
            <v>191</v>
          </cell>
          <cell r="F192"/>
          <cell r="G192"/>
        </row>
        <row r="193">
          <cell r="A193"/>
          <cell r="B193"/>
          <cell r="C193"/>
          <cell r="D193"/>
          <cell r="E193">
            <v>192</v>
          </cell>
          <cell r="F193"/>
          <cell r="G193"/>
        </row>
        <row r="194">
          <cell r="A194"/>
          <cell r="B194"/>
          <cell r="C194"/>
          <cell r="D194"/>
          <cell r="E194">
            <v>193</v>
          </cell>
          <cell r="F194"/>
          <cell r="G194"/>
        </row>
        <row r="195">
          <cell r="A195"/>
          <cell r="B195"/>
          <cell r="C195"/>
          <cell r="D195"/>
          <cell r="E195">
            <v>194</v>
          </cell>
          <cell r="F195"/>
          <cell r="G195"/>
        </row>
        <row r="196">
          <cell r="A196"/>
          <cell r="B196"/>
          <cell r="C196"/>
          <cell r="D196"/>
          <cell r="E196">
            <v>195</v>
          </cell>
          <cell r="F196"/>
          <cell r="G196"/>
        </row>
        <row r="197">
          <cell r="A197"/>
          <cell r="B197"/>
          <cell r="C197"/>
          <cell r="D197"/>
          <cell r="E197">
            <v>196</v>
          </cell>
          <cell r="F197"/>
          <cell r="G197"/>
        </row>
        <row r="198">
          <cell r="A198"/>
          <cell r="B198"/>
          <cell r="C198"/>
          <cell r="D198"/>
          <cell r="E198">
            <v>197</v>
          </cell>
          <cell r="F198"/>
          <cell r="G198"/>
        </row>
        <row r="199">
          <cell r="A199"/>
          <cell r="B199"/>
          <cell r="C199"/>
          <cell r="D199"/>
          <cell r="E199">
            <v>198</v>
          </cell>
          <cell r="F199"/>
          <cell r="G199"/>
        </row>
        <row r="200">
          <cell r="A200"/>
          <cell r="B200"/>
          <cell r="C200"/>
          <cell r="D200"/>
          <cell r="E200">
            <v>199</v>
          </cell>
          <cell r="F200"/>
          <cell r="G200"/>
        </row>
        <row r="201">
          <cell r="A201"/>
          <cell r="B201"/>
          <cell r="C201"/>
          <cell r="D201"/>
          <cell r="E201">
            <v>200</v>
          </cell>
          <cell r="F201"/>
          <cell r="G201"/>
        </row>
        <row r="202">
          <cell r="A202"/>
          <cell r="B202"/>
          <cell r="C202"/>
          <cell r="D202"/>
          <cell r="E202">
            <v>201</v>
          </cell>
          <cell r="F202"/>
          <cell r="G202"/>
        </row>
        <row r="203">
          <cell r="A203"/>
          <cell r="B203"/>
          <cell r="C203"/>
          <cell r="D203"/>
          <cell r="E203">
            <v>202</v>
          </cell>
          <cell r="F203"/>
          <cell r="G203"/>
        </row>
        <row r="204">
          <cell r="A204"/>
          <cell r="B204"/>
          <cell r="C204"/>
          <cell r="D204"/>
          <cell r="E204">
            <v>203</v>
          </cell>
          <cell r="F204"/>
          <cell r="G204"/>
        </row>
        <row r="205">
          <cell r="A205"/>
          <cell r="B205"/>
          <cell r="C205"/>
          <cell r="D205"/>
          <cell r="E205">
            <v>204</v>
          </cell>
          <cell r="F205"/>
          <cell r="G205"/>
        </row>
        <row r="206">
          <cell r="A206"/>
          <cell r="B206"/>
          <cell r="C206"/>
          <cell r="D206"/>
          <cell r="E206">
            <v>205</v>
          </cell>
          <cell r="F206"/>
          <cell r="G206"/>
        </row>
        <row r="207">
          <cell r="A207"/>
          <cell r="B207"/>
          <cell r="C207"/>
          <cell r="D207"/>
          <cell r="E207">
            <v>206</v>
          </cell>
          <cell r="F207"/>
          <cell r="G207"/>
        </row>
        <row r="208">
          <cell r="A208"/>
          <cell r="B208"/>
          <cell r="C208"/>
          <cell r="D208"/>
          <cell r="E208">
            <v>207</v>
          </cell>
          <cell r="F208"/>
          <cell r="G208"/>
        </row>
        <row r="209">
          <cell r="A209"/>
          <cell r="B209"/>
          <cell r="C209"/>
          <cell r="D209"/>
          <cell r="E209">
            <v>208</v>
          </cell>
          <cell r="F209"/>
          <cell r="G209"/>
        </row>
        <row r="210">
          <cell r="A210"/>
          <cell r="B210"/>
          <cell r="C210"/>
          <cell r="D210"/>
          <cell r="E210">
            <v>209</v>
          </cell>
          <cell r="F210"/>
          <cell r="G210"/>
        </row>
        <row r="211">
          <cell r="A211"/>
          <cell r="B211"/>
          <cell r="C211"/>
          <cell r="D211"/>
          <cell r="E211">
            <v>210</v>
          </cell>
          <cell r="F211"/>
          <cell r="G211"/>
        </row>
        <row r="212">
          <cell r="A212"/>
          <cell r="B212"/>
          <cell r="C212"/>
          <cell r="D212"/>
          <cell r="E212">
            <v>211</v>
          </cell>
          <cell r="F212"/>
          <cell r="G212"/>
        </row>
        <row r="213">
          <cell r="A213"/>
          <cell r="B213"/>
          <cell r="C213"/>
          <cell r="D213"/>
          <cell r="E213">
            <v>212</v>
          </cell>
          <cell r="F213"/>
          <cell r="G213"/>
        </row>
        <row r="214">
          <cell r="A214"/>
          <cell r="B214"/>
          <cell r="C214"/>
          <cell r="D214"/>
          <cell r="E214">
            <v>213</v>
          </cell>
          <cell r="F214"/>
          <cell r="G214"/>
        </row>
        <row r="215">
          <cell r="A215"/>
          <cell r="B215"/>
          <cell r="C215"/>
          <cell r="D215"/>
          <cell r="E215">
            <v>214</v>
          </cell>
          <cell r="F215"/>
          <cell r="G215"/>
        </row>
        <row r="216">
          <cell r="A216"/>
          <cell r="B216"/>
          <cell r="C216"/>
          <cell r="D216"/>
          <cell r="E216">
            <v>215</v>
          </cell>
          <cell r="F216"/>
          <cell r="G216"/>
        </row>
        <row r="217">
          <cell r="A217"/>
          <cell r="B217"/>
          <cell r="C217"/>
          <cell r="D217"/>
          <cell r="E217">
            <v>216</v>
          </cell>
          <cell r="F217"/>
          <cell r="G217"/>
        </row>
        <row r="218">
          <cell r="A218"/>
          <cell r="B218"/>
          <cell r="C218"/>
          <cell r="D218"/>
          <cell r="E218">
            <v>217</v>
          </cell>
          <cell r="F218"/>
          <cell r="G218"/>
        </row>
        <row r="219">
          <cell r="A219"/>
          <cell r="B219"/>
          <cell r="C219"/>
          <cell r="D219"/>
          <cell r="E219">
            <v>218</v>
          </cell>
          <cell r="F219"/>
          <cell r="G219"/>
        </row>
        <row r="220">
          <cell r="A220"/>
          <cell r="B220"/>
          <cell r="C220"/>
          <cell r="D220"/>
          <cell r="E220">
            <v>219</v>
          </cell>
          <cell r="F220"/>
          <cell r="G220"/>
        </row>
        <row r="221">
          <cell r="A221"/>
          <cell r="B221"/>
          <cell r="C221"/>
          <cell r="D221"/>
          <cell r="E221">
            <v>220</v>
          </cell>
          <cell r="F221"/>
          <cell r="G221"/>
        </row>
        <row r="222">
          <cell r="A222"/>
          <cell r="B222"/>
          <cell r="C222"/>
          <cell r="D222"/>
          <cell r="E222">
            <v>221</v>
          </cell>
          <cell r="F222"/>
          <cell r="G222"/>
        </row>
        <row r="223">
          <cell r="A223"/>
          <cell r="B223"/>
          <cell r="C223"/>
          <cell r="D223"/>
          <cell r="E223">
            <v>222</v>
          </cell>
          <cell r="F223"/>
          <cell r="G223"/>
        </row>
        <row r="224">
          <cell r="A224"/>
          <cell r="B224"/>
          <cell r="C224"/>
          <cell r="D224"/>
          <cell r="E224">
            <v>223</v>
          </cell>
          <cell r="F224"/>
          <cell r="G224"/>
        </row>
        <row r="225">
          <cell r="A225"/>
          <cell r="B225"/>
          <cell r="C225"/>
          <cell r="D225"/>
          <cell r="E225">
            <v>224</v>
          </cell>
          <cell r="F225"/>
          <cell r="G225"/>
        </row>
        <row r="226">
          <cell r="A226"/>
          <cell r="B226"/>
          <cell r="C226"/>
          <cell r="D226"/>
          <cell r="E226">
            <v>225</v>
          </cell>
          <cell r="F226"/>
          <cell r="G226"/>
        </row>
        <row r="227">
          <cell r="A227"/>
          <cell r="B227"/>
          <cell r="C227"/>
          <cell r="D227"/>
          <cell r="E227">
            <v>226</v>
          </cell>
          <cell r="F227"/>
          <cell r="G227"/>
        </row>
        <row r="228">
          <cell r="A228"/>
          <cell r="B228"/>
          <cell r="C228"/>
          <cell r="D228"/>
          <cell r="E228">
            <v>227</v>
          </cell>
          <cell r="F228"/>
          <cell r="G228"/>
        </row>
        <row r="229">
          <cell r="A229"/>
          <cell r="B229"/>
          <cell r="C229"/>
          <cell r="D229"/>
          <cell r="E229">
            <v>228</v>
          </cell>
          <cell r="F229"/>
          <cell r="G229"/>
        </row>
        <row r="230">
          <cell r="A230"/>
          <cell r="B230"/>
          <cell r="C230"/>
          <cell r="D230"/>
          <cell r="E230">
            <v>229</v>
          </cell>
          <cell r="F230"/>
          <cell r="G230"/>
        </row>
        <row r="231">
          <cell r="A231"/>
          <cell r="B231"/>
          <cell r="C231"/>
          <cell r="D231"/>
          <cell r="E231">
            <v>230</v>
          </cell>
          <cell r="F231"/>
          <cell r="G231"/>
        </row>
        <row r="232">
          <cell r="A232"/>
          <cell r="B232"/>
          <cell r="C232"/>
          <cell r="D232"/>
          <cell r="E232">
            <v>231</v>
          </cell>
          <cell r="F232"/>
          <cell r="G232"/>
        </row>
        <row r="233">
          <cell r="A233"/>
          <cell r="B233"/>
          <cell r="C233"/>
          <cell r="D233"/>
          <cell r="E233">
            <v>232</v>
          </cell>
          <cell r="F233"/>
          <cell r="G233"/>
        </row>
        <row r="234">
          <cell r="A234"/>
          <cell r="B234"/>
          <cell r="C234"/>
          <cell r="D234"/>
          <cell r="E234">
            <v>233</v>
          </cell>
          <cell r="F234"/>
          <cell r="G234"/>
        </row>
        <row r="235">
          <cell r="A235"/>
          <cell r="B235"/>
          <cell r="C235"/>
          <cell r="D235"/>
          <cell r="E235">
            <v>234</v>
          </cell>
          <cell r="F235"/>
          <cell r="G235"/>
        </row>
        <row r="236">
          <cell r="A236"/>
          <cell r="B236"/>
          <cell r="C236"/>
          <cell r="D236"/>
          <cell r="E236">
            <v>235</v>
          </cell>
          <cell r="F236"/>
          <cell r="G236"/>
        </row>
        <row r="237">
          <cell r="A237"/>
          <cell r="B237"/>
          <cell r="C237"/>
          <cell r="D237"/>
          <cell r="E237">
            <v>236</v>
          </cell>
          <cell r="F237"/>
          <cell r="G237"/>
        </row>
        <row r="238">
          <cell r="A238"/>
          <cell r="B238"/>
          <cell r="C238"/>
          <cell r="D238"/>
          <cell r="E238">
            <v>237</v>
          </cell>
          <cell r="F238"/>
          <cell r="G238"/>
        </row>
        <row r="239">
          <cell r="A239"/>
          <cell r="B239"/>
          <cell r="C239"/>
          <cell r="D239"/>
          <cell r="E239">
            <v>238</v>
          </cell>
          <cell r="F239"/>
          <cell r="G239"/>
        </row>
        <row r="240">
          <cell r="A240"/>
          <cell r="B240"/>
          <cell r="C240"/>
          <cell r="D240"/>
          <cell r="E240">
            <v>239</v>
          </cell>
          <cell r="F240"/>
          <cell r="G240"/>
        </row>
        <row r="241">
          <cell r="A241"/>
          <cell r="B241"/>
          <cell r="C241"/>
          <cell r="D241"/>
          <cell r="E241">
            <v>240</v>
          </cell>
          <cell r="F241"/>
          <cell r="G241"/>
        </row>
        <row r="242">
          <cell r="A242"/>
          <cell r="B242"/>
          <cell r="C242"/>
          <cell r="D242"/>
          <cell r="E242">
            <v>241</v>
          </cell>
          <cell r="F242"/>
          <cell r="G242"/>
        </row>
        <row r="243">
          <cell r="A243"/>
          <cell r="B243"/>
          <cell r="C243"/>
          <cell r="D243"/>
          <cell r="E243">
            <v>242</v>
          </cell>
          <cell r="F243"/>
          <cell r="G243"/>
        </row>
        <row r="244">
          <cell r="A244"/>
          <cell r="B244"/>
          <cell r="C244"/>
          <cell r="D244"/>
          <cell r="E244">
            <v>243</v>
          </cell>
          <cell r="F244"/>
          <cell r="G244"/>
        </row>
        <row r="245">
          <cell r="A245"/>
          <cell r="B245"/>
          <cell r="C245"/>
          <cell r="D245"/>
          <cell r="E245">
            <v>244</v>
          </cell>
          <cell r="F245"/>
          <cell r="G245"/>
        </row>
        <row r="246">
          <cell r="A246"/>
          <cell r="B246"/>
          <cell r="C246"/>
          <cell r="D246"/>
          <cell r="E246">
            <v>245</v>
          </cell>
          <cell r="F246"/>
          <cell r="G246"/>
        </row>
        <row r="247">
          <cell r="A247"/>
          <cell r="B247"/>
          <cell r="C247"/>
          <cell r="D247"/>
          <cell r="E247">
            <v>246</v>
          </cell>
          <cell r="F247"/>
          <cell r="G247"/>
        </row>
        <row r="248">
          <cell r="A248"/>
          <cell r="B248"/>
          <cell r="C248"/>
          <cell r="D248"/>
          <cell r="E248">
            <v>247</v>
          </cell>
          <cell r="F248"/>
          <cell r="G248"/>
        </row>
        <row r="249">
          <cell r="A249"/>
          <cell r="B249"/>
          <cell r="C249"/>
          <cell r="D249"/>
          <cell r="E249">
            <v>248</v>
          </cell>
          <cell r="F249"/>
          <cell r="G249"/>
        </row>
        <row r="250">
          <cell r="A250"/>
          <cell r="B250"/>
          <cell r="C250"/>
          <cell r="D250"/>
          <cell r="E250">
            <v>249</v>
          </cell>
          <cell r="F250"/>
          <cell r="G250"/>
        </row>
        <row r="251">
          <cell r="A251"/>
          <cell r="B251"/>
          <cell r="C251"/>
          <cell r="D251"/>
          <cell r="E251">
            <v>250</v>
          </cell>
          <cell r="F251"/>
          <cell r="G251"/>
        </row>
        <row r="252">
          <cell r="A252"/>
          <cell r="B252"/>
          <cell r="C252"/>
          <cell r="D252"/>
          <cell r="E252">
            <v>251</v>
          </cell>
          <cell r="F252"/>
          <cell r="G252"/>
        </row>
        <row r="253">
          <cell r="A253"/>
          <cell r="B253"/>
          <cell r="C253"/>
          <cell r="D253"/>
          <cell r="E253">
            <v>252</v>
          </cell>
          <cell r="F253"/>
          <cell r="G253"/>
        </row>
        <row r="254">
          <cell r="A254"/>
          <cell r="B254"/>
          <cell r="C254"/>
          <cell r="D254"/>
          <cell r="E254">
            <v>253</v>
          </cell>
          <cell r="F254"/>
          <cell r="G254"/>
        </row>
        <row r="255">
          <cell r="A255"/>
          <cell r="B255"/>
          <cell r="C255"/>
          <cell r="D255"/>
          <cell r="E255">
            <v>254</v>
          </cell>
          <cell r="F255"/>
          <cell r="G255"/>
        </row>
        <row r="256">
          <cell r="A256"/>
          <cell r="B256"/>
          <cell r="C256"/>
          <cell r="D256"/>
          <cell r="E256">
            <v>255</v>
          </cell>
          <cell r="F256"/>
          <cell r="G256"/>
        </row>
        <row r="257">
          <cell r="A257"/>
          <cell r="B257"/>
          <cell r="C257"/>
          <cell r="D257"/>
          <cell r="E257">
            <v>256</v>
          </cell>
          <cell r="F257"/>
          <cell r="G257"/>
        </row>
        <row r="258">
          <cell r="A258"/>
          <cell r="B258"/>
          <cell r="C258"/>
          <cell r="D258"/>
          <cell r="E258">
            <v>257</v>
          </cell>
          <cell r="F258"/>
          <cell r="G258"/>
        </row>
        <row r="259">
          <cell r="A259"/>
          <cell r="B259"/>
          <cell r="C259"/>
          <cell r="D259"/>
          <cell r="E259">
            <v>258</v>
          </cell>
          <cell r="F259"/>
          <cell r="G259"/>
        </row>
        <row r="260">
          <cell r="A260"/>
          <cell r="B260"/>
          <cell r="C260"/>
          <cell r="D260"/>
          <cell r="E260">
            <v>259</v>
          </cell>
          <cell r="F260"/>
          <cell r="G260"/>
        </row>
        <row r="261">
          <cell r="A261"/>
          <cell r="B261"/>
          <cell r="C261"/>
          <cell r="D261"/>
          <cell r="E261">
            <v>260</v>
          </cell>
          <cell r="F261"/>
          <cell r="G261"/>
        </row>
        <row r="262">
          <cell r="A262"/>
          <cell r="B262"/>
          <cell r="C262"/>
          <cell r="D262"/>
          <cell r="E262">
            <v>261</v>
          </cell>
          <cell r="F262"/>
          <cell r="G262"/>
        </row>
        <row r="263">
          <cell r="A263"/>
          <cell r="B263"/>
          <cell r="C263"/>
          <cell r="D263"/>
          <cell r="E263">
            <v>262</v>
          </cell>
          <cell r="F263"/>
          <cell r="G263"/>
        </row>
        <row r="264">
          <cell r="A264"/>
          <cell r="B264"/>
          <cell r="C264"/>
          <cell r="D264"/>
          <cell r="E264">
            <v>263</v>
          </cell>
          <cell r="F264"/>
          <cell r="G264"/>
        </row>
        <row r="265">
          <cell r="A265"/>
          <cell r="B265"/>
          <cell r="C265"/>
          <cell r="D265"/>
          <cell r="E265">
            <v>264</v>
          </cell>
          <cell r="F265"/>
          <cell r="G265"/>
        </row>
        <row r="266">
          <cell r="A266"/>
          <cell r="B266"/>
          <cell r="C266"/>
          <cell r="D266"/>
          <cell r="E266">
            <v>265</v>
          </cell>
          <cell r="F266"/>
          <cell r="G266"/>
        </row>
        <row r="267">
          <cell r="A267"/>
          <cell r="B267"/>
          <cell r="C267"/>
          <cell r="D267"/>
          <cell r="E267">
            <v>266</v>
          </cell>
          <cell r="F267"/>
          <cell r="G267"/>
        </row>
        <row r="268">
          <cell r="A268"/>
          <cell r="B268"/>
          <cell r="C268"/>
          <cell r="D268"/>
          <cell r="E268">
            <v>267</v>
          </cell>
          <cell r="F268"/>
          <cell r="G268"/>
        </row>
        <row r="269">
          <cell r="A269"/>
          <cell r="B269"/>
          <cell r="C269"/>
          <cell r="D269"/>
          <cell r="E269">
            <v>268</v>
          </cell>
          <cell r="F269"/>
          <cell r="G269"/>
        </row>
        <row r="270">
          <cell r="A270"/>
          <cell r="B270"/>
          <cell r="C270"/>
          <cell r="D270"/>
          <cell r="E270">
            <v>269</v>
          </cell>
          <cell r="F270"/>
          <cell r="G270"/>
        </row>
        <row r="271">
          <cell r="A271"/>
          <cell r="B271"/>
          <cell r="C271"/>
          <cell r="D271"/>
          <cell r="E271">
            <v>270</v>
          </cell>
          <cell r="F271"/>
          <cell r="G271"/>
        </row>
        <row r="272">
          <cell r="A272"/>
          <cell r="B272"/>
          <cell r="C272"/>
          <cell r="D272"/>
          <cell r="E272">
            <v>271</v>
          </cell>
          <cell r="F272"/>
          <cell r="G272"/>
        </row>
        <row r="273">
          <cell r="A273"/>
          <cell r="B273"/>
          <cell r="C273"/>
          <cell r="D273"/>
          <cell r="E273">
            <v>272</v>
          </cell>
          <cell r="F273"/>
          <cell r="G273"/>
        </row>
        <row r="274">
          <cell r="A274"/>
          <cell r="B274"/>
          <cell r="C274"/>
          <cell r="D274"/>
          <cell r="E274">
            <v>273</v>
          </cell>
          <cell r="F274"/>
          <cell r="G274"/>
        </row>
        <row r="275">
          <cell r="A275"/>
          <cell r="B275"/>
          <cell r="C275"/>
          <cell r="D275"/>
          <cell r="E275">
            <v>274</v>
          </cell>
          <cell r="F275"/>
          <cell r="G275"/>
        </row>
        <row r="276">
          <cell r="A276"/>
          <cell r="B276"/>
          <cell r="C276"/>
          <cell r="D276"/>
          <cell r="E276">
            <v>275</v>
          </cell>
          <cell r="F276"/>
          <cell r="G276"/>
        </row>
        <row r="277">
          <cell r="A277"/>
          <cell r="B277"/>
          <cell r="C277"/>
          <cell r="D277"/>
          <cell r="E277">
            <v>276</v>
          </cell>
          <cell r="F277"/>
          <cell r="G277"/>
        </row>
        <row r="278">
          <cell r="A278"/>
          <cell r="B278"/>
          <cell r="C278"/>
          <cell r="D278"/>
          <cell r="E278">
            <v>277</v>
          </cell>
          <cell r="F278"/>
          <cell r="G278"/>
        </row>
        <row r="279">
          <cell r="A279"/>
          <cell r="B279"/>
          <cell r="C279"/>
          <cell r="D279"/>
          <cell r="E279">
            <v>278</v>
          </cell>
          <cell r="F279"/>
          <cell r="G279"/>
        </row>
        <row r="280">
          <cell r="A280"/>
          <cell r="B280"/>
          <cell r="C280"/>
          <cell r="D280"/>
          <cell r="E280">
            <v>279</v>
          </cell>
          <cell r="F280"/>
          <cell r="G280"/>
        </row>
        <row r="281">
          <cell r="A281"/>
          <cell r="B281"/>
          <cell r="C281"/>
          <cell r="D281"/>
          <cell r="E281">
            <v>280</v>
          </cell>
          <cell r="F281"/>
          <cell r="G281"/>
        </row>
        <row r="282">
          <cell r="A282"/>
          <cell r="B282"/>
          <cell r="C282"/>
          <cell r="D282"/>
          <cell r="E282">
            <v>281</v>
          </cell>
          <cell r="F282"/>
          <cell r="G282"/>
        </row>
        <row r="283">
          <cell r="A283"/>
          <cell r="B283"/>
          <cell r="C283"/>
          <cell r="D283"/>
          <cell r="E283">
            <v>282</v>
          </cell>
          <cell r="F283"/>
          <cell r="G283"/>
        </row>
        <row r="284">
          <cell r="A284"/>
          <cell r="B284"/>
          <cell r="C284"/>
          <cell r="D284"/>
          <cell r="E284">
            <v>283</v>
          </cell>
          <cell r="F284"/>
          <cell r="G284"/>
        </row>
        <row r="285">
          <cell r="A285"/>
          <cell r="B285"/>
          <cell r="C285"/>
          <cell r="D285"/>
          <cell r="E285">
            <v>284</v>
          </cell>
          <cell r="F285"/>
          <cell r="G285"/>
        </row>
        <row r="286">
          <cell r="A286"/>
          <cell r="B286"/>
          <cell r="C286"/>
          <cell r="D286"/>
          <cell r="E286">
            <v>285</v>
          </cell>
          <cell r="F286"/>
          <cell r="G286"/>
        </row>
        <row r="287">
          <cell r="A287"/>
          <cell r="B287"/>
          <cell r="C287"/>
          <cell r="D287"/>
          <cell r="E287">
            <v>286</v>
          </cell>
          <cell r="F287"/>
          <cell r="G287"/>
        </row>
        <row r="288">
          <cell r="A288"/>
          <cell r="B288"/>
          <cell r="C288"/>
          <cell r="D288"/>
          <cell r="E288">
            <v>287</v>
          </cell>
          <cell r="F288"/>
          <cell r="G288"/>
        </row>
        <row r="289">
          <cell r="A289"/>
          <cell r="B289"/>
          <cell r="C289"/>
          <cell r="D289"/>
          <cell r="E289">
            <v>288</v>
          </cell>
          <cell r="F289"/>
          <cell r="G289"/>
        </row>
        <row r="290">
          <cell r="A290"/>
          <cell r="B290"/>
          <cell r="C290"/>
          <cell r="D290"/>
          <cell r="E290">
            <v>289</v>
          </cell>
          <cell r="F290"/>
          <cell r="G290"/>
        </row>
        <row r="291">
          <cell r="A291"/>
          <cell r="B291"/>
          <cell r="C291"/>
          <cell r="D291"/>
          <cell r="E291">
            <v>290</v>
          </cell>
          <cell r="F291"/>
          <cell r="G291"/>
        </row>
        <row r="292">
          <cell r="A292"/>
          <cell r="B292"/>
          <cell r="C292"/>
          <cell r="D292"/>
          <cell r="E292">
            <v>291</v>
          </cell>
          <cell r="F292"/>
          <cell r="G292"/>
        </row>
        <row r="293">
          <cell r="A293"/>
          <cell r="B293"/>
          <cell r="C293"/>
          <cell r="D293"/>
          <cell r="E293">
            <v>292</v>
          </cell>
          <cell r="F293"/>
          <cell r="G293"/>
        </row>
        <row r="294">
          <cell r="A294"/>
          <cell r="B294"/>
          <cell r="C294"/>
          <cell r="D294"/>
          <cell r="E294">
            <v>293</v>
          </cell>
          <cell r="F294"/>
          <cell r="G294"/>
        </row>
        <row r="295">
          <cell r="A295"/>
          <cell r="B295"/>
          <cell r="C295"/>
          <cell r="D295"/>
          <cell r="E295">
            <v>294</v>
          </cell>
          <cell r="F295"/>
          <cell r="G295"/>
        </row>
        <row r="296">
          <cell r="A296"/>
          <cell r="B296"/>
          <cell r="C296"/>
          <cell r="D296"/>
          <cell r="E296">
            <v>295</v>
          </cell>
          <cell r="F296"/>
          <cell r="G296"/>
        </row>
        <row r="297">
          <cell r="A297"/>
          <cell r="B297"/>
          <cell r="C297"/>
          <cell r="D297"/>
          <cell r="E297">
            <v>296</v>
          </cell>
          <cell r="F297"/>
          <cell r="G297"/>
        </row>
        <row r="298">
          <cell r="A298"/>
          <cell r="B298"/>
          <cell r="C298"/>
          <cell r="D298"/>
          <cell r="E298">
            <v>297</v>
          </cell>
          <cell r="F298"/>
          <cell r="G298"/>
        </row>
        <row r="299">
          <cell r="A299"/>
          <cell r="B299"/>
          <cell r="C299"/>
          <cell r="D299"/>
          <cell r="E299">
            <v>298</v>
          </cell>
          <cell r="F299"/>
          <cell r="G299"/>
        </row>
        <row r="300">
          <cell r="A300"/>
          <cell r="B300"/>
          <cell r="C300"/>
          <cell r="D300"/>
          <cell r="E300">
            <v>299</v>
          </cell>
          <cell r="F300"/>
          <cell r="G300"/>
        </row>
        <row r="301">
          <cell r="A301"/>
          <cell r="B301"/>
          <cell r="C301"/>
          <cell r="D301"/>
          <cell r="E301">
            <v>300</v>
          </cell>
          <cell r="F301"/>
          <cell r="G301"/>
        </row>
        <row r="302">
          <cell r="A302"/>
          <cell r="B302"/>
          <cell r="C302"/>
          <cell r="D302"/>
          <cell r="E302">
            <v>301</v>
          </cell>
          <cell r="F302"/>
          <cell r="G302"/>
        </row>
        <row r="303">
          <cell r="A303"/>
          <cell r="B303"/>
          <cell r="C303"/>
          <cell r="D303"/>
          <cell r="E303">
            <v>302</v>
          </cell>
          <cell r="F303"/>
          <cell r="G303"/>
        </row>
        <row r="304">
          <cell r="A304"/>
          <cell r="B304"/>
          <cell r="C304"/>
          <cell r="D304"/>
          <cell r="E304">
            <v>303</v>
          </cell>
          <cell r="F304"/>
          <cell r="G304"/>
        </row>
        <row r="305">
          <cell r="A305"/>
          <cell r="B305"/>
          <cell r="C305"/>
          <cell r="D305"/>
          <cell r="E305">
            <v>304</v>
          </cell>
          <cell r="F305"/>
          <cell r="G305"/>
        </row>
        <row r="306">
          <cell r="A306"/>
          <cell r="B306"/>
          <cell r="C306"/>
          <cell r="D306"/>
          <cell r="E306">
            <v>305</v>
          </cell>
          <cell r="F306"/>
          <cell r="G306"/>
        </row>
        <row r="307">
          <cell r="A307"/>
          <cell r="B307"/>
          <cell r="C307"/>
          <cell r="D307"/>
          <cell r="E307">
            <v>306</v>
          </cell>
          <cell r="F307"/>
          <cell r="G307"/>
        </row>
        <row r="308">
          <cell r="A308"/>
          <cell r="B308"/>
          <cell r="C308"/>
          <cell r="D308"/>
          <cell r="E308">
            <v>307</v>
          </cell>
          <cell r="F308"/>
          <cell r="G308"/>
        </row>
        <row r="309">
          <cell r="A309"/>
          <cell r="B309"/>
          <cell r="C309"/>
          <cell r="D309"/>
          <cell r="E309">
            <v>308</v>
          </cell>
          <cell r="F309"/>
          <cell r="G309"/>
        </row>
        <row r="310">
          <cell r="A310"/>
          <cell r="B310"/>
          <cell r="C310"/>
          <cell r="D310"/>
          <cell r="E310">
            <v>309</v>
          </cell>
          <cell r="F310"/>
          <cell r="G310"/>
        </row>
        <row r="311">
          <cell r="A311"/>
          <cell r="B311"/>
          <cell r="C311"/>
          <cell r="D311"/>
          <cell r="E311">
            <v>310</v>
          </cell>
          <cell r="F311"/>
          <cell r="G311"/>
        </row>
        <row r="312">
          <cell r="A312"/>
          <cell r="B312"/>
          <cell r="C312"/>
          <cell r="D312"/>
          <cell r="E312">
            <v>311</v>
          </cell>
          <cell r="F312"/>
          <cell r="G312"/>
        </row>
        <row r="313">
          <cell r="A313"/>
          <cell r="B313"/>
          <cell r="C313"/>
          <cell r="D313"/>
          <cell r="E313">
            <v>312</v>
          </cell>
          <cell r="F313"/>
          <cell r="G313"/>
        </row>
        <row r="314">
          <cell r="A314"/>
          <cell r="B314"/>
          <cell r="C314"/>
          <cell r="D314"/>
          <cell r="E314">
            <v>313</v>
          </cell>
          <cell r="F314"/>
          <cell r="G314"/>
        </row>
        <row r="315">
          <cell r="A315"/>
          <cell r="B315"/>
          <cell r="C315"/>
          <cell r="D315"/>
          <cell r="E315">
            <v>314</v>
          </cell>
          <cell r="F315"/>
          <cell r="G315"/>
        </row>
        <row r="316">
          <cell r="A316"/>
          <cell r="B316"/>
          <cell r="C316"/>
          <cell r="D316"/>
          <cell r="E316">
            <v>315</v>
          </cell>
          <cell r="F316"/>
          <cell r="G316"/>
        </row>
        <row r="317">
          <cell r="A317"/>
          <cell r="B317"/>
          <cell r="C317"/>
          <cell r="D317"/>
          <cell r="E317">
            <v>316</v>
          </cell>
          <cell r="F317"/>
          <cell r="G317"/>
        </row>
        <row r="318">
          <cell r="A318"/>
          <cell r="B318"/>
          <cell r="C318"/>
          <cell r="D318"/>
          <cell r="E318">
            <v>317</v>
          </cell>
          <cell r="F318"/>
          <cell r="G318"/>
        </row>
        <row r="319">
          <cell r="A319"/>
          <cell r="B319"/>
          <cell r="C319"/>
          <cell r="D319"/>
          <cell r="E319">
            <v>318</v>
          </cell>
          <cell r="F319"/>
          <cell r="G319"/>
        </row>
        <row r="320">
          <cell r="A320"/>
          <cell r="B320"/>
          <cell r="C320"/>
          <cell r="D320"/>
          <cell r="E320">
            <v>319</v>
          </cell>
          <cell r="F320"/>
          <cell r="G320"/>
        </row>
        <row r="321">
          <cell r="A321"/>
          <cell r="B321"/>
          <cell r="C321"/>
          <cell r="D321"/>
          <cell r="E321">
            <v>320</v>
          </cell>
          <cell r="F321"/>
          <cell r="G321"/>
        </row>
        <row r="322">
          <cell r="A322"/>
          <cell r="B322"/>
          <cell r="C322"/>
          <cell r="D322"/>
          <cell r="E322">
            <v>321</v>
          </cell>
          <cell r="F322"/>
          <cell r="G322"/>
        </row>
        <row r="323">
          <cell r="A323"/>
          <cell r="B323"/>
          <cell r="C323"/>
          <cell r="D323"/>
          <cell r="E323">
            <v>322</v>
          </cell>
          <cell r="F323"/>
          <cell r="G323"/>
        </row>
        <row r="324">
          <cell r="A324"/>
          <cell r="B324"/>
          <cell r="C324"/>
          <cell r="D324"/>
          <cell r="E324">
            <v>323</v>
          </cell>
          <cell r="F324"/>
          <cell r="G324"/>
        </row>
        <row r="325">
          <cell r="A325"/>
          <cell r="B325"/>
          <cell r="C325"/>
          <cell r="D325"/>
          <cell r="E325">
            <v>324</v>
          </cell>
          <cell r="F325"/>
          <cell r="G325"/>
        </row>
        <row r="326">
          <cell r="A326"/>
          <cell r="B326"/>
          <cell r="C326"/>
          <cell r="D326"/>
          <cell r="E326">
            <v>325</v>
          </cell>
          <cell r="F326"/>
          <cell r="G326"/>
        </row>
        <row r="327">
          <cell r="A327"/>
          <cell r="B327"/>
          <cell r="C327"/>
          <cell r="D327"/>
          <cell r="E327">
            <v>326</v>
          </cell>
          <cell r="F327"/>
          <cell r="G327"/>
        </row>
        <row r="328">
          <cell r="A328"/>
          <cell r="B328"/>
          <cell r="C328"/>
          <cell r="D328"/>
          <cell r="E328">
            <v>327</v>
          </cell>
          <cell r="F328"/>
          <cell r="G328"/>
        </row>
        <row r="329">
          <cell r="A329"/>
          <cell r="B329"/>
          <cell r="C329"/>
          <cell r="D329"/>
          <cell r="E329">
            <v>328</v>
          </cell>
          <cell r="F329"/>
          <cell r="G329"/>
        </row>
        <row r="330">
          <cell r="A330"/>
          <cell r="B330"/>
          <cell r="C330"/>
          <cell r="D330"/>
          <cell r="E330">
            <v>329</v>
          </cell>
          <cell r="F330"/>
          <cell r="G330"/>
        </row>
        <row r="331">
          <cell r="A331"/>
          <cell r="B331"/>
          <cell r="C331"/>
          <cell r="D331"/>
          <cell r="E331">
            <v>330</v>
          </cell>
          <cell r="F331"/>
          <cell r="G331"/>
        </row>
        <row r="332">
          <cell r="A332"/>
          <cell r="B332"/>
          <cell r="C332"/>
          <cell r="D332"/>
          <cell r="E332">
            <v>331</v>
          </cell>
          <cell r="F332"/>
          <cell r="G332"/>
        </row>
        <row r="333">
          <cell r="A333"/>
          <cell r="B333"/>
          <cell r="C333"/>
          <cell r="D333"/>
          <cell r="E333">
            <v>332</v>
          </cell>
          <cell r="F333"/>
          <cell r="G333"/>
        </row>
        <row r="334">
          <cell r="A334"/>
          <cell r="B334"/>
          <cell r="C334"/>
          <cell r="D334"/>
          <cell r="E334">
            <v>333</v>
          </cell>
          <cell r="F334"/>
          <cell r="G334"/>
        </row>
        <row r="335">
          <cell r="A335"/>
          <cell r="B335"/>
          <cell r="C335"/>
          <cell r="D335"/>
          <cell r="E335">
            <v>334</v>
          </cell>
          <cell r="F335"/>
          <cell r="G335"/>
        </row>
        <row r="336">
          <cell r="A336"/>
          <cell r="B336"/>
          <cell r="C336"/>
          <cell r="D336"/>
          <cell r="E336">
            <v>335</v>
          </cell>
          <cell r="F336"/>
          <cell r="G336"/>
        </row>
        <row r="337">
          <cell r="A337"/>
          <cell r="B337"/>
          <cell r="C337"/>
          <cell r="D337"/>
          <cell r="E337">
            <v>336</v>
          </cell>
          <cell r="F337"/>
          <cell r="G337"/>
        </row>
        <row r="338">
          <cell r="A338"/>
          <cell r="B338"/>
          <cell r="C338"/>
          <cell r="D338"/>
          <cell r="E338">
            <v>337</v>
          </cell>
          <cell r="F338"/>
          <cell r="G338"/>
        </row>
        <row r="339">
          <cell r="A339"/>
          <cell r="B339"/>
          <cell r="C339"/>
          <cell r="D339"/>
          <cell r="E339">
            <v>338</v>
          </cell>
          <cell r="F339"/>
          <cell r="G339"/>
        </row>
        <row r="340">
          <cell r="A340"/>
          <cell r="B340"/>
          <cell r="C340"/>
          <cell r="D340"/>
          <cell r="E340">
            <v>339</v>
          </cell>
          <cell r="F340"/>
          <cell r="G340"/>
        </row>
        <row r="341">
          <cell r="A341"/>
          <cell r="B341"/>
          <cell r="C341"/>
          <cell r="D341"/>
          <cell r="E341">
            <v>340</v>
          </cell>
          <cell r="F341"/>
          <cell r="G341"/>
        </row>
        <row r="342">
          <cell r="A342"/>
          <cell r="B342"/>
          <cell r="C342"/>
          <cell r="D342"/>
          <cell r="E342">
            <v>341</v>
          </cell>
          <cell r="F342"/>
          <cell r="G342"/>
        </row>
        <row r="343">
          <cell r="A343"/>
          <cell r="B343"/>
          <cell r="C343"/>
          <cell r="D343"/>
          <cell r="E343">
            <v>342</v>
          </cell>
          <cell r="F343"/>
          <cell r="G343"/>
        </row>
        <row r="344">
          <cell r="A344"/>
          <cell r="B344"/>
          <cell r="C344"/>
          <cell r="D344"/>
          <cell r="E344">
            <v>343</v>
          </cell>
          <cell r="F344"/>
          <cell r="G344"/>
        </row>
        <row r="345">
          <cell r="A345"/>
          <cell r="B345"/>
          <cell r="C345"/>
          <cell r="D345"/>
          <cell r="E345">
            <v>344</v>
          </cell>
          <cell r="F345"/>
          <cell r="G345"/>
        </row>
        <row r="346">
          <cell r="A346"/>
          <cell r="B346"/>
          <cell r="C346"/>
          <cell r="D346"/>
          <cell r="E346">
            <v>345</v>
          </cell>
          <cell r="F346"/>
          <cell r="G346"/>
        </row>
        <row r="347">
          <cell r="A347"/>
          <cell r="B347"/>
          <cell r="C347"/>
          <cell r="D347"/>
          <cell r="E347">
            <v>346</v>
          </cell>
          <cell r="F347"/>
          <cell r="G347"/>
        </row>
        <row r="348">
          <cell r="A348"/>
          <cell r="B348"/>
          <cell r="C348"/>
          <cell r="D348"/>
          <cell r="E348">
            <v>347</v>
          </cell>
          <cell r="F348"/>
          <cell r="G348"/>
        </row>
        <row r="349">
          <cell r="A349"/>
          <cell r="B349"/>
          <cell r="C349"/>
          <cell r="D349"/>
          <cell r="E349">
            <v>348</v>
          </cell>
          <cell r="F349"/>
          <cell r="G349"/>
        </row>
        <row r="350">
          <cell r="A350"/>
          <cell r="B350"/>
          <cell r="C350"/>
          <cell r="D350"/>
          <cell r="E350">
            <v>349</v>
          </cell>
          <cell r="F350"/>
          <cell r="G350"/>
        </row>
        <row r="351">
          <cell r="A351"/>
          <cell r="B351"/>
          <cell r="C351"/>
          <cell r="D351"/>
          <cell r="E351">
            <v>350</v>
          </cell>
          <cell r="F351"/>
          <cell r="G351"/>
        </row>
        <row r="352">
          <cell r="A352"/>
          <cell r="B352"/>
          <cell r="C352"/>
          <cell r="D352"/>
          <cell r="E352">
            <v>351</v>
          </cell>
          <cell r="F352"/>
          <cell r="G352"/>
        </row>
        <row r="353">
          <cell r="A353"/>
          <cell r="B353"/>
          <cell r="C353"/>
          <cell r="D353"/>
          <cell r="E353">
            <v>352</v>
          </cell>
          <cell r="F353"/>
          <cell r="G353"/>
        </row>
        <row r="354">
          <cell r="A354"/>
          <cell r="B354"/>
          <cell r="C354"/>
          <cell r="D354"/>
          <cell r="E354">
            <v>353</v>
          </cell>
          <cell r="F354"/>
          <cell r="G354"/>
        </row>
        <row r="355">
          <cell r="A355"/>
          <cell r="B355"/>
          <cell r="C355"/>
          <cell r="D355"/>
          <cell r="E355">
            <v>354</v>
          </cell>
          <cell r="F355"/>
          <cell r="G355"/>
        </row>
        <row r="356">
          <cell r="A356"/>
          <cell r="B356"/>
          <cell r="C356"/>
          <cell r="D356"/>
          <cell r="E356">
            <v>355</v>
          </cell>
          <cell r="F356"/>
          <cell r="G356"/>
        </row>
        <row r="357">
          <cell r="A357"/>
          <cell r="B357"/>
          <cell r="C357"/>
          <cell r="D357"/>
          <cell r="E357">
            <v>356</v>
          </cell>
          <cell r="F357"/>
          <cell r="G357"/>
        </row>
        <row r="358">
          <cell r="A358"/>
          <cell r="B358"/>
          <cell r="C358"/>
          <cell r="D358"/>
          <cell r="E358">
            <v>357</v>
          </cell>
          <cell r="F358"/>
          <cell r="G358"/>
        </row>
        <row r="359">
          <cell r="A359"/>
          <cell r="B359"/>
          <cell r="C359"/>
          <cell r="D359"/>
          <cell r="E359">
            <v>358</v>
          </cell>
          <cell r="F359"/>
          <cell r="G359"/>
        </row>
        <row r="360">
          <cell r="A360"/>
          <cell r="B360"/>
          <cell r="C360"/>
          <cell r="D360"/>
          <cell r="E360">
            <v>359</v>
          </cell>
          <cell r="F360"/>
          <cell r="G360"/>
        </row>
        <row r="361">
          <cell r="A361"/>
          <cell r="B361"/>
          <cell r="C361"/>
          <cell r="D361"/>
          <cell r="E361">
            <v>360</v>
          </cell>
          <cell r="F361"/>
          <cell r="G361"/>
        </row>
        <row r="362">
          <cell r="A362"/>
          <cell r="B362"/>
          <cell r="C362"/>
          <cell r="D362"/>
          <cell r="E362">
            <v>361</v>
          </cell>
          <cell r="F362"/>
          <cell r="G362"/>
        </row>
        <row r="363">
          <cell r="A363"/>
          <cell r="B363"/>
          <cell r="C363"/>
          <cell r="D363"/>
          <cell r="E363">
            <v>362</v>
          </cell>
          <cell r="F363"/>
          <cell r="G363"/>
        </row>
        <row r="364">
          <cell r="A364"/>
          <cell r="B364"/>
          <cell r="C364"/>
          <cell r="D364"/>
          <cell r="E364">
            <v>363</v>
          </cell>
          <cell r="F364"/>
          <cell r="G364"/>
        </row>
        <row r="365">
          <cell r="A365"/>
          <cell r="B365"/>
          <cell r="C365"/>
          <cell r="D365"/>
          <cell r="E365">
            <v>364</v>
          </cell>
          <cell r="F365"/>
          <cell r="G365"/>
        </row>
        <row r="366">
          <cell r="A366"/>
          <cell r="B366"/>
          <cell r="C366"/>
          <cell r="D366"/>
          <cell r="E366">
            <v>365</v>
          </cell>
          <cell r="F366"/>
          <cell r="G366"/>
        </row>
        <row r="367">
          <cell r="A367"/>
          <cell r="B367"/>
          <cell r="C367"/>
          <cell r="D367"/>
          <cell r="E367">
            <v>366</v>
          </cell>
          <cell r="F367"/>
          <cell r="G367"/>
        </row>
        <row r="368">
          <cell r="A368"/>
          <cell r="B368"/>
          <cell r="C368"/>
          <cell r="D368"/>
          <cell r="E368">
            <v>367</v>
          </cell>
          <cell r="F368"/>
          <cell r="G368"/>
        </row>
        <row r="369">
          <cell r="A369"/>
          <cell r="B369"/>
          <cell r="C369"/>
          <cell r="D369"/>
          <cell r="E369">
            <v>368</v>
          </cell>
          <cell r="F369"/>
          <cell r="G369"/>
        </row>
        <row r="370">
          <cell r="A370"/>
          <cell r="B370"/>
          <cell r="C370"/>
          <cell r="D370"/>
          <cell r="E370">
            <v>369</v>
          </cell>
          <cell r="F370"/>
          <cell r="G370"/>
        </row>
        <row r="371">
          <cell r="A371"/>
          <cell r="B371"/>
          <cell r="C371"/>
          <cell r="D371"/>
          <cell r="E371">
            <v>370</v>
          </cell>
          <cell r="F371"/>
          <cell r="G371"/>
        </row>
        <row r="372">
          <cell r="A372"/>
          <cell r="B372"/>
          <cell r="C372"/>
          <cell r="D372"/>
          <cell r="E372">
            <v>371</v>
          </cell>
          <cell r="F372"/>
          <cell r="G372"/>
        </row>
        <row r="373">
          <cell r="A373"/>
          <cell r="B373"/>
          <cell r="C373"/>
          <cell r="D373"/>
          <cell r="E373">
            <v>372</v>
          </cell>
          <cell r="F373"/>
          <cell r="G373"/>
        </row>
        <row r="374">
          <cell r="A374"/>
          <cell r="B374"/>
          <cell r="C374"/>
          <cell r="D374"/>
          <cell r="E374">
            <v>373</v>
          </cell>
          <cell r="F374"/>
          <cell r="G374"/>
        </row>
        <row r="375">
          <cell r="A375"/>
          <cell r="B375"/>
          <cell r="C375"/>
          <cell r="D375"/>
          <cell r="E375">
            <v>374</v>
          </cell>
          <cell r="F375"/>
          <cell r="G375"/>
        </row>
        <row r="376">
          <cell r="A376"/>
          <cell r="B376"/>
          <cell r="C376"/>
          <cell r="D376"/>
          <cell r="E376">
            <v>375</v>
          </cell>
          <cell r="F376"/>
          <cell r="G376"/>
        </row>
        <row r="377">
          <cell r="A377"/>
          <cell r="B377"/>
          <cell r="C377"/>
          <cell r="D377"/>
          <cell r="E377">
            <v>376</v>
          </cell>
          <cell r="F377"/>
          <cell r="G377"/>
        </row>
        <row r="378">
          <cell r="A378"/>
          <cell r="B378"/>
          <cell r="C378"/>
          <cell r="D378"/>
          <cell r="E378">
            <v>377</v>
          </cell>
          <cell r="F378"/>
          <cell r="G378"/>
        </row>
        <row r="379">
          <cell r="A379"/>
          <cell r="B379"/>
          <cell r="C379"/>
          <cell r="D379"/>
          <cell r="E379">
            <v>378</v>
          </cell>
          <cell r="F379"/>
          <cell r="G379"/>
        </row>
        <row r="380">
          <cell r="A380"/>
          <cell r="B380"/>
          <cell r="C380"/>
          <cell r="D380"/>
          <cell r="E380">
            <v>379</v>
          </cell>
          <cell r="F380"/>
          <cell r="G380"/>
        </row>
        <row r="381">
          <cell r="A381"/>
          <cell r="B381"/>
          <cell r="C381"/>
          <cell r="D381"/>
          <cell r="E381">
            <v>380</v>
          </cell>
          <cell r="F381"/>
          <cell r="G381"/>
        </row>
        <row r="382">
          <cell r="A382"/>
          <cell r="B382"/>
          <cell r="C382"/>
          <cell r="D382"/>
          <cell r="E382">
            <v>381</v>
          </cell>
          <cell r="F382"/>
          <cell r="G382"/>
        </row>
        <row r="383">
          <cell r="A383"/>
          <cell r="B383"/>
          <cell r="C383"/>
          <cell r="D383"/>
          <cell r="E383">
            <v>382</v>
          </cell>
          <cell r="F383"/>
          <cell r="G383"/>
        </row>
        <row r="384">
          <cell r="A384"/>
          <cell r="B384"/>
          <cell r="C384"/>
          <cell r="D384"/>
          <cell r="E384">
            <v>383</v>
          </cell>
          <cell r="F384"/>
          <cell r="G384"/>
        </row>
        <row r="385">
          <cell r="A385"/>
          <cell r="B385"/>
          <cell r="C385"/>
          <cell r="D385"/>
          <cell r="E385">
            <v>384</v>
          </cell>
          <cell r="F385"/>
          <cell r="G385"/>
        </row>
        <row r="386">
          <cell r="A386"/>
          <cell r="B386"/>
          <cell r="C386"/>
          <cell r="D386"/>
          <cell r="E386">
            <v>385</v>
          </cell>
          <cell r="F386"/>
          <cell r="G386"/>
        </row>
        <row r="387">
          <cell r="A387"/>
          <cell r="B387"/>
          <cell r="C387"/>
          <cell r="D387"/>
          <cell r="E387">
            <v>386</v>
          </cell>
          <cell r="F387"/>
          <cell r="G387"/>
        </row>
        <row r="388">
          <cell r="A388"/>
          <cell r="B388"/>
          <cell r="C388"/>
          <cell r="D388"/>
          <cell r="E388">
            <v>387</v>
          </cell>
          <cell r="F388"/>
          <cell r="G388"/>
        </row>
        <row r="389">
          <cell r="A389"/>
          <cell r="B389"/>
          <cell r="C389"/>
          <cell r="D389"/>
          <cell r="E389">
            <v>388</v>
          </cell>
          <cell r="F389"/>
          <cell r="G389"/>
        </row>
        <row r="390">
          <cell r="A390"/>
          <cell r="B390"/>
          <cell r="C390"/>
          <cell r="D390"/>
          <cell r="E390">
            <v>389</v>
          </cell>
          <cell r="F390"/>
          <cell r="G390"/>
        </row>
        <row r="391">
          <cell r="A391"/>
          <cell r="B391"/>
          <cell r="C391"/>
          <cell r="D391"/>
          <cell r="E391">
            <v>390</v>
          </cell>
          <cell r="F391"/>
          <cell r="G391"/>
        </row>
        <row r="392">
          <cell r="A392"/>
          <cell r="B392"/>
          <cell r="C392"/>
          <cell r="D392"/>
          <cell r="E392">
            <v>391</v>
          </cell>
          <cell r="F392"/>
          <cell r="G392"/>
        </row>
        <row r="393">
          <cell r="A393"/>
          <cell r="B393"/>
          <cell r="C393"/>
          <cell r="D393"/>
          <cell r="E393">
            <v>392</v>
          </cell>
          <cell r="F393"/>
          <cell r="G393"/>
        </row>
        <row r="394">
          <cell r="A394"/>
          <cell r="B394"/>
          <cell r="C394"/>
          <cell r="D394"/>
          <cell r="E394">
            <v>393</v>
          </cell>
          <cell r="F394"/>
          <cell r="G394"/>
        </row>
        <row r="395">
          <cell r="A395"/>
          <cell r="B395"/>
          <cell r="C395"/>
          <cell r="D395"/>
          <cell r="E395">
            <v>394</v>
          </cell>
          <cell r="F395"/>
          <cell r="G395"/>
        </row>
        <row r="396">
          <cell r="A396"/>
          <cell r="B396"/>
          <cell r="C396"/>
          <cell r="D396"/>
          <cell r="E396">
            <v>395</v>
          </cell>
          <cell r="F396"/>
          <cell r="G396"/>
        </row>
        <row r="397">
          <cell r="A397"/>
          <cell r="B397"/>
          <cell r="C397"/>
          <cell r="D397"/>
          <cell r="E397">
            <v>396</v>
          </cell>
          <cell r="F397"/>
          <cell r="G397"/>
        </row>
        <row r="398">
          <cell r="A398"/>
          <cell r="B398"/>
          <cell r="C398"/>
          <cell r="D398"/>
          <cell r="E398">
            <v>397</v>
          </cell>
          <cell r="F398"/>
          <cell r="G398"/>
        </row>
        <row r="399">
          <cell r="A399"/>
          <cell r="B399"/>
          <cell r="C399"/>
          <cell r="D399"/>
          <cell r="E399">
            <v>398</v>
          </cell>
          <cell r="F399"/>
          <cell r="G399"/>
        </row>
        <row r="400">
          <cell r="A400"/>
          <cell r="B400"/>
          <cell r="C400"/>
          <cell r="D400"/>
          <cell r="E400">
            <v>399</v>
          </cell>
          <cell r="F400"/>
          <cell r="G400"/>
        </row>
        <row r="401">
          <cell r="A401"/>
          <cell r="B401"/>
          <cell r="C401"/>
          <cell r="D401"/>
          <cell r="E401">
            <v>400</v>
          </cell>
          <cell r="F401"/>
          <cell r="G401"/>
        </row>
        <row r="402">
          <cell r="A402"/>
          <cell r="B402"/>
          <cell r="C402"/>
          <cell r="D402"/>
          <cell r="E402">
            <v>401</v>
          </cell>
          <cell r="F402"/>
          <cell r="G402"/>
        </row>
        <row r="403">
          <cell r="A403"/>
          <cell r="B403"/>
          <cell r="C403"/>
          <cell r="D403"/>
          <cell r="E403">
            <v>402</v>
          </cell>
          <cell r="F403"/>
          <cell r="G403"/>
        </row>
        <row r="404">
          <cell r="A404"/>
          <cell r="B404"/>
          <cell r="C404"/>
          <cell r="D404"/>
          <cell r="E404">
            <v>403</v>
          </cell>
          <cell r="F404"/>
          <cell r="G404"/>
        </row>
        <row r="405">
          <cell r="A405"/>
          <cell r="B405"/>
          <cell r="C405"/>
          <cell r="D405"/>
          <cell r="E405">
            <v>404</v>
          </cell>
          <cell r="F405"/>
          <cell r="G405"/>
        </row>
        <row r="406">
          <cell r="A406"/>
          <cell r="B406"/>
          <cell r="C406"/>
          <cell r="D406"/>
          <cell r="E406">
            <v>405</v>
          </cell>
          <cell r="F406"/>
          <cell r="G406"/>
        </row>
        <row r="407">
          <cell r="A407"/>
          <cell r="B407"/>
          <cell r="C407"/>
          <cell r="D407"/>
          <cell r="E407">
            <v>406</v>
          </cell>
          <cell r="F407"/>
          <cell r="G407"/>
        </row>
        <row r="408">
          <cell r="A408"/>
          <cell r="B408"/>
          <cell r="C408"/>
          <cell r="D408"/>
          <cell r="E408">
            <v>407</v>
          </cell>
          <cell r="F408"/>
          <cell r="G408"/>
        </row>
        <row r="409">
          <cell r="A409"/>
          <cell r="B409"/>
          <cell r="C409"/>
          <cell r="D409"/>
          <cell r="E409">
            <v>408</v>
          </cell>
          <cell r="F409"/>
          <cell r="G409"/>
        </row>
        <row r="410">
          <cell r="A410"/>
          <cell r="B410"/>
          <cell r="C410"/>
          <cell r="D410"/>
          <cell r="E410">
            <v>409</v>
          </cell>
          <cell r="F410"/>
          <cell r="G410"/>
        </row>
        <row r="411">
          <cell r="A411"/>
          <cell r="B411"/>
          <cell r="C411"/>
          <cell r="D411"/>
          <cell r="E411">
            <v>410</v>
          </cell>
          <cell r="F411"/>
          <cell r="G411"/>
        </row>
        <row r="412">
          <cell r="A412"/>
          <cell r="B412"/>
          <cell r="C412"/>
          <cell r="D412"/>
          <cell r="E412">
            <v>411</v>
          </cell>
          <cell r="F412"/>
          <cell r="G412"/>
        </row>
        <row r="413">
          <cell r="A413"/>
          <cell r="B413"/>
          <cell r="C413"/>
          <cell r="D413"/>
          <cell r="E413">
            <v>412</v>
          </cell>
          <cell r="F413"/>
          <cell r="G413"/>
        </row>
        <row r="414">
          <cell r="A414"/>
          <cell r="B414"/>
          <cell r="C414"/>
          <cell r="D414"/>
          <cell r="E414">
            <v>413</v>
          </cell>
          <cell r="F414"/>
          <cell r="G414"/>
        </row>
        <row r="415">
          <cell r="A415"/>
          <cell r="B415"/>
          <cell r="C415"/>
          <cell r="D415"/>
          <cell r="E415">
            <v>414</v>
          </cell>
          <cell r="F415"/>
          <cell r="G415"/>
        </row>
        <row r="416">
          <cell r="A416"/>
          <cell r="B416"/>
          <cell r="C416"/>
          <cell r="D416"/>
          <cell r="E416">
            <v>415</v>
          </cell>
          <cell r="F416"/>
          <cell r="G416"/>
        </row>
        <row r="417">
          <cell r="A417"/>
          <cell r="B417"/>
          <cell r="C417"/>
          <cell r="D417"/>
          <cell r="E417">
            <v>416</v>
          </cell>
          <cell r="F417"/>
          <cell r="G417"/>
        </row>
        <row r="418">
          <cell r="A418"/>
          <cell r="B418"/>
          <cell r="C418"/>
          <cell r="D418"/>
          <cell r="E418">
            <v>417</v>
          </cell>
          <cell r="F418"/>
          <cell r="G418"/>
        </row>
        <row r="419">
          <cell r="A419"/>
          <cell r="B419"/>
          <cell r="C419"/>
          <cell r="D419"/>
          <cell r="E419">
            <v>418</v>
          </cell>
          <cell r="F419"/>
          <cell r="G419"/>
        </row>
        <row r="420">
          <cell r="A420"/>
          <cell r="B420"/>
          <cell r="C420"/>
          <cell r="D420"/>
          <cell r="E420">
            <v>419</v>
          </cell>
          <cell r="F420"/>
          <cell r="G420"/>
        </row>
        <row r="421">
          <cell r="A421"/>
          <cell r="B421"/>
          <cell r="C421"/>
          <cell r="D421"/>
          <cell r="E421">
            <v>420</v>
          </cell>
          <cell r="F421"/>
          <cell r="G421"/>
        </row>
        <row r="422">
          <cell r="A422"/>
          <cell r="B422"/>
          <cell r="C422"/>
          <cell r="D422"/>
          <cell r="E422">
            <v>421</v>
          </cell>
          <cell r="F422"/>
          <cell r="G422"/>
        </row>
        <row r="423">
          <cell r="A423"/>
          <cell r="B423"/>
          <cell r="C423"/>
          <cell r="D423"/>
          <cell r="E423">
            <v>422</v>
          </cell>
          <cell r="F423"/>
          <cell r="G423"/>
        </row>
        <row r="424">
          <cell r="A424"/>
          <cell r="B424"/>
          <cell r="C424"/>
          <cell r="D424"/>
          <cell r="E424">
            <v>423</v>
          </cell>
          <cell r="F424"/>
          <cell r="G424"/>
        </row>
        <row r="425">
          <cell r="A425"/>
          <cell r="B425"/>
          <cell r="C425"/>
          <cell r="D425"/>
          <cell r="E425">
            <v>424</v>
          </cell>
          <cell r="F425"/>
          <cell r="G425"/>
        </row>
        <row r="426">
          <cell r="A426"/>
          <cell r="B426"/>
          <cell r="C426"/>
          <cell r="D426"/>
          <cell r="E426">
            <v>425</v>
          </cell>
          <cell r="F426"/>
          <cell r="G426"/>
        </row>
        <row r="427">
          <cell r="A427"/>
          <cell r="B427"/>
          <cell r="C427"/>
          <cell r="D427"/>
          <cell r="E427">
            <v>426</v>
          </cell>
          <cell r="F427"/>
          <cell r="G427"/>
        </row>
        <row r="428">
          <cell r="A428"/>
          <cell r="B428"/>
          <cell r="C428"/>
          <cell r="D428"/>
          <cell r="E428">
            <v>427</v>
          </cell>
          <cell r="F428"/>
          <cell r="G428"/>
        </row>
        <row r="429">
          <cell r="A429"/>
          <cell r="B429"/>
          <cell r="C429"/>
          <cell r="D429"/>
          <cell r="E429">
            <v>428</v>
          </cell>
          <cell r="F429"/>
          <cell r="G429"/>
        </row>
        <row r="430">
          <cell r="A430"/>
          <cell r="B430"/>
          <cell r="C430"/>
          <cell r="D430"/>
          <cell r="E430">
            <v>429</v>
          </cell>
          <cell r="F430"/>
          <cell r="G430"/>
        </row>
        <row r="431">
          <cell r="A431"/>
          <cell r="B431"/>
          <cell r="C431"/>
          <cell r="D431"/>
          <cell r="E431">
            <v>430</v>
          </cell>
          <cell r="F431"/>
          <cell r="G431"/>
        </row>
        <row r="432">
          <cell r="A432"/>
          <cell r="B432"/>
          <cell r="C432"/>
          <cell r="D432"/>
          <cell r="E432">
            <v>431</v>
          </cell>
          <cell r="F432"/>
          <cell r="G432"/>
        </row>
        <row r="433">
          <cell r="A433"/>
          <cell r="B433"/>
          <cell r="C433"/>
          <cell r="D433"/>
          <cell r="E433">
            <v>432</v>
          </cell>
          <cell r="F433"/>
          <cell r="G433"/>
        </row>
        <row r="434">
          <cell r="A434"/>
          <cell r="B434"/>
          <cell r="C434"/>
          <cell r="D434"/>
          <cell r="E434">
            <v>433</v>
          </cell>
          <cell r="F434"/>
          <cell r="G434"/>
        </row>
        <row r="435">
          <cell r="A435"/>
          <cell r="B435"/>
          <cell r="C435"/>
          <cell r="D435"/>
          <cell r="E435">
            <v>434</v>
          </cell>
          <cell r="F435"/>
          <cell r="G435"/>
        </row>
        <row r="436">
          <cell r="A436"/>
          <cell r="B436"/>
          <cell r="C436"/>
          <cell r="D436"/>
          <cell r="E436">
            <v>435</v>
          </cell>
          <cell r="F436"/>
          <cell r="G436"/>
        </row>
        <row r="437">
          <cell r="A437"/>
          <cell r="B437"/>
          <cell r="C437"/>
          <cell r="D437"/>
          <cell r="E437">
            <v>436</v>
          </cell>
          <cell r="F437"/>
          <cell r="G437"/>
        </row>
        <row r="438">
          <cell r="A438"/>
          <cell r="B438"/>
          <cell r="C438"/>
          <cell r="D438"/>
          <cell r="E438">
            <v>437</v>
          </cell>
          <cell r="F438"/>
          <cell r="G438"/>
        </row>
        <row r="439">
          <cell r="A439"/>
          <cell r="B439"/>
          <cell r="C439"/>
          <cell r="D439"/>
          <cell r="E439">
            <v>438</v>
          </cell>
          <cell r="F439"/>
          <cell r="G439"/>
        </row>
        <row r="440">
          <cell r="A440"/>
          <cell r="B440"/>
          <cell r="C440"/>
          <cell r="D440"/>
          <cell r="E440">
            <v>439</v>
          </cell>
          <cell r="F440"/>
          <cell r="G440"/>
        </row>
        <row r="441">
          <cell r="A441"/>
          <cell r="B441"/>
          <cell r="C441"/>
          <cell r="D441"/>
          <cell r="E441">
            <v>440</v>
          </cell>
          <cell r="F441"/>
          <cell r="G441"/>
        </row>
        <row r="442">
          <cell r="A442"/>
          <cell r="B442"/>
          <cell r="C442"/>
          <cell r="D442"/>
          <cell r="E442">
            <v>441</v>
          </cell>
          <cell r="F442"/>
          <cell r="G442"/>
        </row>
        <row r="443">
          <cell r="A443"/>
          <cell r="B443"/>
          <cell r="C443"/>
          <cell r="D443"/>
          <cell r="E443">
            <v>442</v>
          </cell>
          <cell r="F443"/>
          <cell r="G443"/>
        </row>
        <row r="444">
          <cell r="A444"/>
          <cell r="B444"/>
          <cell r="C444"/>
          <cell r="D444"/>
          <cell r="E444">
            <v>443</v>
          </cell>
          <cell r="F444"/>
          <cell r="G444"/>
        </row>
        <row r="445">
          <cell r="A445"/>
          <cell r="B445"/>
          <cell r="C445"/>
          <cell r="D445"/>
          <cell r="E445">
            <v>444</v>
          </cell>
          <cell r="F445"/>
          <cell r="G445"/>
        </row>
        <row r="446">
          <cell r="A446"/>
          <cell r="B446"/>
          <cell r="C446"/>
          <cell r="D446"/>
          <cell r="E446">
            <v>445</v>
          </cell>
          <cell r="F446"/>
          <cell r="G446"/>
        </row>
        <row r="447">
          <cell r="A447"/>
          <cell r="B447"/>
          <cell r="C447"/>
          <cell r="D447"/>
          <cell r="E447">
            <v>446</v>
          </cell>
          <cell r="F447"/>
          <cell r="G447"/>
        </row>
        <row r="448">
          <cell r="A448"/>
          <cell r="B448"/>
          <cell r="C448"/>
          <cell r="D448"/>
          <cell r="E448">
            <v>447</v>
          </cell>
          <cell r="F448"/>
          <cell r="G448"/>
        </row>
        <row r="449">
          <cell r="A449"/>
          <cell r="B449"/>
          <cell r="C449"/>
          <cell r="D449"/>
          <cell r="E449">
            <v>448</v>
          </cell>
          <cell r="F449"/>
          <cell r="G449"/>
        </row>
        <row r="450">
          <cell r="A450"/>
          <cell r="B450"/>
          <cell r="C450"/>
          <cell r="D450"/>
          <cell r="E450">
            <v>449</v>
          </cell>
          <cell r="F450"/>
          <cell r="G450"/>
        </row>
        <row r="451">
          <cell r="A451"/>
          <cell r="B451"/>
          <cell r="C451"/>
          <cell r="D451"/>
          <cell r="E451">
            <v>450</v>
          </cell>
          <cell r="F451"/>
          <cell r="G451"/>
        </row>
        <row r="452">
          <cell r="A452"/>
          <cell r="B452"/>
          <cell r="C452"/>
          <cell r="D452"/>
          <cell r="E452">
            <v>451</v>
          </cell>
          <cell r="F452"/>
          <cell r="G452"/>
        </row>
        <row r="453">
          <cell r="A453"/>
          <cell r="B453"/>
          <cell r="C453"/>
          <cell r="D453"/>
          <cell r="E453">
            <v>452</v>
          </cell>
          <cell r="F453"/>
          <cell r="G453"/>
        </row>
        <row r="454">
          <cell r="A454"/>
          <cell r="B454"/>
          <cell r="C454"/>
          <cell r="D454"/>
          <cell r="E454">
            <v>453</v>
          </cell>
          <cell r="F454"/>
          <cell r="G454"/>
        </row>
        <row r="455">
          <cell r="A455"/>
          <cell r="B455"/>
          <cell r="C455"/>
          <cell r="D455"/>
          <cell r="E455">
            <v>454</v>
          </cell>
          <cell r="F455"/>
          <cell r="G455"/>
        </row>
        <row r="456">
          <cell r="A456"/>
          <cell r="B456"/>
          <cell r="C456"/>
          <cell r="D456"/>
          <cell r="E456">
            <v>455</v>
          </cell>
          <cell r="F456"/>
          <cell r="G456"/>
        </row>
        <row r="457">
          <cell r="A457"/>
          <cell r="B457"/>
          <cell r="C457"/>
          <cell r="D457"/>
          <cell r="E457">
            <v>456</v>
          </cell>
          <cell r="F457"/>
          <cell r="G457"/>
        </row>
        <row r="458">
          <cell r="A458"/>
          <cell r="B458"/>
          <cell r="C458"/>
          <cell r="D458"/>
          <cell r="E458">
            <v>457</v>
          </cell>
          <cell r="F458"/>
          <cell r="G458"/>
        </row>
        <row r="459">
          <cell r="A459"/>
          <cell r="B459"/>
          <cell r="C459"/>
          <cell r="D459"/>
          <cell r="E459">
            <v>458</v>
          </cell>
          <cell r="F459"/>
          <cell r="G459"/>
        </row>
        <row r="460">
          <cell r="A460"/>
          <cell r="B460"/>
          <cell r="C460"/>
          <cell r="D460"/>
          <cell r="E460">
            <v>459</v>
          </cell>
          <cell r="F460"/>
          <cell r="G460"/>
        </row>
        <row r="461">
          <cell r="A461"/>
          <cell r="B461"/>
          <cell r="C461"/>
          <cell r="D461"/>
          <cell r="E461">
            <v>460</v>
          </cell>
          <cell r="F461"/>
          <cell r="G461"/>
        </row>
        <row r="462">
          <cell r="A462"/>
          <cell r="B462"/>
          <cell r="C462"/>
          <cell r="D462"/>
          <cell r="E462">
            <v>461</v>
          </cell>
          <cell r="F462"/>
          <cell r="G462"/>
        </row>
        <row r="463">
          <cell r="A463"/>
          <cell r="B463"/>
          <cell r="C463"/>
          <cell r="D463"/>
          <cell r="E463">
            <v>462</v>
          </cell>
          <cell r="F463"/>
          <cell r="G463"/>
        </row>
        <row r="464">
          <cell r="A464"/>
          <cell r="B464"/>
          <cell r="C464"/>
          <cell r="D464"/>
          <cell r="E464">
            <v>463</v>
          </cell>
          <cell r="F464"/>
          <cell r="G464"/>
        </row>
        <row r="465">
          <cell r="A465"/>
          <cell r="B465"/>
          <cell r="C465"/>
          <cell r="D465"/>
          <cell r="E465">
            <v>464</v>
          </cell>
          <cell r="F465"/>
          <cell r="G465"/>
        </row>
        <row r="466">
          <cell r="A466"/>
          <cell r="B466"/>
          <cell r="C466"/>
          <cell r="D466"/>
          <cell r="E466">
            <v>465</v>
          </cell>
          <cell r="F466"/>
          <cell r="G466"/>
        </row>
        <row r="467">
          <cell r="A467"/>
          <cell r="B467"/>
          <cell r="C467"/>
          <cell r="D467"/>
          <cell r="E467">
            <v>466</v>
          </cell>
          <cell r="F467"/>
          <cell r="G467"/>
        </row>
        <row r="468">
          <cell r="A468"/>
          <cell r="B468"/>
          <cell r="C468"/>
          <cell r="D468"/>
          <cell r="E468">
            <v>467</v>
          </cell>
          <cell r="F468"/>
          <cell r="G468"/>
        </row>
        <row r="469">
          <cell r="A469"/>
          <cell r="B469"/>
          <cell r="C469"/>
          <cell r="D469"/>
          <cell r="E469">
            <v>468</v>
          </cell>
          <cell r="F469"/>
          <cell r="G469"/>
        </row>
        <row r="470">
          <cell r="A470"/>
          <cell r="B470"/>
          <cell r="C470"/>
          <cell r="D470"/>
          <cell r="E470">
            <v>469</v>
          </cell>
          <cell r="F470"/>
          <cell r="G470"/>
        </row>
        <row r="471">
          <cell r="A471"/>
          <cell r="B471"/>
          <cell r="C471"/>
          <cell r="D471"/>
          <cell r="E471">
            <v>470</v>
          </cell>
          <cell r="F471"/>
          <cell r="G471"/>
        </row>
        <row r="472">
          <cell r="A472"/>
          <cell r="B472"/>
          <cell r="C472"/>
          <cell r="D472"/>
          <cell r="E472">
            <v>471</v>
          </cell>
          <cell r="F472"/>
          <cell r="G472"/>
        </row>
        <row r="473">
          <cell r="A473"/>
          <cell r="B473"/>
          <cell r="C473"/>
          <cell r="D473"/>
          <cell r="E473">
            <v>472</v>
          </cell>
          <cell r="F473"/>
          <cell r="G473"/>
        </row>
        <row r="474">
          <cell r="A474"/>
          <cell r="B474"/>
          <cell r="C474"/>
          <cell r="D474"/>
          <cell r="E474">
            <v>473</v>
          </cell>
          <cell r="F474"/>
          <cell r="G474"/>
        </row>
        <row r="475">
          <cell r="A475"/>
          <cell r="B475"/>
          <cell r="C475"/>
          <cell r="D475"/>
          <cell r="E475">
            <v>474</v>
          </cell>
          <cell r="F475"/>
          <cell r="G475"/>
        </row>
        <row r="476">
          <cell r="A476"/>
          <cell r="B476"/>
          <cell r="C476"/>
          <cell r="D476"/>
          <cell r="E476">
            <v>475</v>
          </cell>
          <cell r="F476"/>
          <cell r="G476"/>
        </row>
        <row r="477">
          <cell r="A477"/>
          <cell r="B477"/>
          <cell r="C477"/>
          <cell r="D477"/>
          <cell r="E477">
            <v>476</v>
          </cell>
          <cell r="F477"/>
          <cell r="G477"/>
        </row>
        <row r="478">
          <cell r="A478"/>
          <cell r="B478"/>
          <cell r="C478"/>
          <cell r="D478"/>
          <cell r="E478">
            <v>477</v>
          </cell>
          <cell r="F478"/>
          <cell r="G478"/>
        </row>
        <row r="479">
          <cell r="A479"/>
          <cell r="B479"/>
          <cell r="C479"/>
          <cell r="D479"/>
          <cell r="E479">
            <v>478</v>
          </cell>
          <cell r="F479"/>
          <cell r="G479"/>
        </row>
        <row r="480">
          <cell r="A480"/>
          <cell r="B480"/>
          <cell r="C480"/>
          <cell r="D480"/>
          <cell r="E480">
            <v>479</v>
          </cell>
          <cell r="F480"/>
          <cell r="G480"/>
        </row>
        <row r="481">
          <cell r="A481"/>
          <cell r="B481"/>
          <cell r="C481"/>
          <cell r="D481"/>
          <cell r="E481">
            <v>480</v>
          </cell>
          <cell r="F481"/>
          <cell r="G481"/>
        </row>
        <row r="482">
          <cell r="A482"/>
          <cell r="B482"/>
          <cell r="C482"/>
          <cell r="D482"/>
          <cell r="E482">
            <v>481</v>
          </cell>
          <cell r="F482"/>
          <cell r="G482"/>
        </row>
        <row r="483">
          <cell r="A483"/>
          <cell r="B483"/>
          <cell r="C483"/>
          <cell r="D483"/>
          <cell r="E483">
            <v>482</v>
          </cell>
          <cell r="F483"/>
          <cell r="G483"/>
        </row>
        <row r="484">
          <cell r="A484"/>
          <cell r="B484"/>
          <cell r="C484"/>
          <cell r="D484"/>
          <cell r="E484">
            <v>483</v>
          </cell>
          <cell r="F484"/>
          <cell r="G484"/>
        </row>
        <row r="485">
          <cell r="A485"/>
          <cell r="B485"/>
          <cell r="C485"/>
          <cell r="D485"/>
          <cell r="E485">
            <v>484</v>
          </cell>
          <cell r="F485"/>
          <cell r="G485"/>
        </row>
        <row r="486">
          <cell r="A486"/>
          <cell r="B486"/>
          <cell r="C486"/>
          <cell r="D486"/>
          <cell r="E486">
            <v>485</v>
          </cell>
          <cell r="F486"/>
          <cell r="G486"/>
        </row>
        <row r="487">
          <cell r="A487"/>
          <cell r="B487"/>
          <cell r="C487"/>
          <cell r="D487"/>
          <cell r="E487">
            <v>486</v>
          </cell>
          <cell r="F487"/>
          <cell r="G487"/>
        </row>
        <row r="488">
          <cell r="A488"/>
          <cell r="B488"/>
          <cell r="C488"/>
          <cell r="D488"/>
          <cell r="E488">
            <v>487</v>
          </cell>
          <cell r="F488"/>
          <cell r="G488"/>
        </row>
        <row r="489">
          <cell r="A489"/>
          <cell r="B489"/>
          <cell r="C489"/>
          <cell r="D489"/>
          <cell r="E489">
            <v>488</v>
          </cell>
          <cell r="F489"/>
          <cell r="G489"/>
        </row>
        <row r="490">
          <cell r="A490"/>
          <cell r="B490"/>
          <cell r="C490"/>
          <cell r="D490"/>
          <cell r="E490">
            <v>489</v>
          </cell>
          <cell r="F490"/>
          <cell r="G490"/>
        </row>
        <row r="491">
          <cell r="A491"/>
          <cell r="B491"/>
          <cell r="C491"/>
          <cell r="D491"/>
          <cell r="E491">
            <v>490</v>
          </cell>
          <cell r="F491"/>
          <cell r="G491"/>
        </row>
        <row r="492">
          <cell r="A492"/>
          <cell r="B492"/>
          <cell r="C492"/>
          <cell r="D492"/>
          <cell r="E492">
            <v>491</v>
          </cell>
          <cell r="F492"/>
          <cell r="G492"/>
        </row>
        <row r="493">
          <cell r="A493"/>
          <cell r="B493"/>
          <cell r="C493"/>
          <cell r="D493"/>
          <cell r="E493">
            <v>492</v>
          </cell>
          <cell r="F493"/>
          <cell r="G493"/>
        </row>
        <row r="494">
          <cell r="A494"/>
          <cell r="B494"/>
          <cell r="C494"/>
          <cell r="D494"/>
          <cell r="E494">
            <v>493</v>
          </cell>
          <cell r="F494"/>
          <cell r="G494"/>
        </row>
        <row r="495">
          <cell r="A495"/>
          <cell r="B495"/>
          <cell r="C495"/>
          <cell r="D495"/>
          <cell r="E495">
            <v>494</v>
          </cell>
          <cell r="F495"/>
          <cell r="G495"/>
        </row>
        <row r="496">
          <cell r="A496"/>
          <cell r="B496"/>
          <cell r="C496"/>
          <cell r="D496"/>
          <cell r="E496">
            <v>495</v>
          </cell>
          <cell r="F496"/>
          <cell r="G496"/>
        </row>
        <row r="497">
          <cell r="A497"/>
          <cell r="B497"/>
          <cell r="C497"/>
          <cell r="D497"/>
          <cell r="E497">
            <v>496</v>
          </cell>
          <cell r="F497"/>
          <cell r="G497"/>
        </row>
        <row r="498">
          <cell r="A498"/>
          <cell r="B498"/>
          <cell r="C498"/>
          <cell r="D498"/>
          <cell r="E498">
            <v>497</v>
          </cell>
          <cell r="F498"/>
          <cell r="G498"/>
        </row>
        <row r="499">
          <cell r="A499"/>
          <cell r="B499"/>
          <cell r="C499"/>
          <cell r="D499"/>
          <cell r="E499">
            <v>498</v>
          </cell>
          <cell r="F499"/>
          <cell r="G499"/>
        </row>
        <row r="500">
          <cell r="A500"/>
          <cell r="B500"/>
          <cell r="C500"/>
          <cell r="D500"/>
          <cell r="E500">
            <v>499</v>
          </cell>
          <cell r="F500"/>
          <cell r="G500"/>
        </row>
        <row r="501">
          <cell r="A501"/>
          <cell r="B501"/>
          <cell r="C501"/>
          <cell r="D501"/>
          <cell r="E501">
            <v>500</v>
          </cell>
          <cell r="F501"/>
          <cell r="G501"/>
        </row>
        <row r="502">
          <cell r="A502"/>
          <cell r="B502"/>
          <cell r="C502"/>
          <cell r="D502"/>
          <cell r="E502">
            <v>501</v>
          </cell>
          <cell r="F502"/>
          <cell r="G502"/>
        </row>
        <row r="503">
          <cell r="A503"/>
          <cell r="B503"/>
          <cell r="C503"/>
          <cell r="D503"/>
          <cell r="E503">
            <v>502</v>
          </cell>
          <cell r="F503"/>
          <cell r="G503"/>
        </row>
        <row r="504">
          <cell r="A504"/>
          <cell r="B504"/>
          <cell r="C504"/>
          <cell r="D504"/>
          <cell r="E504">
            <v>503</v>
          </cell>
          <cell r="F504"/>
          <cell r="G504"/>
        </row>
        <row r="505">
          <cell r="A505"/>
          <cell r="B505"/>
          <cell r="C505"/>
          <cell r="D505"/>
          <cell r="E505">
            <v>504</v>
          </cell>
          <cell r="F505"/>
          <cell r="G505"/>
        </row>
        <row r="506">
          <cell r="A506"/>
          <cell r="B506"/>
          <cell r="C506"/>
          <cell r="D506"/>
          <cell r="E506">
            <v>505</v>
          </cell>
          <cell r="F506"/>
          <cell r="G506"/>
        </row>
        <row r="507">
          <cell r="A507"/>
          <cell r="B507"/>
          <cell r="C507"/>
          <cell r="D507"/>
          <cell r="E507">
            <v>506</v>
          </cell>
          <cell r="F507"/>
          <cell r="G507"/>
        </row>
        <row r="508">
          <cell r="A508"/>
          <cell r="B508"/>
          <cell r="C508"/>
          <cell r="D508"/>
          <cell r="E508">
            <v>507</v>
          </cell>
          <cell r="F508"/>
          <cell r="G508"/>
        </row>
        <row r="509">
          <cell r="A509"/>
          <cell r="B509"/>
          <cell r="C509"/>
          <cell r="D509"/>
          <cell r="E509">
            <v>508</v>
          </cell>
          <cell r="F509"/>
          <cell r="G509"/>
        </row>
        <row r="510">
          <cell r="A510"/>
          <cell r="B510"/>
          <cell r="C510"/>
          <cell r="D510"/>
          <cell r="E510">
            <v>509</v>
          </cell>
          <cell r="F510"/>
          <cell r="G510"/>
        </row>
        <row r="511">
          <cell r="A511"/>
          <cell r="B511"/>
          <cell r="C511"/>
          <cell r="D511"/>
          <cell r="E511">
            <v>510</v>
          </cell>
          <cell r="F511"/>
          <cell r="G511"/>
        </row>
        <row r="512">
          <cell r="A512"/>
          <cell r="B512"/>
          <cell r="C512"/>
          <cell r="D512"/>
          <cell r="E512">
            <v>511</v>
          </cell>
          <cell r="F512"/>
          <cell r="G512"/>
        </row>
        <row r="513">
          <cell r="A513"/>
          <cell r="B513"/>
          <cell r="C513"/>
          <cell r="D513"/>
          <cell r="E513">
            <v>512</v>
          </cell>
          <cell r="F513"/>
          <cell r="G513"/>
        </row>
        <row r="514">
          <cell r="A514"/>
          <cell r="B514"/>
          <cell r="C514"/>
          <cell r="D514"/>
          <cell r="E514">
            <v>513</v>
          </cell>
          <cell r="F514"/>
          <cell r="G514"/>
        </row>
        <row r="515">
          <cell r="A515"/>
          <cell r="B515"/>
          <cell r="C515"/>
          <cell r="D515"/>
          <cell r="E515">
            <v>514</v>
          </cell>
          <cell r="F515"/>
          <cell r="G515"/>
        </row>
        <row r="516">
          <cell r="A516"/>
          <cell r="B516"/>
          <cell r="C516"/>
          <cell r="D516"/>
          <cell r="E516">
            <v>515</v>
          </cell>
          <cell r="F516"/>
          <cell r="G516"/>
        </row>
        <row r="517">
          <cell r="A517"/>
          <cell r="B517"/>
          <cell r="C517"/>
          <cell r="D517"/>
          <cell r="E517">
            <v>516</v>
          </cell>
          <cell r="F517"/>
          <cell r="G517"/>
        </row>
        <row r="518">
          <cell r="A518"/>
          <cell r="B518"/>
          <cell r="C518"/>
          <cell r="D518"/>
          <cell r="E518">
            <v>517</v>
          </cell>
          <cell r="F518"/>
          <cell r="G518"/>
        </row>
        <row r="519">
          <cell r="A519"/>
          <cell r="B519"/>
          <cell r="C519"/>
          <cell r="D519"/>
          <cell r="E519">
            <v>518</v>
          </cell>
          <cell r="F519"/>
          <cell r="G519"/>
        </row>
        <row r="520">
          <cell r="A520"/>
          <cell r="B520"/>
          <cell r="C520"/>
          <cell r="D520"/>
          <cell r="E520">
            <v>519</v>
          </cell>
          <cell r="F520"/>
          <cell r="G520"/>
        </row>
        <row r="521">
          <cell r="A521"/>
          <cell r="B521"/>
          <cell r="C521"/>
          <cell r="D521"/>
          <cell r="E521">
            <v>520</v>
          </cell>
          <cell r="F521"/>
          <cell r="G521"/>
        </row>
        <row r="522">
          <cell r="A522"/>
          <cell r="B522"/>
          <cell r="C522"/>
          <cell r="D522"/>
          <cell r="E522">
            <v>521</v>
          </cell>
          <cell r="F522"/>
          <cell r="G522"/>
        </row>
        <row r="523">
          <cell r="A523"/>
          <cell r="B523"/>
          <cell r="C523"/>
          <cell r="D523"/>
          <cell r="E523">
            <v>522</v>
          </cell>
          <cell r="F523"/>
          <cell r="G523"/>
        </row>
        <row r="524">
          <cell r="A524"/>
          <cell r="B524"/>
          <cell r="C524"/>
          <cell r="D524"/>
          <cell r="E524">
            <v>523</v>
          </cell>
          <cell r="F524"/>
          <cell r="G524"/>
        </row>
        <row r="525">
          <cell r="A525"/>
          <cell r="B525"/>
          <cell r="C525"/>
          <cell r="D525"/>
          <cell r="E525">
            <v>524</v>
          </cell>
          <cell r="F525"/>
          <cell r="G525"/>
        </row>
        <row r="526">
          <cell r="A526"/>
          <cell r="B526"/>
          <cell r="C526"/>
          <cell r="D526"/>
          <cell r="E526">
            <v>525</v>
          </cell>
          <cell r="F526"/>
          <cell r="G526"/>
        </row>
        <row r="527">
          <cell r="A527"/>
          <cell r="B527"/>
          <cell r="C527"/>
          <cell r="D527"/>
          <cell r="E527">
            <v>526</v>
          </cell>
          <cell r="F527"/>
          <cell r="G527"/>
        </row>
        <row r="528">
          <cell r="A528"/>
          <cell r="B528"/>
          <cell r="C528"/>
          <cell r="D528"/>
          <cell r="E528">
            <v>527</v>
          </cell>
          <cell r="F528"/>
          <cell r="G528"/>
        </row>
        <row r="529">
          <cell r="A529"/>
          <cell r="B529"/>
          <cell r="C529"/>
          <cell r="D529"/>
          <cell r="E529">
            <v>528</v>
          </cell>
          <cell r="F529"/>
          <cell r="G529"/>
        </row>
        <row r="530">
          <cell r="A530"/>
          <cell r="B530"/>
          <cell r="C530"/>
          <cell r="D530"/>
          <cell r="E530">
            <v>529</v>
          </cell>
          <cell r="F530"/>
          <cell r="G530"/>
        </row>
        <row r="531">
          <cell r="A531"/>
          <cell r="B531"/>
          <cell r="C531"/>
          <cell r="D531"/>
          <cell r="E531">
            <v>530</v>
          </cell>
          <cell r="F531"/>
          <cell r="G531"/>
        </row>
        <row r="532">
          <cell r="A532"/>
          <cell r="B532"/>
          <cell r="C532"/>
          <cell r="D532"/>
          <cell r="E532">
            <v>531</v>
          </cell>
          <cell r="F532"/>
          <cell r="G532"/>
        </row>
        <row r="533">
          <cell r="A533"/>
          <cell r="B533"/>
          <cell r="C533"/>
          <cell r="D533"/>
          <cell r="E533">
            <v>532</v>
          </cell>
          <cell r="F533"/>
          <cell r="G533"/>
        </row>
        <row r="534">
          <cell r="A534"/>
          <cell r="B534"/>
          <cell r="C534"/>
          <cell r="D534"/>
          <cell r="E534">
            <v>533</v>
          </cell>
          <cell r="F534"/>
          <cell r="G534"/>
        </row>
        <row r="535">
          <cell r="A535"/>
          <cell r="B535"/>
          <cell r="C535"/>
          <cell r="D535"/>
          <cell r="E535">
            <v>534</v>
          </cell>
          <cell r="F535"/>
          <cell r="G535"/>
        </row>
        <row r="536">
          <cell r="A536"/>
          <cell r="B536"/>
          <cell r="C536"/>
          <cell r="D536"/>
          <cell r="E536">
            <v>535</v>
          </cell>
          <cell r="F536"/>
          <cell r="G536"/>
        </row>
        <row r="537">
          <cell r="A537"/>
          <cell r="B537"/>
          <cell r="C537"/>
          <cell r="D537"/>
          <cell r="E537">
            <v>536</v>
          </cell>
          <cell r="F537"/>
          <cell r="G537"/>
        </row>
        <row r="538">
          <cell r="A538"/>
          <cell r="B538"/>
          <cell r="C538"/>
          <cell r="D538"/>
          <cell r="E538">
            <v>537</v>
          </cell>
          <cell r="F538"/>
          <cell r="G538"/>
        </row>
        <row r="539">
          <cell r="A539"/>
          <cell r="B539"/>
          <cell r="C539"/>
          <cell r="D539"/>
          <cell r="E539">
            <v>538</v>
          </cell>
          <cell r="F539"/>
          <cell r="G539"/>
        </row>
        <row r="540">
          <cell r="A540"/>
          <cell r="B540"/>
          <cell r="C540"/>
          <cell r="D540"/>
          <cell r="E540">
            <v>539</v>
          </cell>
          <cell r="F540"/>
          <cell r="G540"/>
        </row>
        <row r="541">
          <cell r="A541"/>
          <cell r="B541"/>
          <cell r="C541"/>
          <cell r="D541"/>
          <cell r="E541">
            <v>540</v>
          </cell>
          <cell r="F541"/>
          <cell r="G541"/>
        </row>
        <row r="542">
          <cell r="A542"/>
          <cell r="B542"/>
          <cell r="C542"/>
          <cell r="D542"/>
          <cell r="E542">
            <v>541</v>
          </cell>
          <cell r="F542"/>
          <cell r="G542"/>
        </row>
        <row r="543">
          <cell r="A543"/>
          <cell r="B543"/>
          <cell r="C543"/>
          <cell r="D543"/>
          <cell r="E543">
            <v>542</v>
          </cell>
          <cell r="F543"/>
          <cell r="G543"/>
        </row>
        <row r="544">
          <cell r="A544"/>
          <cell r="B544"/>
          <cell r="C544"/>
          <cell r="D544"/>
          <cell r="E544">
            <v>543</v>
          </cell>
          <cell r="F544"/>
          <cell r="G544"/>
        </row>
        <row r="545">
          <cell r="A545"/>
          <cell r="B545"/>
          <cell r="C545"/>
          <cell r="D545"/>
          <cell r="E545">
            <v>544</v>
          </cell>
          <cell r="F545"/>
          <cell r="G545"/>
        </row>
        <row r="546">
          <cell r="A546"/>
          <cell r="B546"/>
          <cell r="C546"/>
          <cell r="D546"/>
          <cell r="E546">
            <v>545</v>
          </cell>
          <cell r="F546"/>
          <cell r="G546"/>
        </row>
        <row r="547">
          <cell r="A547"/>
          <cell r="B547"/>
          <cell r="C547"/>
          <cell r="D547"/>
          <cell r="E547">
            <v>546</v>
          </cell>
          <cell r="F547"/>
          <cell r="G547"/>
        </row>
        <row r="548">
          <cell r="A548"/>
          <cell r="B548"/>
          <cell r="C548"/>
          <cell r="D548"/>
          <cell r="E548">
            <v>547</v>
          </cell>
          <cell r="F548"/>
          <cell r="G548"/>
        </row>
        <row r="549">
          <cell r="A549"/>
          <cell r="B549"/>
          <cell r="C549"/>
          <cell r="D549"/>
          <cell r="E549">
            <v>548</v>
          </cell>
          <cell r="F549"/>
          <cell r="G549"/>
        </row>
        <row r="550">
          <cell r="A550"/>
          <cell r="B550"/>
          <cell r="C550"/>
          <cell r="D550"/>
          <cell r="E550">
            <v>549</v>
          </cell>
          <cell r="F550"/>
          <cell r="G550"/>
        </row>
        <row r="551">
          <cell r="A551"/>
          <cell r="B551"/>
          <cell r="C551"/>
          <cell r="D551"/>
          <cell r="E551">
            <v>550</v>
          </cell>
          <cell r="F551"/>
          <cell r="G551"/>
        </row>
        <row r="552">
          <cell r="A552"/>
          <cell r="B552"/>
          <cell r="C552"/>
          <cell r="D552"/>
          <cell r="E552">
            <v>551</v>
          </cell>
          <cell r="F552"/>
          <cell r="G552"/>
        </row>
        <row r="553">
          <cell r="A553"/>
          <cell r="B553"/>
          <cell r="C553"/>
          <cell r="D553"/>
          <cell r="E553">
            <v>552</v>
          </cell>
          <cell r="F553"/>
          <cell r="G553"/>
        </row>
        <row r="554">
          <cell r="A554"/>
          <cell r="B554"/>
          <cell r="C554"/>
          <cell r="D554"/>
          <cell r="E554">
            <v>553</v>
          </cell>
          <cell r="F554"/>
          <cell r="G554"/>
        </row>
        <row r="555">
          <cell r="A555"/>
          <cell r="B555"/>
          <cell r="C555"/>
          <cell r="D555"/>
          <cell r="E555">
            <v>554</v>
          </cell>
          <cell r="F555"/>
          <cell r="G555"/>
        </row>
        <row r="556">
          <cell r="A556"/>
          <cell r="B556"/>
          <cell r="C556"/>
          <cell r="D556"/>
          <cell r="E556">
            <v>555</v>
          </cell>
          <cell r="F556"/>
          <cell r="G556"/>
        </row>
        <row r="557">
          <cell r="A557"/>
          <cell r="B557"/>
          <cell r="C557"/>
          <cell r="D557"/>
          <cell r="E557">
            <v>556</v>
          </cell>
          <cell r="F557"/>
          <cell r="G557"/>
        </row>
        <row r="558">
          <cell r="A558"/>
          <cell r="B558"/>
          <cell r="C558"/>
          <cell r="D558"/>
          <cell r="E558">
            <v>557</v>
          </cell>
          <cell r="F558"/>
          <cell r="G558"/>
        </row>
        <row r="559">
          <cell r="A559"/>
          <cell r="B559"/>
          <cell r="C559"/>
          <cell r="D559"/>
          <cell r="E559">
            <v>558</v>
          </cell>
          <cell r="F559"/>
          <cell r="G559"/>
        </row>
        <row r="560">
          <cell r="A560"/>
          <cell r="B560"/>
          <cell r="C560"/>
          <cell r="D560"/>
          <cell r="E560">
            <v>559</v>
          </cell>
          <cell r="F560"/>
          <cell r="G560"/>
        </row>
        <row r="561">
          <cell r="A561"/>
          <cell r="B561"/>
          <cell r="C561"/>
          <cell r="D561"/>
          <cell r="E561">
            <v>560</v>
          </cell>
          <cell r="F561"/>
          <cell r="G561"/>
        </row>
        <row r="562">
          <cell r="A562"/>
          <cell r="B562"/>
          <cell r="C562"/>
          <cell r="D562"/>
          <cell r="E562">
            <v>561</v>
          </cell>
          <cell r="F562"/>
          <cell r="G562"/>
        </row>
        <row r="563">
          <cell r="A563"/>
          <cell r="B563"/>
          <cell r="C563"/>
          <cell r="D563"/>
          <cell r="E563">
            <v>562</v>
          </cell>
          <cell r="F563"/>
          <cell r="G563"/>
        </row>
        <row r="564">
          <cell r="A564"/>
          <cell r="B564"/>
          <cell r="C564"/>
          <cell r="D564"/>
          <cell r="E564">
            <v>563</v>
          </cell>
          <cell r="F564"/>
          <cell r="G564"/>
        </row>
        <row r="565">
          <cell r="A565"/>
          <cell r="B565"/>
          <cell r="C565"/>
          <cell r="D565"/>
          <cell r="E565">
            <v>564</v>
          </cell>
          <cell r="F565"/>
          <cell r="G565"/>
        </row>
        <row r="566">
          <cell r="A566"/>
          <cell r="B566"/>
          <cell r="C566"/>
          <cell r="D566"/>
          <cell r="E566">
            <v>565</v>
          </cell>
          <cell r="F566"/>
          <cell r="G566"/>
        </row>
        <row r="567">
          <cell r="A567"/>
          <cell r="B567"/>
          <cell r="C567"/>
          <cell r="D567"/>
          <cell r="E567">
            <v>566</v>
          </cell>
          <cell r="F567"/>
          <cell r="G567"/>
        </row>
        <row r="568">
          <cell r="A568"/>
          <cell r="B568"/>
          <cell r="C568"/>
          <cell r="D568"/>
          <cell r="E568">
            <v>567</v>
          </cell>
          <cell r="F568"/>
          <cell r="G568"/>
        </row>
        <row r="569">
          <cell r="A569"/>
          <cell r="B569"/>
          <cell r="C569"/>
          <cell r="D569"/>
          <cell r="E569">
            <v>568</v>
          </cell>
          <cell r="F569"/>
          <cell r="G569"/>
        </row>
        <row r="570">
          <cell r="A570"/>
          <cell r="B570"/>
          <cell r="C570"/>
          <cell r="D570"/>
          <cell r="E570">
            <v>569</v>
          </cell>
          <cell r="F570"/>
          <cell r="G570"/>
        </row>
        <row r="571">
          <cell r="A571"/>
          <cell r="B571"/>
          <cell r="C571"/>
          <cell r="D571"/>
          <cell r="E571">
            <v>570</v>
          </cell>
          <cell r="F571"/>
          <cell r="G571"/>
        </row>
        <row r="572">
          <cell r="A572"/>
          <cell r="B572"/>
          <cell r="C572"/>
          <cell r="D572"/>
          <cell r="E572">
            <v>571</v>
          </cell>
          <cell r="F572"/>
          <cell r="G572"/>
        </row>
        <row r="573">
          <cell r="A573"/>
          <cell r="B573"/>
          <cell r="C573"/>
          <cell r="D573"/>
          <cell r="E573">
            <v>572</v>
          </cell>
          <cell r="F573"/>
          <cell r="G573"/>
        </row>
        <row r="574">
          <cell r="A574"/>
          <cell r="B574"/>
          <cell r="C574"/>
          <cell r="D574"/>
          <cell r="E574">
            <v>573</v>
          </cell>
          <cell r="F574"/>
          <cell r="G574"/>
        </row>
        <row r="575">
          <cell r="A575"/>
          <cell r="B575"/>
          <cell r="C575"/>
          <cell r="D575"/>
          <cell r="E575">
            <v>574</v>
          </cell>
          <cell r="F575"/>
          <cell r="G575"/>
        </row>
        <row r="576">
          <cell r="A576"/>
          <cell r="B576"/>
          <cell r="C576"/>
          <cell r="D576"/>
          <cell r="E576">
            <v>575</v>
          </cell>
          <cell r="F576"/>
          <cell r="G576"/>
        </row>
        <row r="577">
          <cell r="A577"/>
          <cell r="B577"/>
          <cell r="C577"/>
          <cell r="D577"/>
          <cell r="E577">
            <v>576</v>
          </cell>
          <cell r="F577"/>
          <cell r="G577"/>
        </row>
        <row r="578">
          <cell r="A578"/>
          <cell r="B578"/>
          <cell r="C578"/>
          <cell r="D578"/>
          <cell r="E578">
            <v>577</v>
          </cell>
          <cell r="F578"/>
          <cell r="G578"/>
        </row>
        <row r="579">
          <cell r="A579"/>
          <cell r="B579"/>
          <cell r="C579"/>
          <cell r="D579"/>
          <cell r="E579">
            <v>578</v>
          </cell>
          <cell r="F579"/>
          <cell r="G579"/>
        </row>
        <row r="580">
          <cell r="A580"/>
          <cell r="B580"/>
          <cell r="C580"/>
          <cell r="D580"/>
          <cell r="E580">
            <v>579</v>
          </cell>
          <cell r="F580"/>
          <cell r="G580"/>
        </row>
        <row r="581">
          <cell r="A581"/>
          <cell r="B581"/>
          <cell r="C581"/>
          <cell r="D581"/>
          <cell r="E581">
            <v>580</v>
          </cell>
          <cell r="F581"/>
          <cell r="G581"/>
        </row>
        <row r="582">
          <cell r="A582"/>
          <cell r="B582"/>
          <cell r="C582"/>
          <cell r="D582"/>
          <cell r="E582">
            <v>581</v>
          </cell>
          <cell r="F582"/>
          <cell r="G582"/>
        </row>
        <row r="583">
          <cell r="A583"/>
          <cell r="B583"/>
          <cell r="C583"/>
          <cell r="D583"/>
          <cell r="E583">
            <v>582</v>
          </cell>
          <cell r="F583"/>
          <cell r="G583"/>
        </row>
        <row r="584">
          <cell r="A584"/>
          <cell r="B584"/>
          <cell r="C584"/>
          <cell r="D584"/>
          <cell r="E584">
            <v>583</v>
          </cell>
          <cell r="F584"/>
          <cell r="G584"/>
        </row>
        <row r="585">
          <cell r="A585"/>
          <cell r="B585"/>
          <cell r="C585"/>
          <cell r="D585"/>
          <cell r="E585">
            <v>584</v>
          </cell>
          <cell r="F585"/>
          <cell r="G585"/>
        </row>
        <row r="586">
          <cell r="A586"/>
          <cell r="B586"/>
          <cell r="C586"/>
          <cell r="D586"/>
          <cell r="E586">
            <v>585</v>
          </cell>
          <cell r="F586"/>
          <cell r="G586"/>
        </row>
        <row r="587">
          <cell r="A587"/>
          <cell r="B587"/>
          <cell r="C587"/>
          <cell r="D587"/>
          <cell r="E587">
            <v>586</v>
          </cell>
          <cell r="F587"/>
          <cell r="G587"/>
        </row>
        <row r="588">
          <cell r="A588"/>
          <cell r="B588"/>
          <cell r="C588"/>
          <cell r="D588"/>
          <cell r="E588">
            <v>587</v>
          </cell>
          <cell r="F588"/>
          <cell r="G588"/>
        </row>
        <row r="589">
          <cell r="A589"/>
          <cell r="B589"/>
          <cell r="C589"/>
          <cell r="D589"/>
          <cell r="E589">
            <v>588</v>
          </cell>
          <cell r="F589"/>
          <cell r="G589"/>
        </row>
        <row r="590">
          <cell r="A590"/>
          <cell r="B590"/>
          <cell r="C590"/>
          <cell r="D590"/>
          <cell r="E590">
            <v>589</v>
          </cell>
          <cell r="F590"/>
          <cell r="G590"/>
        </row>
        <row r="591">
          <cell r="A591"/>
          <cell r="B591"/>
          <cell r="C591"/>
          <cell r="D591"/>
          <cell r="E591">
            <v>590</v>
          </cell>
          <cell r="F591"/>
          <cell r="G591"/>
        </row>
        <row r="592">
          <cell r="A592"/>
          <cell r="B592"/>
          <cell r="C592"/>
          <cell r="D592"/>
          <cell r="E592">
            <v>591</v>
          </cell>
          <cell r="F592"/>
          <cell r="G592"/>
        </row>
        <row r="593">
          <cell r="A593"/>
          <cell r="B593"/>
          <cell r="C593"/>
          <cell r="D593"/>
          <cell r="E593">
            <v>592</v>
          </cell>
          <cell r="F593"/>
          <cell r="G593"/>
        </row>
        <row r="594">
          <cell r="A594"/>
          <cell r="B594"/>
          <cell r="C594"/>
          <cell r="D594"/>
          <cell r="E594">
            <v>593</v>
          </cell>
          <cell r="F594"/>
          <cell r="G594"/>
        </row>
        <row r="595">
          <cell r="A595"/>
          <cell r="B595"/>
          <cell r="C595"/>
          <cell r="D595"/>
          <cell r="E595">
            <v>594</v>
          </cell>
          <cell r="F595"/>
          <cell r="G595"/>
        </row>
        <row r="596">
          <cell r="A596"/>
          <cell r="B596"/>
          <cell r="C596"/>
          <cell r="D596"/>
          <cell r="E596">
            <v>595</v>
          </cell>
          <cell r="F596"/>
          <cell r="G596"/>
        </row>
        <row r="597">
          <cell r="A597"/>
          <cell r="B597"/>
          <cell r="C597"/>
          <cell r="D597"/>
          <cell r="E597">
            <v>596</v>
          </cell>
          <cell r="F597"/>
          <cell r="G597"/>
        </row>
        <row r="598">
          <cell r="A598"/>
          <cell r="B598"/>
          <cell r="C598"/>
          <cell r="D598"/>
          <cell r="E598">
            <v>597</v>
          </cell>
          <cell r="F598"/>
          <cell r="G598"/>
        </row>
        <row r="599">
          <cell r="A599"/>
          <cell r="B599"/>
          <cell r="C599"/>
          <cell r="D599"/>
          <cell r="E599">
            <v>598</v>
          </cell>
          <cell r="F599"/>
          <cell r="G599"/>
        </row>
        <row r="600">
          <cell r="A600"/>
          <cell r="B600"/>
          <cell r="C600"/>
          <cell r="D600"/>
          <cell r="E600">
            <v>599</v>
          </cell>
          <cell r="F600"/>
          <cell r="G600"/>
        </row>
        <row r="601">
          <cell r="A601"/>
          <cell r="B601"/>
          <cell r="C601"/>
          <cell r="D601"/>
          <cell r="E601">
            <v>600</v>
          </cell>
          <cell r="F601"/>
          <cell r="G601"/>
        </row>
        <row r="602">
          <cell r="A602"/>
          <cell r="B602"/>
          <cell r="C602"/>
          <cell r="D602"/>
          <cell r="E602">
            <v>601</v>
          </cell>
          <cell r="F602"/>
          <cell r="G602"/>
        </row>
        <row r="603">
          <cell r="A603"/>
          <cell r="B603"/>
          <cell r="C603"/>
          <cell r="D603"/>
          <cell r="E603">
            <v>602</v>
          </cell>
          <cell r="F603"/>
          <cell r="G603"/>
        </row>
        <row r="604">
          <cell r="A604"/>
          <cell r="B604"/>
          <cell r="C604"/>
          <cell r="D604"/>
          <cell r="E604">
            <v>603</v>
          </cell>
          <cell r="F604"/>
          <cell r="G604"/>
        </row>
        <row r="605">
          <cell r="A605"/>
          <cell r="B605"/>
          <cell r="C605"/>
          <cell r="D605"/>
          <cell r="E605">
            <v>604</v>
          </cell>
          <cell r="F605"/>
          <cell r="G605"/>
        </row>
        <row r="606">
          <cell r="A606"/>
          <cell r="B606"/>
          <cell r="C606"/>
          <cell r="D606"/>
          <cell r="E606">
            <v>605</v>
          </cell>
          <cell r="F606"/>
          <cell r="G606"/>
        </row>
        <row r="607">
          <cell r="A607"/>
          <cell r="B607"/>
          <cell r="C607"/>
          <cell r="D607"/>
          <cell r="E607">
            <v>606</v>
          </cell>
          <cell r="F607"/>
          <cell r="G607"/>
        </row>
        <row r="608">
          <cell r="A608"/>
          <cell r="B608"/>
          <cell r="C608"/>
          <cell r="D608"/>
          <cell r="E608">
            <v>607</v>
          </cell>
          <cell r="F608"/>
          <cell r="G608"/>
        </row>
        <row r="609">
          <cell r="A609"/>
          <cell r="B609"/>
          <cell r="C609"/>
          <cell r="D609"/>
          <cell r="E609">
            <v>608</v>
          </cell>
          <cell r="F609"/>
          <cell r="G609"/>
        </row>
        <row r="610">
          <cell r="A610"/>
          <cell r="B610"/>
          <cell r="C610"/>
          <cell r="D610"/>
          <cell r="E610">
            <v>609</v>
          </cell>
          <cell r="F610"/>
          <cell r="G610"/>
        </row>
        <row r="611">
          <cell r="A611"/>
          <cell r="B611"/>
          <cell r="C611"/>
          <cell r="D611"/>
          <cell r="E611">
            <v>610</v>
          </cell>
          <cell r="F611"/>
          <cell r="G611"/>
        </row>
        <row r="612">
          <cell r="A612"/>
          <cell r="B612"/>
          <cell r="C612"/>
          <cell r="D612"/>
          <cell r="E612">
            <v>611</v>
          </cell>
          <cell r="F612"/>
          <cell r="G612"/>
        </row>
        <row r="613">
          <cell r="A613"/>
          <cell r="B613"/>
          <cell r="C613"/>
          <cell r="D613"/>
          <cell r="E613">
            <v>612</v>
          </cell>
          <cell r="F613"/>
          <cell r="G613"/>
        </row>
        <row r="614">
          <cell r="A614"/>
          <cell r="B614"/>
          <cell r="C614"/>
          <cell r="D614"/>
          <cell r="E614">
            <v>613</v>
          </cell>
          <cell r="F614"/>
          <cell r="G614"/>
        </row>
        <row r="615">
          <cell r="A615"/>
          <cell r="B615"/>
          <cell r="C615"/>
          <cell r="D615"/>
          <cell r="E615">
            <v>614</v>
          </cell>
          <cell r="F615"/>
          <cell r="G615"/>
        </row>
        <row r="616">
          <cell r="A616"/>
          <cell r="B616"/>
          <cell r="C616"/>
          <cell r="D616"/>
          <cell r="E616">
            <v>615</v>
          </cell>
          <cell r="F616"/>
          <cell r="G616"/>
        </row>
        <row r="617">
          <cell r="A617"/>
          <cell r="B617"/>
          <cell r="C617"/>
          <cell r="D617"/>
          <cell r="E617">
            <v>616</v>
          </cell>
          <cell r="F617"/>
          <cell r="G617"/>
        </row>
        <row r="618">
          <cell r="A618"/>
          <cell r="B618"/>
          <cell r="C618"/>
          <cell r="D618"/>
          <cell r="E618">
            <v>617</v>
          </cell>
          <cell r="F618"/>
          <cell r="G618"/>
        </row>
        <row r="619">
          <cell r="A619"/>
          <cell r="B619"/>
          <cell r="C619"/>
          <cell r="D619"/>
          <cell r="E619">
            <v>618</v>
          </cell>
          <cell r="F619"/>
          <cell r="G619"/>
        </row>
        <row r="620">
          <cell r="A620"/>
          <cell r="B620"/>
          <cell r="C620"/>
          <cell r="D620"/>
          <cell r="E620">
            <v>619</v>
          </cell>
          <cell r="F620"/>
          <cell r="G620"/>
        </row>
        <row r="621">
          <cell r="A621"/>
          <cell r="B621"/>
          <cell r="C621"/>
          <cell r="D621"/>
          <cell r="E621">
            <v>620</v>
          </cell>
          <cell r="F621"/>
          <cell r="G621"/>
        </row>
        <row r="622">
          <cell r="A622"/>
          <cell r="B622"/>
          <cell r="C622"/>
          <cell r="D622"/>
          <cell r="E622">
            <v>621</v>
          </cell>
          <cell r="F622"/>
          <cell r="G622"/>
        </row>
        <row r="623">
          <cell r="A623"/>
          <cell r="B623"/>
          <cell r="C623"/>
          <cell r="D623"/>
          <cell r="E623">
            <v>622</v>
          </cell>
          <cell r="F623"/>
          <cell r="G623"/>
        </row>
        <row r="624">
          <cell r="A624"/>
          <cell r="B624"/>
          <cell r="C624"/>
          <cell r="D624"/>
          <cell r="E624">
            <v>623</v>
          </cell>
          <cell r="F624"/>
          <cell r="G624"/>
        </row>
        <row r="625">
          <cell r="A625"/>
          <cell r="B625"/>
          <cell r="C625"/>
          <cell r="D625"/>
          <cell r="E625">
            <v>624</v>
          </cell>
          <cell r="F625"/>
          <cell r="G625"/>
        </row>
        <row r="626">
          <cell r="A626"/>
          <cell r="B626"/>
          <cell r="C626"/>
          <cell r="D626"/>
          <cell r="E626">
            <v>625</v>
          </cell>
          <cell r="F626"/>
          <cell r="G626"/>
        </row>
        <row r="627">
          <cell r="A627"/>
          <cell r="B627"/>
          <cell r="C627"/>
          <cell r="D627"/>
          <cell r="E627">
            <v>626</v>
          </cell>
          <cell r="F627"/>
          <cell r="G627"/>
        </row>
        <row r="628">
          <cell r="A628"/>
          <cell r="B628"/>
          <cell r="C628"/>
          <cell r="D628"/>
          <cell r="E628">
            <v>627</v>
          </cell>
          <cell r="F628"/>
          <cell r="G628"/>
        </row>
        <row r="629">
          <cell r="A629"/>
          <cell r="B629"/>
          <cell r="C629"/>
          <cell r="D629"/>
          <cell r="E629">
            <v>628</v>
          </cell>
          <cell r="F629"/>
          <cell r="G629"/>
        </row>
        <row r="630">
          <cell r="A630"/>
          <cell r="B630"/>
          <cell r="C630"/>
          <cell r="D630"/>
          <cell r="E630">
            <v>629</v>
          </cell>
          <cell r="F630"/>
          <cell r="G630"/>
        </row>
        <row r="631">
          <cell r="A631"/>
          <cell r="B631"/>
          <cell r="C631"/>
          <cell r="D631"/>
          <cell r="E631">
            <v>630</v>
          </cell>
          <cell r="F631"/>
          <cell r="G631"/>
        </row>
        <row r="632">
          <cell r="A632"/>
          <cell r="B632"/>
          <cell r="C632"/>
          <cell r="D632"/>
          <cell r="E632">
            <v>631</v>
          </cell>
          <cell r="F632"/>
          <cell r="G632"/>
        </row>
        <row r="633">
          <cell r="A633"/>
          <cell r="B633"/>
          <cell r="C633"/>
          <cell r="D633"/>
          <cell r="E633">
            <v>632</v>
          </cell>
          <cell r="F633"/>
          <cell r="G633"/>
        </row>
        <row r="634">
          <cell r="A634"/>
          <cell r="B634"/>
          <cell r="C634"/>
          <cell r="D634"/>
          <cell r="E634">
            <v>633</v>
          </cell>
          <cell r="F634"/>
          <cell r="G634"/>
        </row>
        <row r="635">
          <cell r="A635"/>
          <cell r="B635"/>
          <cell r="C635"/>
          <cell r="D635"/>
          <cell r="E635">
            <v>634</v>
          </cell>
          <cell r="F635"/>
          <cell r="G635"/>
        </row>
        <row r="636">
          <cell r="A636"/>
          <cell r="B636"/>
          <cell r="C636"/>
          <cell r="D636"/>
          <cell r="E636">
            <v>635</v>
          </cell>
          <cell r="F636"/>
          <cell r="G636"/>
        </row>
        <row r="637">
          <cell r="A637"/>
          <cell r="B637"/>
          <cell r="C637"/>
          <cell r="D637"/>
          <cell r="E637">
            <v>636</v>
          </cell>
          <cell r="F637"/>
          <cell r="G637"/>
        </row>
        <row r="638">
          <cell r="A638"/>
          <cell r="B638"/>
          <cell r="C638"/>
          <cell r="D638"/>
          <cell r="E638">
            <v>637</v>
          </cell>
          <cell r="F638"/>
          <cell r="G638"/>
        </row>
        <row r="639">
          <cell r="A639"/>
          <cell r="B639"/>
          <cell r="C639"/>
          <cell r="D639"/>
          <cell r="E639">
            <v>638</v>
          </cell>
          <cell r="F639"/>
          <cell r="G639"/>
        </row>
        <row r="640">
          <cell r="A640"/>
          <cell r="B640"/>
          <cell r="C640"/>
          <cell r="D640"/>
          <cell r="E640">
            <v>639</v>
          </cell>
          <cell r="F640"/>
          <cell r="G640"/>
        </row>
        <row r="641">
          <cell r="A641"/>
          <cell r="B641"/>
          <cell r="C641"/>
          <cell r="D641"/>
          <cell r="E641">
            <v>640</v>
          </cell>
          <cell r="F641"/>
          <cell r="G641"/>
        </row>
        <row r="642">
          <cell r="A642"/>
          <cell r="B642"/>
          <cell r="C642"/>
          <cell r="D642"/>
          <cell r="E642">
            <v>641</v>
          </cell>
          <cell r="F642"/>
          <cell r="G642"/>
        </row>
        <row r="643">
          <cell r="A643"/>
          <cell r="B643"/>
          <cell r="C643"/>
          <cell r="D643"/>
          <cell r="E643">
            <v>642</v>
          </cell>
          <cell r="F643"/>
          <cell r="G643"/>
        </row>
        <row r="644">
          <cell r="A644"/>
          <cell r="B644"/>
          <cell r="C644"/>
          <cell r="D644"/>
          <cell r="E644">
            <v>643</v>
          </cell>
          <cell r="F644"/>
          <cell r="G644"/>
        </row>
        <row r="645">
          <cell r="A645"/>
          <cell r="B645"/>
          <cell r="C645"/>
          <cell r="D645"/>
          <cell r="E645">
            <v>644</v>
          </cell>
          <cell r="F645"/>
          <cell r="G645"/>
        </row>
        <row r="646">
          <cell r="A646"/>
          <cell r="B646"/>
          <cell r="C646"/>
          <cell r="D646"/>
          <cell r="E646">
            <v>645</v>
          </cell>
          <cell r="F646"/>
          <cell r="G646"/>
        </row>
        <row r="647">
          <cell r="A647"/>
          <cell r="B647"/>
          <cell r="C647"/>
          <cell r="D647"/>
          <cell r="E647">
            <v>646</v>
          </cell>
          <cell r="F647"/>
          <cell r="G647"/>
        </row>
        <row r="648">
          <cell r="A648"/>
          <cell r="B648"/>
          <cell r="C648"/>
          <cell r="D648"/>
          <cell r="E648">
            <v>647</v>
          </cell>
          <cell r="F648"/>
          <cell r="G648"/>
        </row>
        <row r="649">
          <cell r="A649"/>
          <cell r="B649"/>
          <cell r="C649"/>
          <cell r="D649"/>
          <cell r="E649">
            <v>648</v>
          </cell>
          <cell r="F649"/>
          <cell r="G649"/>
        </row>
        <row r="650">
          <cell r="A650"/>
          <cell r="B650"/>
          <cell r="C650"/>
          <cell r="D650"/>
          <cell r="E650">
            <v>649</v>
          </cell>
          <cell r="F650"/>
          <cell r="G650"/>
        </row>
        <row r="651">
          <cell r="A651"/>
          <cell r="B651"/>
          <cell r="C651"/>
          <cell r="D651"/>
          <cell r="E651">
            <v>650</v>
          </cell>
          <cell r="F651"/>
          <cell r="G651"/>
        </row>
        <row r="652">
          <cell r="A652"/>
          <cell r="B652"/>
          <cell r="C652"/>
          <cell r="D652"/>
          <cell r="E652">
            <v>651</v>
          </cell>
          <cell r="F652"/>
          <cell r="G652"/>
        </row>
        <row r="653">
          <cell r="A653"/>
          <cell r="B653"/>
          <cell r="C653"/>
          <cell r="D653"/>
          <cell r="E653">
            <v>652</v>
          </cell>
          <cell r="F653"/>
          <cell r="G653"/>
        </row>
        <row r="654">
          <cell r="A654"/>
          <cell r="B654"/>
          <cell r="C654"/>
          <cell r="D654"/>
          <cell r="E654">
            <v>653</v>
          </cell>
          <cell r="F654"/>
          <cell r="G654"/>
        </row>
        <row r="655">
          <cell r="A655"/>
          <cell r="B655"/>
          <cell r="C655"/>
          <cell r="D655"/>
          <cell r="E655">
            <v>654</v>
          </cell>
          <cell r="F655"/>
          <cell r="G655"/>
        </row>
        <row r="656">
          <cell r="A656"/>
          <cell r="B656"/>
          <cell r="C656"/>
          <cell r="D656"/>
          <cell r="E656">
            <v>655</v>
          </cell>
          <cell r="F656"/>
          <cell r="G656"/>
        </row>
        <row r="657">
          <cell r="A657"/>
          <cell r="B657"/>
          <cell r="C657"/>
          <cell r="D657"/>
          <cell r="E657">
            <v>656</v>
          </cell>
          <cell r="F657"/>
          <cell r="G657"/>
        </row>
        <row r="658">
          <cell r="A658"/>
          <cell r="B658"/>
          <cell r="C658"/>
          <cell r="D658"/>
          <cell r="E658">
            <v>657</v>
          </cell>
          <cell r="F658"/>
          <cell r="G658"/>
        </row>
        <row r="659">
          <cell r="A659"/>
          <cell r="B659"/>
          <cell r="C659"/>
          <cell r="D659"/>
          <cell r="E659">
            <v>658</v>
          </cell>
          <cell r="F659"/>
          <cell r="G659"/>
        </row>
        <row r="660">
          <cell r="A660"/>
          <cell r="B660"/>
          <cell r="C660"/>
          <cell r="D660"/>
          <cell r="E660">
            <v>659</v>
          </cell>
          <cell r="F660"/>
          <cell r="G660"/>
        </row>
        <row r="661">
          <cell r="A661"/>
          <cell r="B661"/>
          <cell r="C661"/>
          <cell r="D661"/>
          <cell r="E661">
            <v>660</v>
          </cell>
          <cell r="F661"/>
          <cell r="G661"/>
        </row>
        <row r="662">
          <cell r="A662"/>
          <cell r="B662"/>
          <cell r="C662"/>
          <cell r="D662"/>
          <cell r="E662">
            <v>661</v>
          </cell>
          <cell r="F662"/>
          <cell r="G662"/>
        </row>
        <row r="663">
          <cell r="A663"/>
          <cell r="B663"/>
          <cell r="C663"/>
          <cell r="D663"/>
          <cell r="E663">
            <v>662</v>
          </cell>
          <cell r="F663"/>
          <cell r="G663"/>
        </row>
        <row r="664">
          <cell r="A664"/>
          <cell r="B664"/>
          <cell r="C664"/>
          <cell r="D664"/>
          <cell r="E664">
            <v>663</v>
          </cell>
          <cell r="F664"/>
          <cell r="G664"/>
        </row>
        <row r="665">
          <cell r="A665"/>
          <cell r="B665"/>
          <cell r="C665"/>
          <cell r="D665"/>
          <cell r="E665">
            <v>664</v>
          </cell>
          <cell r="F665"/>
          <cell r="G665"/>
        </row>
        <row r="666">
          <cell r="A666"/>
          <cell r="B666"/>
          <cell r="C666"/>
          <cell r="D666"/>
          <cell r="E666">
            <v>665</v>
          </cell>
          <cell r="F666"/>
          <cell r="G666"/>
        </row>
        <row r="667">
          <cell r="A667"/>
          <cell r="B667"/>
          <cell r="C667"/>
          <cell r="D667"/>
          <cell r="E667">
            <v>666</v>
          </cell>
          <cell r="F667"/>
          <cell r="G667"/>
        </row>
        <row r="668">
          <cell r="A668"/>
          <cell r="B668"/>
          <cell r="C668"/>
          <cell r="D668"/>
          <cell r="E668">
            <v>667</v>
          </cell>
          <cell r="F668"/>
          <cell r="G668"/>
        </row>
        <row r="669">
          <cell r="A669"/>
          <cell r="B669"/>
          <cell r="C669"/>
          <cell r="D669"/>
          <cell r="E669">
            <v>668</v>
          </cell>
          <cell r="F669"/>
          <cell r="G669"/>
        </row>
        <row r="670">
          <cell r="A670"/>
          <cell r="B670"/>
          <cell r="C670"/>
          <cell r="D670"/>
          <cell r="E670">
            <v>669</v>
          </cell>
          <cell r="F670"/>
          <cell r="G670"/>
        </row>
        <row r="671">
          <cell r="A671"/>
          <cell r="B671"/>
          <cell r="C671"/>
          <cell r="D671"/>
          <cell r="E671">
            <v>670</v>
          </cell>
          <cell r="F671"/>
          <cell r="G671"/>
        </row>
        <row r="672">
          <cell r="A672"/>
          <cell r="B672"/>
          <cell r="C672"/>
          <cell r="D672"/>
          <cell r="E672">
            <v>671</v>
          </cell>
          <cell r="F672"/>
          <cell r="G672"/>
        </row>
        <row r="673">
          <cell r="A673"/>
          <cell r="B673"/>
          <cell r="C673"/>
          <cell r="D673"/>
          <cell r="E673">
            <v>672</v>
          </cell>
          <cell r="F673"/>
          <cell r="G673"/>
        </row>
        <row r="674">
          <cell r="A674"/>
          <cell r="B674"/>
          <cell r="C674"/>
          <cell r="D674"/>
          <cell r="E674">
            <v>673</v>
          </cell>
          <cell r="F674"/>
          <cell r="G674"/>
        </row>
        <row r="675">
          <cell r="A675"/>
          <cell r="B675"/>
          <cell r="C675"/>
          <cell r="D675"/>
          <cell r="E675">
            <v>674</v>
          </cell>
          <cell r="F675"/>
          <cell r="G675"/>
        </row>
        <row r="676">
          <cell r="A676"/>
          <cell r="B676"/>
          <cell r="C676"/>
          <cell r="D676"/>
          <cell r="E676">
            <v>675</v>
          </cell>
          <cell r="F676"/>
          <cell r="G676"/>
        </row>
        <row r="677">
          <cell r="A677"/>
          <cell r="B677"/>
          <cell r="C677"/>
          <cell r="D677"/>
          <cell r="E677">
            <v>676</v>
          </cell>
          <cell r="F677"/>
          <cell r="G677"/>
        </row>
        <row r="678">
          <cell r="A678"/>
          <cell r="B678"/>
          <cell r="C678"/>
          <cell r="D678"/>
          <cell r="E678">
            <v>677</v>
          </cell>
          <cell r="F678"/>
          <cell r="G678"/>
        </row>
        <row r="679">
          <cell r="A679"/>
          <cell r="B679"/>
          <cell r="C679"/>
          <cell r="D679"/>
          <cell r="E679">
            <v>678</v>
          </cell>
          <cell r="F679"/>
          <cell r="G679"/>
        </row>
        <row r="680">
          <cell r="A680"/>
          <cell r="B680"/>
          <cell r="C680"/>
          <cell r="D680"/>
          <cell r="E680">
            <v>679</v>
          </cell>
          <cell r="F680"/>
          <cell r="G680"/>
        </row>
        <row r="681">
          <cell r="A681"/>
          <cell r="B681"/>
          <cell r="C681"/>
          <cell r="D681"/>
          <cell r="E681">
            <v>680</v>
          </cell>
          <cell r="F681"/>
          <cell r="G681"/>
        </row>
        <row r="682">
          <cell r="A682"/>
          <cell r="B682"/>
          <cell r="C682"/>
          <cell r="D682"/>
          <cell r="E682">
            <v>681</v>
          </cell>
          <cell r="F682"/>
          <cell r="G682"/>
        </row>
        <row r="683">
          <cell r="A683"/>
          <cell r="B683"/>
          <cell r="C683"/>
          <cell r="D683"/>
          <cell r="E683">
            <v>682</v>
          </cell>
          <cell r="F683"/>
          <cell r="G683"/>
        </row>
        <row r="684">
          <cell r="A684"/>
          <cell r="B684"/>
          <cell r="C684"/>
          <cell r="D684"/>
          <cell r="E684">
            <v>683</v>
          </cell>
          <cell r="F684"/>
          <cell r="G684"/>
        </row>
        <row r="685">
          <cell r="A685"/>
          <cell r="B685"/>
          <cell r="C685"/>
          <cell r="D685"/>
          <cell r="E685">
            <v>684</v>
          </cell>
          <cell r="F685"/>
          <cell r="G685"/>
        </row>
        <row r="686">
          <cell r="A686"/>
          <cell r="B686"/>
          <cell r="C686"/>
          <cell r="D686"/>
          <cell r="E686">
            <v>685</v>
          </cell>
          <cell r="F686"/>
          <cell r="G686"/>
        </row>
        <row r="687">
          <cell r="A687"/>
          <cell r="B687"/>
          <cell r="C687"/>
          <cell r="D687"/>
          <cell r="E687">
            <v>686</v>
          </cell>
          <cell r="F687"/>
          <cell r="G687"/>
        </row>
        <row r="688">
          <cell r="A688"/>
          <cell r="B688"/>
          <cell r="C688"/>
          <cell r="D688"/>
          <cell r="E688">
            <v>687</v>
          </cell>
          <cell r="F688"/>
          <cell r="G688"/>
        </row>
        <row r="689">
          <cell r="A689"/>
          <cell r="B689"/>
          <cell r="C689"/>
          <cell r="D689"/>
          <cell r="E689">
            <v>688</v>
          </cell>
          <cell r="F689"/>
          <cell r="G689"/>
        </row>
        <row r="690">
          <cell r="A690"/>
          <cell r="B690"/>
          <cell r="C690"/>
          <cell r="D690"/>
          <cell r="E690">
            <v>689</v>
          </cell>
          <cell r="F690"/>
          <cell r="G690"/>
        </row>
        <row r="691">
          <cell r="A691"/>
          <cell r="B691"/>
          <cell r="C691"/>
          <cell r="D691"/>
          <cell r="E691">
            <v>690</v>
          </cell>
          <cell r="F691"/>
          <cell r="G691"/>
        </row>
        <row r="692">
          <cell r="A692"/>
          <cell r="B692"/>
          <cell r="C692"/>
          <cell r="D692"/>
          <cell r="E692">
            <v>691</v>
          </cell>
          <cell r="F692"/>
          <cell r="G692"/>
        </row>
        <row r="693">
          <cell r="A693"/>
          <cell r="B693"/>
          <cell r="C693"/>
          <cell r="D693"/>
          <cell r="E693">
            <v>692</v>
          </cell>
          <cell r="F693"/>
          <cell r="G693"/>
        </row>
        <row r="694">
          <cell r="A694"/>
          <cell r="B694"/>
          <cell r="C694"/>
          <cell r="D694"/>
          <cell r="E694">
            <v>693</v>
          </cell>
          <cell r="F694"/>
          <cell r="G694"/>
        </row>
        <row r="695">
          <cell r="A695"/>
          <cell r="B695"/>
          <cell r="C695"/>
          <cell r="D695"/>
          <cell r="E695">
            <v>694</v>
          </cell>
          <cell r="F695"/>
          <cell r="G695"/>
        </row>
        <row r="696">
          <cell r="A696"/>
          <cell r="B696"/>
          <cell r="C696"/>
          <cell r="D696"/>
          <cell r="E696">
            <v>695</v>
          </cell>
          <cell r="F696"/>
          <cell r="G696"/>
        </row>
        <row r="697">
          <cell r="A697"/>
          <cell r="B697"/>
          <cell r="C697"/>
          <cell r="D697"/>
          <cell r="E697">
            <v>696</v>
          </cell>
          <cell r="F697"/>
          <cell r="G697"/>
        </row>
        <row r="698">
          <cell r="A698"/>
          <cell r="B698"/>
          <cell r="C698"/>
          <cell r="D698"/>
          <cell r="E698">
            <v>697</v>
          </cell>
          <cell r="F698"/>
          <cell r="G698"/>
        </row>
        <row r="699">
          <cell r="A699"/>
          <cell r="B699"/>
          <cell r="C699"/>
          <cell r="D699"/>
          <cell r="E699">
            <v>698</v>
          </cell>
          <cell r="F699"/>
          <cell r="G699"/>
        </row>
        <row r="700">
          <cell r="A700"/>
          <cell r="B700"/>
          <cell r="C700"/>
          <cell r="D700"/>
          <cell r="E700">
            <v>699</v>
          </cell>
          <cell r="F700"/>
          <cell r="G700"/>
        </row>
        <row r="701">
          <cell r="A701"/>
          <cell r="B701"/>
          <cell r="C701"/>
          <cell r="D701"/>
          <cell r="E701">
            <v>700</v>
          </cell>
          <cell r="F701"/>
          <cell r="G701"/>
        </row>
        <row r="702">
          <cell r="A702"/>
          <cell r="B702"/>
          <cell r="C702"/>
          <cell r="D702"/>
          <cell r="E702">
            <v>701</v>
          </cell>
          <cell r="F702"/>
          <cell r="G702"/>
        </row>
        <row r="703">
          <cell r="A703"/>
          <cell r="B703"/>
          <cell r="C703"/>
          <cell r="D703"/>
          <cell r="E703">
            <v>702</v>
          </cell>
          <cell r="F703"/>
          <cell r="G703"/>
        </row>
        <row r="704">
          <cell r="A704"/>
          <cell r="B704"/>
          <cell r="C704"/>
          <cell r="D704"/>
          <cell r="E704">
            <v>703</v>
          </cell>
          <cell r="F704"/>
          <cell r="G704"/>
        </row>
        <row r="705">
          <cell r="A705"/>
          <cell r="B705"/>
          <cell r="C705"/>
          <cell r="D705"/>
          <cell r="E705">
            <v>704</v>
          </cell>
          <cell r="F705"/>
          <cell r="G705"/>
        </row>
        <row r="706">
          <cell r="A706"/>
          <cell r="B706"/>
          <cell r="C706"/>
          <cell r="D706"/>
          <cell r="E706">
            <v>705</v>
          </cell>
          <cell r="F706"/>
          <cell r="G706"/>
        </row>
        <row r="707">
          <cell r="A707"/>
          <cell r="B707"/>
          <cell r="C707"/>
          <cell r="D707"/>
          <cell r="E707">
            <v>706</v>
          </cell>
          <cell r="F707"/>
          <cell r="G707"/>
        </row>
        <row r="708">
          <cell r="A708"/>
          <cell r="B708"/>
          <cell r="C708"/>
          <cell r="D708"/>
          <cell r="E708">
            <v>707</v>
          </cell>
          <cell r="F708"/>
          <cell r="G708"/>
        </row>
        <row r="709">
          <cell r="A709"/>
          <cell r="B709"/>
          <cell r="C709"/>
          <cell r="D709"/>
          <cell r="E709">
            <v>708</v>
          </cell>
          <cell r="F709"/>
          <cell r="G709"/>
        </row>
        <row r="710">
          <cell r="A710"/>
          <cell r="B710"/>
          <cell r="C710"/>
          <cell r="D710"/>
          <cell r="E710">
            <v>709</v>
          </cell>
          <cell r="F710"/>
          <cell r="G710"/>
        </row>
        <row r="711">
          <cell r="A711"/>
          <cell r="B711"/>
          <cell r="C711"/>
          <cell r="D711"/>
          <cell r="E711">
            <v>710</v>
          </cell>
          <cell r="F711"/>
          <cell r="G711"/>
        </row>
        <row r="712">
          <cell r="A712"/>
          <cell r="B712"/>
          <cell r="C712"/>
          <cell r="D712"/>
          <cell r="E712">
            <v>711</v>
          </cell>
          <cell r="F712"/>
          <cell r="G712"/>
        </row>
        <row r="713">
          <cell r="A713"/>
          <cell r="B713"/>
          <cell r="C713"/>
          <cell r="D713"/>
          <cell r="E713">
            <v>712</v>
          </cell>
          <cell r="F713"/>
          <cell r="G713"/>
        </row>
        <row r="714">
          <cell r="A714"/>
          <cell r="B714"/>
          <cell r="C714"/>
          <cell r="D714"/>
          <cell r="E714">
            <v>713</v>
          </cell>
          <cell r="F714"/>
          <cell r="G714"/>
        </row>
        <row r="715">
          <cell r="A715"/>
          <cell r="B715"/>
          <cell r="C715"/>
          <cell r="D715"/>
          <cell r="E715">
            <v>714</v>
          </cell>
          <cell r="F715"/>
          <cell r="G715"/>
        </row>
        <row r="716">
          <cell r="A716"/>
          <cell r="B716"/>
          <cell r="C716"/>
          <cell r="D716"/>
          <cell r="E716">
            <v>715</v>
          </cell>
          <cell r="F716"/>
          <cell r="G716"/>
        </row>
        <row r="717">
          <cell r="A717"/>
          <cell r="B717"/>
          <cell r="C717"/>
          <cell r="D717"/>
          <cell r="E717">
            <v>716</v>
          </cell>
          <cell r="F717"/>
          <cell r="G717"/>
        </row>
        <row r="718">
          <cell r="A718"/>
          <cell r="B718"/>
          <cell r="C718"/>
          <cell r="D718"/>
          <cell r="E718">
            <v>717</v>
          </cell>
          <cell r="F718"/>
          <cell r="G718"/>
        </row>
        <row r="719">
          <cell r="A719"/>
          <cell r="B719"/>
          <cell r="C719"/>
          <cell r="D719"/>
          <cell r="E719">
            <v>718</v>
          </cell>
          <cell r="F719"/>
          <cell r="G719"/>
        </row>
        <row r="720">
          <cell r="A720"/>
          <cell r="B720"/>
          <cell r="C720"/>
          <cell r="D720"/>
          <cell r="E720">
            <v>719</v>
          </cell>
          <cell r="F720"/>
          <cell r="G720"/>
        </row>
        <row r="721">
          <cell r="A721"/>
          <cell r="B721"/>
          <cell r="C721"/>
          <cell r="D721"/>
          <cell r="E721">
            <v>720</v>
          </cell>
          <cell r="F721"/>
          <cell r="G721"/>
        </row>
        <row r="722">
          <cell r="A722"/>
          <cell r="B722"/>
          <cell r="C722"/>
          <cell r="D722"/>
          <cell r="E722">
            <v>721</v>
          </cell>
          <cell r="F722"/>
          <cell r="G722"/>
        </row>
        <row r="723">
          <cell r="A723"/>
          <cell r="B723"/>
          <cell r="C723"/>
          <cell r="D723"/>
          <cell r="E723">
            <v>722</v>
          </cell>
          <cell r="F723"/>
          <cell r="G723"/>
        </row>
        <row r="724">
          <cell r="A724"/>
          <cell r="B724"/>
          <cell r="C724"/>
          <cell r="D724"/>
          <cell r="E724">
            <v>723</v>
          </cell>
          <cell r="F724"/>
          <cell r="G724"/>
        </row>
        <row r="725">
          <cell r="A725"/>
          <cell r="B725"/>
          <cell r="C725"/>
          <cell r="D725"/>
          <cell r="E725">
            <v>724</v>
          </cell>
          <cell r="F725"/>
          <cell r="G725"/>
        </row>
        <row r="726">
          <cell r="A726"/>
          <cell r="B726"/>
          <cell r="C726"/>
          <cell r="D726"/>
          <cell r="E726">
            <v>725</v>
          </cell>
          <cell r="F726"/>
          <cell r="G726"/>
        </row>
        <row r="727">
          <cell r="A727"/>
          <cell r="B727"/>
          <cell r="C727"/>
          <cell r="D727"/>
          <cell r="E727">
            <v>726</v>
          </cell>
          <cell r="F727"/>
          <cell r="G727"/>
        </row>
        <row r="728">
          <cell r="A728"/>
          <cell r="B728"/>
          <cell r="C728"/>
          <cell r="D728"/>
          <cell r="E728">
            <v>727</v>
          </cell>
          <cell r="F728"/>
          <cell r="G728"/>
        </row>
        <row r="729">
          <cell r="A729"/>
          <cell r="B729"/>
          <cell r="C729"/>
          <cell r="D729"/>
          <cell r="E729">
            <v>728</v>
          </cell>
          <cell r="F729"/>
          <cell r="G729"/>
        </row>
        <row r="730">
          <cell r="A730"/>
          <cell r="B730"/>
          <cell r="C730"/>
          <cell r="D730"/>
          <cell r="E730">
            <v>729</v>
          </cell>
          <cell r="F730"/>
          <cell r="G730"/>
        </row>
        <row r="731">
          <cell r="A731"/>
          <cell r="B731"/>
          <cell r="C731"/>
          <cell r="D731"/>
          <cell r="E731">
            <v>730</v>
          </cell>
          <cell r="F731"/>
          <cell r="G731"/>
        </row>
        <row r="732">
          <cell r="A732"/>
          <cell r="B732"/>
          <cell r="C732"/>
          <cell r="D732"/>
          <cell r="E732">
            <v>731</v>
          </cell>
          <cell r="F732"/>
          <cell r="G732"/>
        </row>
        <row r="733">
          <cell r="A733"/>
          <cell r="B733"/>
          <cell r="C733"/>
          <cell r="D733"/>
          <cell r="E733">
            <v>732</v>
          </cell>
          <cell r="F733"/>
          <cell r="G733"/>
        </row>
        <row r="734">
          <cell r="A734"/>
          <cell r="B734"/>
          <cell r="C734"/>
          <cell r="D734"/>
          <cell r="E734">
            <v>733</v>
          </cell>
          <cell r="F734"/>
          <cell r="G734"/>
        </row>
        <row r="735">
          <cell r="A735"/>
          <cell r="B735"/>
          <cell r="C735"/>
          <cell r="D735"/>
          <cell r="E735">
            <v>734</v>
          </cell>
          <cell r="F735"/>
          <cell r="G735"/>
        </row>
        <row r="736">
          <cell r="A736"/>
          <cell r="B736"/>
          <cell r="C736"/>
          <cell r="D736"/>
          <cell r="E736">
            <v>735</v>
          </cell>
          <cell r="F736"/>
          <cell r="G736"/>
        </row>
        <row r="737">
          <cell r="A737"/>
          <cell r="B737"/>
          <cell r="C737"/>
          <cell r="D737"/>
          <cell r="E737">
            <v>736</v>
          </cell>
          <cell r="F737"/>
          <cell r="G737"/>
        </row>
        <row r="738">
          <cell r="A738"/>
          <cell r="B738"/>
          <cell r="C738"/>
          <cell r="D738"/>
          <cell r="E738">
            <v>737</v>
          </cell>
          <cell r="F738"/>
          <cell r="G738"/>
        </row>
        <row r="739">
          <cell r="A739"/>
          <cell r="B739"/>
          <cell r="C739"/>
          <cell r="D739"/>
          <cell r="E739">
            <v>738</v>
          </cell>
          <cell r="F739"/>
          <cell r="G739"/>
        </row>
        <row r="740">
          <cell r="A740"/>
          <cell r="B740"/>
          <cell r="C740"/>
          <cell r="D740"/>
          <cell r="E740">
            <v>739</v>
          </cell>
          <cell r="F740"/>
          <cell r="G740"/>
        </row>
        <row r="741">
          <cell r="A741"/>
          <cell r="B741"/>
          <cell r="C741"/>
          <cell r="D741"/>
          <cell r="E741">
            <v>740</v>
          </cell>
          <cell r="F741"/>
          <cell r="G741"/>
        </row>
        <row r="742">
          <cell r="A742"/>
          <cell r="B742"/>
          <cell r="C742"/>
          <cell r="D742"/>
          <cell r="E742">
            <v>741</v>
          </cell>
          <cell r="F742"/>
          <cell r="G742"/>
        </row>
        <row r="743">
          <cell r="A743"/>
          <cell r="B743"/>
          <cell r="C743"/>
          <cell r="D743"/>
          <cell r="E743">
            <v>742</v>
          </cell>
          <cell r="F743"/>
          <cell r="G743"/>
        </row>
        <row r="744">
          <cell r="A744"/>
          <cell r="B744"/>
          <cell r="C744"/>
          <cell r="D744"/>
          <cell r="E744">
            <v>743</v>
          </cell>
          <cell r="F744"/>
          <cell r="G744"/>
        </row>
        <row r="745">
          <cell r="A745"/>
          <cell r="B745"/>
          <cell r="C745"/>
          <cell r="D745"/>
          <cell r="E745">
            <v>744</v>
          </cell>
          <cell r="F745"/>
          <cell r="G745"/>
        </row>
        <row r="746">
          <cell r="A746"/>
          <cell r="B746"/>
          <cell r="C746"/>
          <cell r="D746"/>
          <cell r="E746">
            <v>745</v>
          </cell>
          <cell r="F746"/>
          <cell r="G746"/>
        </row>
        <row r="747">
          <cell r="A747"/>
          <cell r="B747"/>
          <cell r="C747"/>
          <cell r="D747"/>
          <cell r="E747">
            <v>746</v>
          </cell>
          <cell r="F747"/>
          <cell r="G747"/>
        </row>
        <row r="748">
          <cell r="A748"/>
          <cell r="B748"/>
          <cell r="C748"/>
          <cell r="D748"/>
          <cell r="E748">
            <v>747</v>
          </cell>
          <cell r="F748"/>
          <cell r="G748"/>
        </row>
        <row r="749">
          <cell r="A749"/>
          <cell r="B749"/>
          <cell r="C749"/>
          <cell r="D749"/>
          <cell r="E749">
            <v>748</v>
          </cell>
          <cell r="F749"/>
          <cell r="G749"/>
        </row>
        <row r="750">
          <cell r="A750"/>
          <cell r="B750"/>
          <cell r="C750"/>
          <cell r="D750"/>
          <cell r="E750">
            <v>749</v>
          </cell>
          <cell r="F750"/>
          <cell r="G750"/>
        </row>
        <row r="751">
          <cell r="A751"/>
          <cell r="B751"/>
          <cell r="C751"/>
          <cell r="D751"/>
          <cell r="E751">
            <v>750</v>
          </cell>
          <cell r="F751"/>
          <cell r="G751"/>
        </row>
        <row r="752">
          <cell r="A752"/>
          <cell r="B752"/>
          <cell r="C752"/>
          <cell r="D752"/>
          <cell r="E752">
            <v>751</v>
          </cell>
          <cell r="F752"/>
          <cell r="G752"/>
        </row>
        <row r="753">
          <cell r="A753"/>
          <cell r="B753"/>
          <cell r="C753"/>
          <cell r="D753"/>
          <cell r="E753">
            <v>752</v>
          </cell>
          <cell r="F753"/>
          <cell r="G753"/>
        </row>
        <row r="754">
          <cell r="A754"/>
          <cell r="B754"/>
          <cell r="C754"/>
          <cell r="D754"/>
          <cell r="E754">
            <v>753</v>
          </cell>
          <cell r="F754"/>
          <cell r="G754"/>
        </row>
        <row r="755">
          <cell r="A755"/>
          <cell r="B755"/>
          <cell r="C755"/>
          <cell r="D755"/>
          <cell r="E755">
            <v>754</v>
          </cell>
          <cell r="F755"/>
          <cell r="G755"/>
        </row>
        <row r="756">
          <cell r="A756"/>
          <cell r="B756"/>
          <cell r="C756"/>
          <cell r="D756"/>
          <cell r="E756">
            <v>755</v>
          </cell>
          <cell r="F756"/>
          <cell r="G756"/>
        </row>
        <row r="757">
          <cell r="A757"/>
          <cell r="B757"/>
          <cell r="C757"/>
          <cell r="D757"/>
          <cell r="E757">
            <v>756</v>
          </cell>
          <cell r="F757"/>
          <cell r="G757"/>
        </row>
        <row r="758">
          <cell r="A758"/>
          <cell r="B758"/>
          <cell r="C758"/>
          <cell r="D758"/>
          <cell r="E758">
            <v>757</v>
          </cell>
          <cell r="F758"/>
          <cell r="G758"/>
        </row>
        <row r="759">
          <cell r="A759"/>
          <cell r="B759"/>
          <cell r="C759"/>
          <cell r="D759"/>
          <cell r="E759">
            <v>758</v>
          </cell>
          <cell r="F759"/>
          <cell r="G759"/>
        </row>
        <row r="760">
          <cell r="A760"/>
          <cell r="B760"/>
          <cell r="C760"/>
          <cell r="D760"/>
          <cell r="E760">
            <v>759</v>
          </cell>
          <cell r="F760"/>
          <cell r="G760"/>
        </row>
        <row r="761">
          <cell r="A761"/>
          <cell r="B761"/>
          <cell r="C761"/>
          <cell r="D761"/>
          <cell r="E761">
            <v>760</v>
          </cell>
          <cell r="F761"/>
          <cell r="G761"/>
        </row>
        <row r="762">
          <cell r="A762"/>
          <cell r="B762"/>
          <cell r="C762"/>
          <cell r="D762"/>
          <cell r="E762">
            <v>761</v>
          </cell>
          <cell r="F762"/>
          <cell r="G762"/>
        </row>
        <row r="763">
          <cell r="A763"/>
          <cell r="B763"/>
          <cell r="C763"/>
          <cell r="D763"/>
          <cell r="E763">
            <v>762</v>
          </cell>
          <cell r="F763"/>
          <cell r="G763"/>
        </row>
        <row r="764">
          <cell r="A764"/>
          <cell r="B764"/>
          <cell r="C764"/>
          <cell r="D764"/>
          <cell r="E764">
            <v>763</v>
          </cell>
          <cell r="F764"/>
          <cell r="G764"/>
        </row>
        <row r="765">
          <cell r="A765"/>
          <cell r="B765"/>
          <cell r="C765"/>
          <cell r="D765"/>
          <cell r="E765">
            <v>764</v>
          </cell>
          <cell r="F765"/>
          <cell r="G765"/>
        </row>
        <row r="766">
          <cell r="A766"/>
          <cell r="B766"/>
          <cell r="C766"/>
          <cell r="D766"/>
          <cell r="E766">
            <v>765</v>
          </cell>
          <cell r="F766"/>
          <cell r="G766"/>
        </row>
        <row r="767">
          <cell r="A767"/>
          <cell r="B767"/>
          <cell r="C767"/>
          <cell r="D767"/>
          <cell r="E767">
            <v>766</v>
          </cell>
          <cell r="F767"/>
          <cell r="G767"/>
        </row>
        <row r="768">
          <cell r="A768"/>
          <cell r="B768"/>
          <cell r="C768"/>
          <cell r="D768"/>
          <cell r="E768">
            <v>767</v>
          </cell>
          <cell r="F768"/>
          <cell r="G768"/>
        </row>
        <row r="769">
          <cell r="A769"/>
          <cell r="B769"/>
          <cell r="C769"/>
          <cell r="D769"/>
          <cell r="E769">
            <v>768</v>
          </cell>
          <cell r="F769"/>
          <cell r="G769"/>
        </row>
        <row r="770">
          <cell r="A770"/>
          <cell r="B770"/>
          <cell r="C770"/>
          <cell r="D770"/>
          <cell r="E770">
            <v>769</v>
          </cell>
          <cell r="F770"/>
          <cell r="G770"/>
        </row>
        <row r="771">
          <cell r="A771"/>
          <cell r="B771"/>
          <cell r="C771"/>
          <cell r="D771"/>
          <cell r="E771">
            <v>770</v>
          </cell>
          <cell r="F771"/>
          <cell r="G771"/>
        </row>
        <row r="772">
          <cell r="A772"/>
          <cell r="B772"/>
          <cell r="C772"/>
          <cell r="D772"/>
          <cell r="E772">
            <v>771</v>
          </cell>
          <cell r="F772"/>
          <cell r="G772"/>
        </row>
        <row r="773">
          <cell r="A773"/>
          <cell r="B773"/>
          <cell r="C773"/>
          <cell r="D773"/>
          <cell r="E773">
            <v>772</v>
          </cell>
          <cell r="F773"/>
          <cell r="G773"/>
        </row>
        <row r="774">
          <cell r="A774"/>
          <cell r="B774"/>
          <cell r="C774"/>
          <cell r="D774"/>
          <cell r="E774">
            <v>773</v>
          </cell>
          <cell r="F774"/>
          <cell r="G774"/>
        </row>
        <row r="775">
          <cell r="A775"/>
          <cell r="B775"/>
          <cell r="C775"/>
          <cell r="D775"/>
          <cell r="E775">
            <v>774</v>
          </cell>
          <cell r="F775"/>
          <cell r="G775"/>
        </row>
        <row r="776">
          <cell r="A776"/>
          <cell r="B776"/>
          <cell r="C776"/>
          <cell r="D776"/>
          <cell r="E776">
            <v>775</v>
          </cell>
          <cell r="F776"/>
          <cell r="G776"/>
        </row>
        <row r="777">
          <cell r="A777"/>
          <cell r="B777"/>
          <cell r="C777"/>
          <cell r="D777"/>
          <cell r="E777">
            <v>776</v>
          </cell>
          <cell r="F777"/>
          <cell r="G777"/>
        </row>
        <row r="778">
          <cell r="A778"/>
          <cell r="B778"/>
          <cell r="C778"/>
          <cell r="D778"/>
          <cell r="E778">
            <v>777</v>
          </cell>
          <cell r="F778"/>
          <cell r="G778"/>
        </row>
        <row r="779">
          <cell r="A779"/>
          <cell r="B779"/>
          <cell r="C779"/>
          <cell r="D779"/>
          <cell r="E779">
            <v>778</v>
          </cell>
          <cell r="F779"/>
          <cell r="G779"/>
        </row>
        <row r="780">
          <cell r="A780"/>
          <cell r="B780"/>
          <cell r="C780"/>
          <cell r="D780"/>
          <cell r="E780">
            <v>779</v>
          </cell>
          <cell r="F780"/>
          <cell r="G780"/>
        </row>
        <row r="781">
          <cell r="A781"/>
          <cell r="B781"/>
          <cell r="C781"/>
          <cell r="D781"/>
          <cell r="E781">
            <v>780</v>
          </cell>
          <cell r="F781"/>
          <cell r="G781"/>
        </row>
        <row r="782">
          <cell r="A782"/>
          <cell r="B782"/>
          <cell r="C782"/>
          <cell r="D782"/>
          <cell r="E782">
            <v>781</v>
          </cell>
          <cell r="F782"/>
          <cell r="G782"/>
        </row>
        <row r="783">
          <cell r="A783"/>
          <cell r="B783"/>
          <cell r="C783"/>
          <cell r="D783"/>
          <cell r="E783">
            <v>782</v>
          </cell>
          <cell r="F783"/>
          <cell r="G783"/>
        </row>
        <row r="784">
          <cell r="A784"/>
          <cell r="B784"/>
          <cell r="C784"/>
          <cell r="D784"/>
          <cell r="E784">
            <v>783</v>
          </cell>
          <cell r="F784"/>
          <cell r="G784"/>
        </row>
        <row r="785">
          <cell r="A785"/>
          <cell r="B785"/>
          <cell r="C785"/>
          <cell r="D785"/>
          <cell r="E785">
            <v>784</v>
          </cell>
          <cell r="F785"/>
          <cell r="G785"/>
        </row>
        <row r="786">
          <cell r="A786"/>
          <cell r="B786"/>
          <cell r="C786"/>
          <cell r="D786"/>
          <cell r="E786">
            <v>785</v>
          </cell>
          <cell r="F786"/>
          <cell r="G786"/>
        </row>
        <row r="787">
          <cell r="A787"/>
          <cell r="B787"/>
          <cell r="C787"/>
          <cell r="D787"/>
          <cell r="E787">
            <v>786</v>
          </cell>
          <cell r="F787"/>
          <cell r="G787"/>
        </row>
        <row r="788">
          <cell r="A788"/>
          <cell r="B788"/>
          <cell r="C788"/>
          <cell r="D788"/>
          <cell r="E788">
            <v>787</v>
          </cell>
          <cell r="F788"/>
          <cell r="G788"/>
        </row>
        <row r="789">
          <cell r="A789"/>
          <cell r="B789"/>
          <cell r="C789"/>
          <cell r="D789"/>
          <cell r="E789">
            <v>788</v>
          </cell>
          <cell r="F789"/>
          <cell r="G789"/>
        </row>
        <row r="790">
          <cell r="A790"/>
          <cell r="B790"/>
          <cell r="C790"/>
          <cell r="D790"/>
          <cell r="E790">
            <v>789</v>
          </cell>
          <cell r="F790"/>
          <cell r="G790"/>
        </row>
        <row r="791">
          <cell r="A791"/>
          <cell r="B791"/>
          <cell r="C791"/>
          <cell r="D791"/>
          <cell r="E791">
            <v>790</v>
          </cell>
          <cell r="F791"/>
          <cell r="G791"/>
        </row>
        <row r="792">
          <cell r="A792"/>
          <cell r="B792"/>
          <cell r="C792"/>
          <cell r="D792"/>
          <cell r="E792">
            <v>791</v>
          </cell>
          <cell r="F792"/>
          <cell r="G792"/>
        </row>
        <row r="793">
          <cell r="A793"/>
          <cell r="B793"/>
          <cell r="C793"/>
          <cell r="D793"/>
          <cell r="E793">
            <v>792</v>
          </cell>
          <cell r="F793"/>
          <cell r="G793"/>
        </row>
        <row r="794">
          <cell r="A794"/>
          <cell r="B794"/>
          <cell r="C794"/>
          <cell r="D794"/>
          <cell r="E794">
            <v>793</v>
          </cell>
          <cell r="F794"/>
          <cell r="G794"/>
        </row>
        <row r="795">
          <cell r="A795"/>
          <cell r="B795"/>
          <cell r="C795"/>
          <cell r="D795"/>
          <cell r="E795">
            <v>794</v>
          </cell>
          <cell r="F795"/>
          <cell r="G795"/>
        </row>
        <row r="796">
          <cell r="A796"/>
          <cell r="B796"/>
          <cell r="C796"/>
          <cell r="D796"/>
          <cell r="E796">
            <v>795</v>
          </cell>
          <cell r="F796"/>
          <cell r="G796"/>
        </row>
        <row r="797">
          <cell r="A797"/>
          <cell r="B797"/>
          <cell r="C797"/>
          <cell r="D797"/>
          <cell r="E797">
            <v>796</v>
          </cell>
          <cell r="F797"/>
          <cell r="G797"/>
        </row>
        <row r="798">
          <cell r="A798"/>
          <cell r="B798"/>
          <cell r="C798"/>
          <cell r="D798"/>
          <cell r="E798">
            <v>797</v>
          </cell>
          <cell r="F798"/>
          <cell r="G798"/>
        </row>
        <row r="799">
          <cell r="A799"/>
          <cell r="B799"/>
          <cell r="C799"/>
          <cell r="D799"/>
          <cell r="E799">
            <v>798</v>
          </cell>
          <cell r="F799"/>
          <cell r="G799"/>
        </row>
        <row r="800">
          <cell r="A800"/>
          <cell r="B800"/>
          <cell r="C800"/>
          <cell r="D800"/>
          <cell r="E800">
            <v>799</v>
          </cell>
          <cell r="F800"/>
          <cell r="G800"/>
        </row>
        <row r="801">
          <cell r="A801"/>
          <cell r="B801"/>
          <cell r="C801"/>
          <cell r="D801"/>
          <cell r="E801">
            <v>800</v>
          </cell>
          <cell r="F801"/>
          <cell r="G801"/>
        </row>
        <row r="802">
          <cell r="A802"/>
          <cell r="B802"/>
          <cell r="C802"/>
          <cell r="D802"/>
          <cell r="E802">
            <v>801</v>
          </cell>
          <cell r="F802"/>
          <cell r="G802"/>
        </row>
        <row r="803">
          <cell r="A803"/>
          <cell r="B803"/>
          <cell r="C803"/>
          <cell r="D803"/>
          <cell r="E803">
            <v>802</v>
          </cell>
          <cell r="F803"/>
          <cell r="G803"/>
        </row>
        <row r="804">
          <cell r="A804"/>
          <cell r="B804"/>
          <cell r="C804"/>
          <cell r="D804"/>
          <cell r="E804">
            <v>803</v>
          </cell>
          <cell r="F804"/>
          <cell r="G804"/>
        </row>
        <row r="805">
          <cell r="A805"/>
          <cell r="B805"/>
          <cell r="C805"/>
          <cell r="D805"/>
          <cell r="E805">
            <v>804</v>
          </cell>
          <cell r="F805"/>
          <cell r="G805"/>
        </row>
        <row r="806">
          <cell r="A806"/>
          <cell r="B806"/>
          <cell r="C806"/>
          <cell r="D806"/>
          <cell r="E806">
            <v>805</v>
          </cell>
          <cell r="F806"/>
          <cell r="G806"/>
        </row>
        <row r="807">
          <cell r="A807"/>
          <cell r="B807"/>
          <cell r="C807"/>
          <cell r="D807"/>
          <cell r="E807">
            <v>806</v>
          </cell>
          <cell r="F807"/>
          <cell r="G807"/>
        </row>
        <row r="808">
          <cell r="A808"/>
          <cell r="B808"/>
          <cell r="C808"/>
          <cell r="D808"/>
          <cell r="E808">
            <v>807</v>
          </cell>
          <cell r="F808"/>
          <cell r="G808"/>
        </row>
        <row r="809">
          <cell r="A809"/>
          <cell r="B809"/>
          <cell r="C809"/>
          <cell r="D809"/>
          <cell r="E809">
            <v>808</v>
          </cell>
          <cell r="F809"/>
          <cell r="G809"/>
        </row>
        <row r="810">
          <cell r="A810"/>
          <cell r="B810"/>
          <cell r="C810"/>
          <cell r="D810"/>
          <cell r="E810">
            <v>809</v>
          </cell>
          <cell r="F810"/>
          <cell r="G810"/>
        </row>
        <row r="811">
          <cell r="A811"/>
          <cell r="B811"/>
          <cell r="C811"/>
          <cell r="D811"/>
          <cell r="E811">
            <v>810</v>
          </cell>
          <cell r="F811"/>
          <cell r="G811"/>
        </row>
        <row r="812">
          <cell r="A812"/>
          <cell r="B812"/>
          <cell r="C812"/>
          <cell r="D812"/>
          <cell r="E812">
            <v>811</v>
          </cell>
          <cell r="F812"/>
          <cell r="G812"/>
        </row>
        <row r="813">
          <cell r="A813"/>
          <cell r="B813"/>
          <cell r="C813"/>
          <cell r="D813"/>
          <cell r="E813">
            <v>812</v>
          </cell>
          <cell r="F813"/>
          <cell r="G813"/>
        </row>
        <row r="814">
          <cell r="A814"/>
          <cell r="B814"/>
          <cell r="C814"/>
          <cell r="D814"/>
          <cell r="E814">
            <v>813</v>
          </cell>
          <cell r="F814"/>
          <cell r="G814"/>
        </row>
        <row r="815">
          <cell r="A815"/>
          <cell r="B815"/>
          <cell r="C815"/>
          <cell r="D815"/>
          <cell r="E815">
            <v>814</v>
          </cell>
          <cell r="F815"/>
          <cell r="G815"/>
        </row>
        <row r="816">
          <cell r="A816"/>
          <cell r="B816"/>
          <cell r="C816"/>
          <cell r="D816"/>
          <cell r="E816">
            <v>815</v>
          </cell>
          <cell r="F816"/>
          <cell r="G816"/>
        </row>
        <row r="817">
          <cell r="A817"/>
          <cell r="B817"/>
          <cell r="C817"/>
          <cell r="D817"/>
          <cell r="E817">
            <v>816</v>
          </cell>
          <cell r="F817"/>
          <cell r="G817"/>
        </row>
        <row r="818">
          <cell r="A818"/>
          <cell r="B818"/>
          <cell r="C818"/>
          <cell r="D818"/>
          <cell r="E818">
            <v>817</v>
          </cell>
          <cell r="F818"/>
          <cell r="G818"/>
        </row>
        <row r="819">
          <cell r="A819"/>
          <cell r="B819"/>
          <cell r="C819"/>
          <cell r="D819"/>
          <cell r="E819">
            <v>818</v>
          </cell>
          <cell r="F819"/>
          <cell r="G819"/>
        </row>
        <row r="820">
          <cell r="A820"/>
          <cell r="B820"/>
          <cell r="C820"/>
          <cell r="D820"/>
          <cell r="E820">
            <v>819</v>
          </cell>
          <cell r="F820"/>
          <cell r="G820"/>
        </row>
        <row r="821">
          <cell r="A821"/>
          <cell r="B821"/>
          <cell r="C821"/>
          <cell r="D821"/>
          <cell r="E821">
            <v>820</v>
          </cell>
          <cell r="F821"/>
          <cell r="G821"/>
        </row>
        <row r="822">
          <cell r="A822"/>
          <cell r="B822"/>
          <cell r="C822"/>
          <cell r="D822"/>
          <cell r="E822">
            <v>821</v>
          </cell>
          <cell r="F822"/>
          <cell r="G822"/>
        </row>
        <row r="823">
          <cell r="A823"/>
          <cell r="B823"/>
          <cell r="C823"/>
          <cell r="D823"/>
          <cell r="E823">
            <v>822</v>
          </cell>
          <cell r="F823"/>
          <cell r="G823"/>
        </row>
        <row r="824">
          <cell r="A824"/>
          <cell r="B824"/>
          <cell r="C824"/>
          <cell r="D824"/>
          <cell r="E824">
            <v>823</v>
          </cell>
          <cell r="F824"/>
          <cell r="G824"/>
        </row>
        <row r="825">
          <cell r="A825"/>
          <cell r="B825"/>
          <cell r="C825"/>
          <cell r="D825"/>
          <cell r="E825">
            <v>824</v>
          </cell>
          <cell r="F825"/>
          <cell r="G825"/>
        </row>
        <row r="826">
          <cell r="A826"/>
          <cell r="B826"/>
          <cell r="C826"/>
          <cell r="D826"/>
          <cell r="E826">
            <v>825</v>
          </cell>
          <cell r="F826"/>
          <cell r="G826"/>
        </row>
        <row r="827">
          <cell r="A827"/>
          <cell r="B827"/>
          <cell r="C827"/>
          <cell r="D827"/>
          <cell r="E827">
            <v>826</v>
          </cell>
          <cell r="F827"/>
          <cell r="G827"/>
        </row>
        <row r="828">
          <cell r="A828"/>
          <cell r="B828"/>
          <cell r="C828"/>
          <cell r="D828"/>
          <cell r="E828">
            <v>827</v>
          </cell>
          <cell r="F828"/>
          <cell r="G828"/>
        </row>
        <row r="829">
          <cell r="A829"/>
          <cell r="B829"/>
          <cell r="C829"/>
          <cell r="D829"/>
          <cell r="E829">
            <v>828</v>
          </cell>
          <cell r="F829"/>
          <cell r="G829"/>
        </row>
        <row r="830">
          <cell r="A830"/>
          <cell r="B830"/>
          <cell r="C830"/>
          <cell r="D830"/>
          <cell r="E830">
            <v>829</v>
          </cell>
          <cell r="F830"/>
          <cell r="G830"/>
        </row>
        <row r="831">
          <cell r="A831"/>
          <cell r="B831"/>
          <cell r="C831"/>
          <cell r="D831"/>
          <cell r="E831">
            <v>830</v>
          </cell>
          <cell r="F831"/>
          <cell r="G831"/>
        </row>
        <row r="832">
          <cell r="A832"/>
          <cell r="B832"/>
          <cell r="C832"/>
          <cell r="D832"/>
          <cell r="E832">
            <v>831</v>
          </cell>
          <cell r="F832"/>
          <cell r="G832"/>
        </row>
        <row r="833">
          <cell r="A833"/>
          <cell r="B833"/>
          <cell r="C833"/>
          <cell r="D833"/>
          <cell r="E833">
            <v>832</v>
          </cell>
          <cell r="F833"/>
          <cell r="G833"/>
        </row>
        <row r="834">
          <cell r="A834"/>
          <cell r="B834"/>
          <cell r="C834"/>
          <cell r="D834"/>
          <cell r="E834">
            <v>833</v>
          </cell>
          <cell r="F834"/>
          <cell r="G834"/>
        </row>
        <row r="835">
          <cell r="A835"/>
          <cell r="B835"/>
          <cell r="C835"/>
          <cell r="D835"/>
          <cell r="E835">
            <v>834</v>
          </cell>
          <cell r="F835"/>
          <cell r="G835"/>
        </row>
        <row r="836">
          <cell r="A836"/>
          <cell r="B836"/>
          <cell r="C836"/>
          <cell r="D836"/>
          <cell r="E836">
            <v>835</v>
          </cell>
          <cell r="F836"/>
          <cell r="G836"/>
        </row>
        <row r="837">
          <cell r="A837"/>
          <cell r="B837"/>
          <cell r="C837"/>
          <cell r="D837"/>
          <cell r="E837">
            <v>836</v>
          </cell>
          <cell r="F837"/>
          <cell r="G837"/>
        </row>
        <row r="838">
          <cell r="A838"/>
          <cell r="B838"/>
          <cell r="C838"/>
          <cell r="D838"/>
          <cell r="E838">
            <v>837</v>
          </cell>
          <cell r="F838"/>
          <cell r="G838"/>
        </row>
        <row r="839">
          <cell r="A839"/>
          <cell r="B839"/>
          <cell r="C839"/>
          <cell r="D839"/>
          <cell r="E839">
            <v>838</v>
          </cell>
          <cell r="F839"/>
          <cell r="G839"/>
        </row>
        <row r="840">
          <cell r="A840"/>
          <cell r="B840"/>
          <cell r="C840"/>
          <cell r="D840"/>
          <cell r="E840">
            <v>839</v>
          </cell>
          <cell r="F840"/>
          <cell r="G840"/>
        </row>
        <row r="841">
          <cell r="A841"/>
          <cell r="B841"/>
          <cell r="C841"/>
          <cell r="D841"/>
          <cell r="E841">
            <v>840</v>
          </cell>
          <cell r="F841"/>
          <cell r="G841"/>
        </row>
        <row r="842">
          <cell r="A842"/>
          <cell r="B842"/>
          <cell r="C842"/>
          <cell r="D842"/>
          <cell r="E842">
            <v>841</v>
          </cell>
          <cell r="F842"/>
          <cell r="G842"/>
        </row>
        <row r="843">
          <cell r="A843"/>
          <cell r="B843"/>
          <cell r="C843"/>
          <cell r="D843"/>
          <cell r="E843">
            <v>842</v>
          </cell>
          <cell r="F843"/>
          <cell r="G843"/>
        </row>
        <row r="844">
          <cell r="A844"/>
          <cell r="B844"/>
          <cell r="C844"/>
          <cell r="D844"/>
          <cell r="E844">
            <v>843</v>
          </cell>
          <cell r="F844"/>
          <cell r="G844"/>
        </row>
        <row r="845">
          <cell r="A845"/>
          <cell r="B845"/>
          <cell r="C845"/>
          <cell r="D845"/>
          <cell r="E845">
            <v>844</v>
          </cell>
          <cell r="F845"/>
          <cell r="G845"/>
        </row>
        <row r="846">
          <cell r="A846"/>
          <cell r="B846"/>
          <cell r="C846"/>
          <cell r="D846"/>
          <cell r="E846">
            <v>845</v>
          </cell>
          <cell r="F846"/>
          <cell r="G846"/>
        </row>
        <row r="847">
          <cell r="A847"/>
          <cell r="B847"/>
          <cell r="C847"/>
          <cell r="D847"/>
          <cell r="E847">
            <v>846</v>
          </cell>
          <cell r="F847"/>
          <cell r="G847"/>
        </row>
        <row r="848">
          <cell r="A848"/>
          <cell r="B848"/>
          <cell r="C848"/>
          <cell r="D848"/>
          <cell r="E848">
            <v>847</v>
          </cell>
          <cell r="F848"/>
          <cell r="G848"/>
        </row>
        <row r="849">
          <cell r="A849"/>
          <cell r="B849"/>
          <cell r="C849"/>
          <cell r="D849"/>
          <cell r="E849">
            <v>848</v>
          </cell>
          <cell r="F849"/>
          <cell r="G849"/>
        </row>
        <row r="850">
          <cell r="A850"/>
          <cell r="B850"/>
          <cell r="C850"/>
          <cell r="D850"/>
          <cell r="E850">
            <v>849</v>
          </cell>
          <cell r="F850"/>
          <cell r="G850"/>
        </row>
        <row r="851">
          <cell r="A851"/>
          <cell r="B851"/>
          <cell r="C851"/>
          <cell r="D851"/>
          <cell r="E851">
            <v>850</v>
          </cell>
          <cell r="F851"/>
          <cell r="G851"/>
        </row>
        <row r="852">
          <cell r="A852"/>
          <cell r="B852"/>
          <cell r="C852"/>
          <cell r="D852"/>
          <cell r="E852">
            <v>851</v>
          </cell>
          <cell r="F852"/>
          <cell r="G852"/>
        </row>
        <row r="853">
          <cell r="A853"/>
          <cell r="B853"/>
          <cell r="C853"/>
          <cell r="D853"/>
          <cell r="E853">
            <v>852</v>
          </cell>
          <cell r="F853"/>
          <cell r="G853"/>
        </row>
        <row r="854">
          <cell r="A854"/>
          <cell r="B854"/>
          <cell r="C854"/>
          <cell r="D854"/>
          <cell r="E854">
            <v>853</v>
          </cell>
          <cell r="F854"/>
          <cell r="G854"/>
        </row>
        <row r="855">
          <cell r="A855"/>
          <cell r="B855"/>
          <cell r="C855"/>
          <cell r="D855"/>
          <cell r="E855">
            <v>854</v>
          </cell>
          <cell r="F855"/>
          <cell r="G855"/>
        </row>
        <row r="856">
          <cell r="A856"/>
          <cell r="B856"/>
          <cell r="C856"/>
          <cell r="D856"/>
          <cell r="E856">
            <v>855</v>
          </cell>
          <cell r="F856"/>
          <cell r="G856"/>
        </row>
        <row r="857">
          <cell r="A857"/>
          <cell r="B857"/>
          <cell r="C857"/>
          <cell r="D857"/>
          <cell r="E857">
            <v>856</v>
          </cell>
          <cell r="F857"/>
          <cell r="G857"/>
        </row>
        <row r="858">
          <cell r="A858"/>
          <cell r="B858"/>
          <cell r="C858"/>
          <cell r="D858"/>
          <cell r="E858">
            <v>857</v>
          </cell>
          <cell r="F858"/>
          <cell r="G858"/>
        </row>
        <row r="859">
          <cell r="A859"/>
          <cell r="B859"/>
          <cell r="C859"/>
          <cell r="D859"/>
          <cell r="E859">
            <v>858</v>
          </cell>
          <cell r="F859"/>
          <cell r="G859"/>
        </row>
        <row r="860">
          <cell r="A860"/>
          <cell r="B860"/>
          <cell r="C860"/>
          <cell r="D860"/>
          <cell r="E860">
            <v>859</v>
          </cell>
          <cell r="F860"/>
          <cell r="G860"/>
        </row>
        <row r="861">
          <cell r="A861"/>
          <cell r="B861"/>
          <cell r="C861"/>
          <cell r="D861"/>
          <cell r="E861">
            <v>860</v>
          </cell>
          <cell r="F861"/>
          <cell r="G861"/>
        </row>
        <row r="862">
          <cell r="A862"/>
          <cell r="B862"/>
          <cell r="C862"/>
          <cell r="D862"/>
          <cell r="E862">
            <v>861</v>
          </cell>
          <cell r="F862"/>
          <cell r="G862"/>
        </row>
        <row r="863">
          <cell r="A863"/>
          <cell r="B863"/>
          <cell r="C863"/>
          <cell r="D863"/>
          <cell r="E863">
            <v>862</v>
          </cell>
          <cell r="F863"/>
          <cell r="G863"/>
        </row>
        <row r="864">
          <cell r="A864"/>
          <cell r="B864"/>
          <cell r="C864"/>
          <cell r="D864"/>
          <cell r="E864">
            <v>863</v>
          </cell>
          <cell r="F864"/>
          <cell r="G864"/>
        </row>
        <row r="865">
          <cell r="A865"/>
          <cell r="B865"/>
          <cell r="C865"/>
          <cell r="D865"/>
          <cell r="E865">
            <v>864</v>
          </cell>
          <cell r="F865"/>
          <cell r="G865"/>
        </row>
        <row r="866">
          <cell r="A866"/>
          <cell r="B866"/>
          <cell r="C866"/>
          <cell r="D866"/>
          <cell r="E866">
            <v>865</v>
          </cell>
          <cell r="F866"/>
          <cell r="G866"/>
        </row>
        <row r="867">
          <cell r="A867"/>
          <cell r="B867"/>
          <cell r="C867"/>
          <cell r="D867"/>
          <cell r="E867">
            <v>866</v>
          </cell>
          <cell r="F867"/>
          <cell r="G867"/>
        </row>
        <row r="868">
          <cell r="A868"/>
          <cell r="B868"/>
          <cell r="C868"/>
          <cell r="D868"/>
          <cell r="E868">
            <v>867</v>
          </cell>
          <cell r="F868"/>
          <cell r="G868"/>
        </row>
        <row r="869">
          <cell r="A869"/>
          <cell r="B869"/>
          <cell r="C869"/>
          <cell r="D869"/>
          <cell r="E869">
            <v>868</v>
          </cell>
          <cell r="F869"/>
          <cell r="G869"/>
        </row>
        <row r="870">
          <cell r="A870"/>
          <cell r="B870"/>
          <cell r="C870"/>
          <cell r="D870"/>
          <cell r="E870">
            <v>869</v>
          </cell>
          <cell r="F870"/>
          <cell r="G870"/>
        </row>
        <row r="871">
          <cell r="A871"/>
          <cell r="B871"/>
          <cell r="C871"/>
          <cell r="D871"/>
          <cell r="E871">
            <v>870</v>
          </cell>
          <cell r="F871"/>
          <cell r="G871"/>
        </row>
        <row r="872">
          <cell r="A872"/>
          <cell r="B872"/>
          <cell r="C872"/>
          <cell r="D872"/>
          <cell r="E872">
            <v>871</v>
          </cell>
          <cell r="F872"/>
          <cell r="G872"/>
        </row>
        <row r="873">
          <cell r="A873"/>
          <cell r="B873"/>
          <cell r="C873"/>
          <cell r="D873"/>
          <cell r="E873">
            <v>872</v>
          </cell>
          <cell r="F873"/>
          <cell r="G873"/>
        </row>
        <row r="874">
          <cell r="A874"/>
          <cell r="B874"/>
          <cell r="C874"/>
          <cell r="D874"/>
          <cell r="E874">
            <v>873</v>
          </cell>
          <cell r="F874"/>
          <cell r="G874"/>
        </row>
        <row r="875">
          <cell r="A875"/>
          <cell r="B875"/>
          <cell r="C875"/>
          <cell r="D875"/>
          <cell r="E875">
            <v>874</v>
          </cell>
          <cell r="F875"/>
          <cell r="G875"/>
        </row>
        <row r="876">
          <cell r="A876"/>
          <cell r="B876"/>
          <cell r="C876"/>
          <cell r="D876"/>
          <cell r="E876">
            <v>875</v>
          </cell>
          <cell r="F876"/>
          <cell r="G876"/>
        </row>
        <row r="877">
          <cell r="A877"/>
          <cell r="B877"/>
          <cell r="C877"/>
          <cell r="D877"/>
          <cell r="E877">
            <v>876</v>
          </cell>
          <cell r="F877"/>
          <cell r="G877"/>
        </row>
        <row r="878">
          <cell r="A878"/>
          <cell r="B878"/>
          <cell r="C878"/>
          <cell r="D878"/>
          <cell r="E878">
            <v>877</v>
          </cell>
          <cell r="F878"/>
          <cell r="G878"/>
        </row>
        <row r="879">
          <cell r="A879"/>
          <cell r="B879"/>
          <cell r="C879"/>
          <cell r="D879"/>
          <cell r="E879">
            <v>878</v>
          </cell>
          <cell r="F879"/>
          <cell r="G879"/>
        </row>
        <row r="880">
          <cell r="A880"/>
          <cell r="B880"/>
          <cell r="C880"/>
          <cell r="D880"/>
          <cell r="E880">
            <v>879</v>
          </cell>
          <cell r="F880"/>
          <cell r="G880"/>
        </row>
        <row r="881">
          <cell r="A881"/>
          <cell r="B881"/>
          <cell r="C881"/>
          <cell r="D881"/>
          <cell r="E881">
            <v>880</v>
          </cell>
          <cell r="F881"/>
          <cell r="G881"/>
        </row>
        <row r="882">
          <cell r="A882"/>
          <cell r="B882"/>
          <cell r="C882"/>
          <cell r="D882"/>
          <cell r="E882">
            <v>881</v>
          </cell>
          <cell r="F882"/>
          <cell r="G882"/>
        </row>
        <row r="883">
          <cell r="A883"/>
          <cell r="B883"/>
          <cell r="C883"/>
          <cell r="D883"/>
          <cell r="E883">
            <v>882</v>
          </cell>
          <cell r="F883"/>
          <cell r="G883"/>
        </row>
        <row r="884">
          <cell r="A884"/>
          <cell r="B884"/>
          <cell r="C884"/>
          <cell r="D884"/>
          <cell r="E884">
            <v>883</v>
          </cell>
          <cell r="F884"/>
          <cell r="G884"/>
        </row>
        <row r="885">
          <cell r="A885"/>
          <cell r="B885"/>
          <cell r="C885"/>
          <cell r="D885"/>
          <cell r="E885">
            <v>884</v>
          </cell>
          <cell r="F885"/>
          <cell r="G885"/>
        </row>
        <row r="886">
          <cell r="A886"/>
          <cell r="B886"/>
          <cell r="C886"/>
          <cell r="D886"/>
          <cell r="E886">
            <v>885</v>
          </cell>
          <cell r="F886"/>
          <cell r="G886"/>
        </row>
        <row r="887">
          <cell r="A887"/>
          <cell r="B887"/>
          <cell r="C887"/>
          <cell r="D887"/>
          <cell r="E887">
            <v>886</v>
          </cell>
          <cell r="F887"/>
          <cell r="G887"/>
        </row>
        <row r="888">
          <cell r="A888"/>
          <cell r="B888"/>
          <cell r="C888"/>
          <cell r="D888"/>
          <cell r="E888">
            <v>887</v>
          </cell>
          <cell r="F888"/>
          <cell r="G888"/>
        </row>
        <row r="889">
          <cell r="A889"/>
          <cell r="B889"/>
          <cell r="C889"/>
          <cell r="D889"/>
          <cell r="E889">
            <v>888</v>
          </cell>
          <cell r="F889"/>
          <cell r="G889"/>
        </row>
        <row r="890">
          <cell r="A890"/>
          <cell r="B890"/>
          <cell r="C890"/>
          <cell r="D890"/>
          <cell r="E890">
            <v>889</v>
          </cell>
          <cell r="F890"/>
          <cell r="G890"/>
        </row>
        <row r="891">
          <cell r="A891"/>
          <cell r="B891"/>
          <cell r="C891"/>
          <cell r="D891"/>
          <cell r="E891">
            <v>890</v>
          </cell>
          <cell r="F891"/>
          <cell r="G891"/>
        </row>
        <row r="892">
          <cell r="A892"/>
          <cell r="B892"/>
          <cell r="C892"/>
          <cell r="D892"/>
          <cell r="E892">
            <v>891</v>
          </cell>
          <cell r="F892"/>
          <cell r="G892"/>
        </row>
        <row r="893">
          <cell r="A893"/>
          <cell r="B893"/>
          <cell r="C893"/>
          <cell r="D893"/>
          <cell r="E893">
            <v>892</v>
          </cell>
          <cell r="F893"/>
          <cell r="G893"/>
        </row>
        <row r="894">
          <cell r="A894"/>
          <cell r="B894"/>
          <cell r="C894"/>
          <cell r="D894"/>
          <cell r="E894">
            <v>893</v>
          </cell>
          <cell r="F894"/>
          <cell r="G894"/>
        </row>
        <row r="895">
          <cell r="A895"/>
          <cell r="B895"/>
          <cell r="C895"/>
          <cell r="D895"/>
          <cell r="E895">
            <v>894</v>
          </cell>
          <cell r="F895"/>
          <cell r="G895"/>
        </row>
        <row r="896">
          <cell r="A896"/>
          <cell r="B896"/>
          <cell r="C896"/>
          <cell r="D896"/>
          <cell r="E896">
            <v>895</v>
          </cell>
          <cell r="F896"/>
          <cell r="G896"/>
        </row>
        <row r="897">
          <cell r="A897"/>
          <cell r="B897"/>
          <cell r="C897"/>
          <cell r="D897"/>
          <cell r="E897">
            <v>896</v>
          </cell>
          <cell r="F897"/>
          <cell r="G897"/>
        </row>
        <row r="898">
          <cell r="A898"/>
          <cell r="B898"/>
          <cell r="C898"/>
          <cell r="D898"/>
          <cell r="E898">
            <v>897</v>
          </cell>
          <cell r="F898"/>
          <cell r="G898"/>
        </row>
        <row r="899">
          <cell r="A899"/>
          <cell r="B899"/>
          <cell r="C899"/>
          <cell r="D899"/>
          <cell r="E899">
            <v>898</v>
          </cell>
          <cell r="F899"/>
          <cell r="G899"/>
        </row>
        <row r="900">
          <cell r="A900"/>
          <cell r="B900"/>
          <cell r="C900"/>
          <cell r="D900"/>
          <cell r="E900">
            <v>899</v>
          </cell>
          <cell r="F900"/>
          <cell r="G900"/>
        </row>
        <row r="901">
          <cell r="A901"/>
          <cell r="B901"/>
          <cell r="C901"/>
          <cell r="D901"/>
          <cell r="E901">
            <v>900</v>
          </cell>
          <cell r="F901"/>
          <cell r="G901"/>
        </row>
        <row r="902">
          <cell r="A902"/>
          <cell r="B902"/>
          <cell r="C902"/>
          <cell r="D902"/>
          <cell r="E902">
            <v>901</v>
          </cell>
          <cell r="F902"/>
          <cell r="G902"/>
        </row>
        <row r="903">
          <cell r="A903"/>
          <cell r="B903"/>
          <cell r="C903"/>
          <cell r="D903"/>
          <cell r="E903">
            <v>902</v>
          </cell>
          <cell r="F903"/>
          <cell r="G903"/>
        </row>
        <row r="904">
          <cell r="A904"/>
          <cell r="B904"/>
          <cell r="C904"/>
          <cell r="D904"/>
          <cell r="E904">
            <v>903</v>
          </cell>
          <cell r="F904"/>
          <cell r="G904"/>
        </row>
        <row r="905">
          <cell r="A905"/>
          <cell r="B905"/>
          <cell r="C905"/>
          <cell r="D905"/>
          <cell r="E905">
            <v>904</v>
          </cell>
          <cell r="F905"/>
          <cell r="G905"/>
        </row>
        <row r="906">
          <cell r="A906"/>
          <cell r="B906"/>
          <cell r="C906"/>
          <cell r="D906"/>
          <cell r="E906">
            <v>905</v>
          </cell>
          <cell r="F906"/>
          <cell r="G906"/>
        </row>
        <row r="907">
          <cell r="A907"/>
          <cell r="B907"/>
          <cell r="C907"/>
          <cell r="D907"/>
          <cell r="E907">
            <v>906</v>
          </cell>
          <cell r="F907"/>
          <cell r="G907"/>
        </row>
        <row r="908">
          <cell r="A908"/>
          <cell r="B908"/>
          <cell r="C908"/>
          <cell r="D908"/>
          <cell r="E908">
            <v>907</v>
          </cell>
          <cell r="F908"/>
          <cell r="G908"/>
        </row>
        <row r="909">
          <cell r="A909"/>
          <cell r="B909"/>
          <cell r="C909"/>
          <cell r="D909"/>
          <cell r="E909">
            <v>908</v>
          </cell>
          <cell r="F909"/>
          <cell r="G909"/>
        </row>
        <row r="910">
          <cell r="A910"/>
          <cell r="B910"/>
          <cell r="C910"/>
          <cell r="D910"/>
          <cell r="E910">
            <v>909</v>
          </cell>
          <cell r="F910"/>
          <cell r="G910"/>
        </row>
        <row r="911">
          <cell r="A911"/>
          <cell r="B911"/>
          <cell r="C911"/>
          <cell r="D911"/>
          <cell r="E911">
            <v>910</v>
          </cell>
          <cell r="F911"/>
          <cell r="G911"/>
        </row>
        <row r="912">
          <cell r="A912"/>
          <cell r="B912"/>
          <cell r="C912"/>
          <cell r="D912"/>
          <cell r="E912">
            <v>911</v>
          </cell>
          <cell r="F912"/>
          <cell r="G912"/>
        </row>
        <row r="913">
          <cell r="A913"/>
          <cell r="B913"/>
          <cell r="C913"/>
          <cell r="D913"/>
          <cell r="E913">
            <v>912</v>
          </cell>
          <cell r="F913"/>
          <cell r="G913"/>
        </row>
        <row r="914">
          <cell r="A914"/>
          <cell r="B914"/>
          <cell r="C914"/>
          <cell r="D914"/>
          <cell r="E914">
            <v>913</v>
          </cell>
          <cell r="F914"/>
          <cell r="G914"/>
        </row>
        <row r="915">
          <cell r="A915"/>
          <cell r="B915"/>
          <cell r="C915"/>
          <cell r="D915"/>
          <cell r="E915">
            <v>914</v>
          </cell>
          <cell r="F915"/>
          <cell r="G915"/>
        </row>
        <row r="916">
          <cell r="A916"/>
          <cell r="B916"/>
          <cell r="C916"/>
          <cell r="D916"/>
          <cell r="E916">
            <v>915</v>
          </cell>
          <cell r="F916"/>
          <cell r="G916"/>
        </row>
        <row r="917">
          <cell r="A917"/>
          <cell r="B917"/>
          <cell r="C917"/>
          <cell r="D917"/>
          <cell r="E917">
            <v>916</v>
          </cell>
          <cell r="F917"/>
          <cell r="G917"/>
        </row>
        <row r="918">
          <cell r="A918"/>
          <cell r="B918"/>
          <cell r="C918"/>
          <cell r="D918"/>
          <cell r="E918">
            <v>917</v>
          </cell>
          <cell r="F918"/>
          <cell r="G918"/>
        </row>
        <row r="919">
          <cell r="A919"/>
          <cell r="B919"/>
          <cell r="C919"/>
          <cell r="D919"/>
          <cell r="E919">
            <v>918</v>
          </cell>
          <cell r="F919"/>
          <cell r="G919"/>
        </row>
        <row r="920">
          <cell r="A920"/>
          <cell r="B920"/>
          <cell r="C920"/>
          <cell r="D920"/>
          <cell r="E920">
            <v>919</v>
          </cell>
          <cell r="F920"/>
          <cell r="G920"/>
        </row>
        <row r="921">
          <cell r="A921"/>
          <cell r="B921"/>
          <cell r="C921"/>
          <cell r="D921"/>
          <cell r="E921">
            <v>920</v>
          </cell>
          <cell r="F921"/>
          <cell r="G921"/>
        </row>
        <row r="922">
          <cell r="A922"/>
          <cell r="B922"/>
          <cell r="C922"/>
          <cell r="D922"/>
          <cell r="E922">
            <v>921</v>
          </cell>
          <cell r="F922"/>
          <cell r="G922"/>
        </row>
        <row r="923">
          <cell r="A923"/>
          <cell r="B923"/>
          <cell r="C923"/>
          <cell r="D923"/>
          <cell r="E923">
            <v>922</v>
          </cell>
          <cell r="F923"/>
          <cell r="G923"/>
        </row>
        <row r="924">
          <cell r="A924"/>
          <cell r="B924"/>
          <cell r="C924"/>
          <cell r="D924"/>
          <cell r="E924">
            <v>923</v>
          </cell>
          <cell r="F924"/>
          <cell r="G924"/>
        </row>
        <row r="925">
          <cell r="A925"/>
          <cell r="B925"/>
          <cell r="C925"/>
          <cell r="D925"/>
          <cell r="E925">
            <v>924</v>
          </cell>
          <cell r="F925"/>
          <cell r="G925"/>
        </row>
        <row r="926">
          <cell r="A926"/>
          <cell r="B926"/>
          <cell r="C926"/>
          <cell r="D926"/>
          <cell r="E926">
            <v>925</v>
          </cell>
          <cell r="F926"/>
          <cell r="G926"/>
        </row>
        <row r="927">
          <cell r="A927"/>
          <cell r="B927"/>
          <cell r="C927"/>
          <cell r="D927"/>
          <cell r="E927">
            <v>926</v>
          </cell>
          <cell r="F927"/>
          <cell r="G927"/>
        </row>
        <row r="928">
          <cell r="A928"/>
          <cell r="B928"/>
          <cell r="C928"/>
          <cell r="D928"/>
          <cell r="E928">
            <v>927</v>
          </cell>
          <cell r="F928"/>
          <cell r="G928"/>
        </row>
        <row r="929">
          <cell r="A929"/>
          <cell r="B929"/>
          <cell r="C929"/>
          <cell r="D929"/>
          <cell r="E929">
            <v>928</v>
          </cell>
          <cell r="F929"/>
          <cell r="G929"/>
        </row>
        <row r="930">
          <cell r="A930"/>
          <cell r="B930"/>
          <cell r="C930"/>
          <cell r="D930"/>
          <cell r="E930">
            <v>929</v>
          </cell>
          <cell r="F930"/>
          <cell r="G930"/>
        </row>
        <row r="931">
          <cell r="A931"/>
          <cell r="B931"/>
          <cell r="C931"/>
          <cell r="D931"/>
          <cell r="E931">
            <v>930</v>
          </cell>
          <cell r="F931"/>
          <cell r="G931"/>
        </row>
        <row r="932">
          <cell r="A932"/>
          <cell r="B932"/>
          <cell r="C932"/>
          <cell r="D932"/>
          <cell r="E932">
            <v>931</v>
          </cell>
          <cell r="F932"/>
          <cell r="G932"/>
        </row>
        <row r="933">
          <cell r="A933"/>
          <cell r="B933"/>
          <cell r="C933"/>
          <cell r="D933"/>
          <cell r="E933">
            <v>932</v>
          </cell>
          <cell r="F933"/>
          <cell r="G933"/>
        </row>
        <row r="934">
          <cell r="A934"/>
          <cell r="B934"/>
          <cell r="C934"/>
          <cell r="D934"/>
          <cell r="E934">
            <v>933</v>
          </cell>
          <cell r="F934"/>
          <cell r="G934"/>
        </row>
        <row r="935">
          <cell r="A935"/>
          <cell r="B935"/>
          <cell r="C935"/>
          <cell r="D935"/>
          <cell r="E935">
            <v>934</v>
          </cell>
          <cell r="F935"/>
          <cell r="G935"/>
        </row>
        <row r="936">
          <cell r="A936"/>
          <cell r="B936"/>
          <cell r="C936"/>
          <cell r="D936"/>
          <cell r="E936">
            <v>935</v>
          </cell>
          <cell r="F936"/>
          <cell r="G936"/>
        </row>
        <row r="937">
          <cell r="A937"/>
          <cell r="B937"/>
          <cell r="C937"/>
          <cell r="D937"/>
          <cell r="E937">
            <v>936</v>
          </cell>
          <cell r="F937"/>
          <cell r="G937"/>
        </row>
        <row r="938">
          <cell r="A938"/>
          <cell r="B938"/>
          <cell r="C938"/>
          <cell r="D938"/>
          <cell r="E938">
            <v>937</v>
          </cell>
          <cell r="F938"/>
          <cell r="G938"/>
        </row>
        <row r="939">
          <cell r="A939"/>
          <cell r="B939"/>
          <cell r="C939"/>
          <cell r="D939"/>
          <cell r="E939">
            <v>938</v>
          </cell>
          <cell r="F939"/>
          <cell r="G939"/>
        </row>
        <row r="940">
          <cell r="A940"/>
          <cell r="B940"/>
          <cell r="C940"/>
          <cell r="D940"/>
          <cell r="E940">
            <v>939</v>
          </cell>
          <cell r="F940"/>
          <cell r="G940"/>
        </row>
        <row r="941">
          <cell r="A941"/>
          <cell r="B941"/>
          <cell r="C941"/>
          <cell r="D941"/>
          <cell r="E941">
            <v>940</v>
          </cell>
          <cell r="F941"/>
          <cell r="G941"/>
        </row>
        <row r="942">
          <cell r="A942"/>
          <cell r="B942"/>
          <cell r="C942"/>
          <cell r="D942"/>
          <cell r="E942">
            <v>941</v>
          </cell>
          <cell r="F942"/>
          <cell r="G942"/>
        </row>
        <row r="943">
          <cell r="A943"/>
          <cell r="B943"/>
          <cell r="C943"/>
          <cell r="D943"/>
          <cell r="E943">
            <v>942</v>
          </cell>
          <cell r="F943"/>
          <cell r="G943"/>
        </row>
        <row r="944">
          <cell r="A944"/>
          <cell r="B944"/>
          <cell r="C944"/>
          <cell r="D944"/>
          <cell r="E944">
            <v>943</v>
          </cell>
          <cell r="F944"/>
          <cell r="G944"/>
        </row>
        <row r="945">
          <cell r="A945"/>
          <cell r="B945"/>
          <cell r="C945"/>
          <cell r="D945"/>
          <cell r="E945">
            <v>944</v>
          </cell>
          <cell r="F945"/>
          <cell r="G945"/>
        </row>
        <row r="946">
          <cell r="A946"/>
          <cell r="B946"/>
          <cell r="C946"/>
          <cell r="D946"/>
          <cell r="E946">
            <v>945</v>
          </cell>
          <cell r="F946"/>
          <cell r="G946"/>
        </row>
        <row r="947">
          <cell r="A947"/>
          <cell r="B947"/>
          <cell r="C947"/>
          <cell r="D947"/>
          <cell r="E947">
            <v>946</v>
          </cell>
          <cell r="F947"/>
          <cell r="G947"/>
        </row>
        <row r="948">
          <cell r="A948"/>
          <cell r="B948"/>
          <cell r="C948"/>
          <cell r="D948"/>
          <cell r="E948">
            <v>947</v>
          </cell>
          <cell r="F948"/>
          <cell r="G948"/>
        </row>
        <row r="949">
          <cell r="A949"/>
          <cell r="B949"/>
          <cell r="C949"/>
          <cell r="D949"/>
          <cell r="E949">
            <v>948</v>
          </cell>
          <cell r="F949"/>
          <cell r="G949"/>
        </row>
        <row r="950">
          <cell r="A950"/>
          <cell r="B950"/>
          <cell r="C950"/>
          <cell r="D950"/>
          <cell r="E950">
            <v>949</v>
          </cell>
          <cell r="F950"/>
          <cell r="G950"/>
        </row>
        <row r="951">
          <cell r="A951"/>
          <cell r="B951"/>
          <cell r="C951"/>
          <cell r="D951"/>
          <cell r="E951">
            <v>950</v>
          </cell>
          <cell r="F951"/>
          <cell r="G951"/>
        </row>
        <row r="952">
          <cell r="A952"/>
          <cell r="B952"/>
          <cell r="C952"/>
          <cell r="D952"/>
          <cell r="E952">
            <v>951</v>
          </cell>
          <cell r="F952"/>
          <cell r="G952"/>
        </row>
        <row r="953">
          <cell r="A953"/>
          <cell r="B953"/>
          <cell r="C953"/>
          <cell r="D953"/>
          <cell r="E953">
            <v>952</v>
          </cell>
          <cell r="F953"/>
          <cell r="G953"/>
        </row>
        <row r="954">
          <cell r="A954"/>
          <cell r="B954"/>
          <cell r="C954"/>
          <cell r="D954"/>
          <cell r="E954">
            <v>953</v>
          </cell>
          <cell r="F954"/>
          <cell r="G954"/>
        </row>
        <row r="955">
          <cell r="A955"/>
          <cell r="B955"/>
          <cell r="C955"/>
          <cell r="D955"/>
          <cell r="E955">
            <v>954</v>
          </cell>
          <cell r="F955"/>
          <cell r="G955"/>
        </row>
        <row r="956">
          <cell r="A956"/>
          <cell r="B956"/>
          <cell r="C956"/>
          <cell r="D956"/>
          <cell r="E956">
            <v>955</v>
          </cell>
          <cell r="F956"/>
          <cell r="G956"/>
        </row>
        <row r="957">
          <cell r="A957"/>
          <cell r="B957"/>
          <cell r="C957"/>
          <cell r="D957"/>
          <cell r="E957">
            <v>956</v>
          </cell>
          <cell r="F957"/>
          <cell r="G957"/>
        </row>
        <row r="958">
          <cell r="A958"/>
          <cell r="B958"/>
          <cell r="C958"/>
          <cell r="D958"/>
          <cell r="E958">
            <v>957</v>
          </cell>
          <cell r="F958"/>
          <cell r="G958"/>
        </row>
        <row r="959">
          <cell r="A959"/>
          <cell r="B959"/>
          <cell r="C959"/>
          <cell r="D959"/>
          <cell r="E959">
            <v>958</v>
          </cell>
          <cell r="F959"/>
          <cell r="G959"/>
        </row>
        <row r="960">
          <cell r="A960"/>
          <cell r="B960"/>
          <cell r="C960"/>
          <cell r="D960"/>
          <cell r="E960">
            <v>959</v>
          </cell>
          <cell r="F960"/>
          <cell r="G960"/>
        </row>
        <row r="961">
          <cell r="A961"/>
          <cell r="B961"/>
          <cell r="C961"/>
          <cell r="D961"/>
          <cell r="E961">
            <v>960</v>
          </cell>
          <cell r="F961"/>
          <cell r="G961"/>
        </row>
        <row r="962">
          <cell r="A962"/>
          <cell r="B962"/>
          <cell r="C962"/>
          <cell r="D962"/>
          <cell r="E962">
            <v>961</v>
          </cell>
          <cell r="F962"/>
          <cell r="G962"/>
        </row>
        <row r="963">
          <cell r="A963"/>
          <cell r="B963"/>
          <cell r="C963"/>
          <cell r="D963"/>
          <cell r="E963">
            <v>962</v>
          </cell>
          <cell r="F963"/>
          <cell r="G963"/>
        </row>
        <row r="964">
          <cell r="A964"/>
          <cell r="B964"/>
          <cell r="C964"/>
          <cell r="D964"/>
          <cell r="E964">
            <v>963</v>
          </cell>
          <cell r="F964"/>
          <cell r="G964"/>
        </row>
        <row r="965">
          <cell r="A965"/>
          <cell r="B965"/>
          <cell r="C965"/>
          <cell r="D965"/>
          <cell r="E965">
            <v>964</v>
          </cell>
          <cell r="F965"/>
          <cell r="G965"/>
        </row>
        <row r="966">
          <cell r="A966"/>
          <cell r="B966"/>
          <cell r="C966"/>
          <cell r="D966"/>
          <cell r="E966">
            <v>965</v>
          </cell>
          <cell r="F966"/>
          <cell r="G966"/>
        </row>
        <row r="967">
          <cell r="A967"/>
          <cell r="B967"/>
          <cell r="C967"/>
          <cell r="D967"/>
          <cell r="E967">
            <v>966</v>
          </cell>
          <cell r="F967"/>
          <cell r="G967"/>
        </row>
        <row r="968">
          <cell r="A968"/>
          <cell r="B968"/>
          <cell r="C968"/>
          <cell r="D968"/>
          <cell r="E968">
            <v>967</v>
          </cell>
          <cell r="F968"/>
          <cell r="G968"/>
        </row>
        <row r="969">
          <cell r="A969"/>
          <cell r="B969"/>
          <cell r="C969"/>
          <cell r="D969"/>
          <cell r="E969">
            <v>968</v>
          </cell>
          <cell r="F969"/>
          <cell r="G969"/>
        </row>
        <row r="970">
          <cell r="A970"/>
          <cell r="B970"/>
          <cell r="C970"/>
          <cell r="D970"/>
          <cell r="E970">
            <v>969</v>
          </cell>
          <cell r="F970"/>
          <cell r="G970"/>
        </row>
        <row r="971">
          <cell r="A971"/>
          <cell r="B971"/>
          <cell r="C971"/>
          <cell r="D971"/>
          <cell r="E971">
            <v>970</v>
          </cell>
          <cell r="F971"/>
          <cell r="G971"/>
        </row>
        <row r="972">
          <cell r="A972"/>
          <cell r="B972"/>
          <cell r="C972"/>
          <cell r="D972"/>
          <cell r="E972">
            <v>971</v>
          </cell>
          <cell r="F972"/>
          <cell r="G972"/>
        </row>
        <row r="973">
          <cell r="A973"/>
          <cell r="B973"/>
          <cell r="C973"/>
          <cell r="D973"/>
          <cell r="E973">
            <v>972</v>
          </cell>
          <cell r="F973"/>
          <cell r="G973"/>
        </row>
        <row r="974">
          <cell r="A974"/>
          <cell r="B974"/>
          <cell r="C974"/>
          <cell r="D974"/>
          <cell r="E974">
            <v>973</v>
          </cell>
          <cell r="F974"/>
          <cell r="G974"/>
        </row>
        <row r="975">
          <cell r="A975"/>
          <cell r="B975"/>
          <cell r="C975"/>
          <cell r="D975"/>
          <cell r="E975">
            <v>974</v>
          </cell>
          <cell r="F975"/>
          <cell r="G975"/>
        </row>
        <row r="976">
          <cell r="A976"/>
          <cell r="B976"/>
          <cell r="C976"/>
          <cell r="D976"/>
          <cell r="E976">
            <v>975</v>
          </cell>
          <cell r="F976"/>
          <cell r="G976"/>
        </row>
        <row r="977">
          <cell r="A977"/>
          <cell r="B977"/>
          <cell r="C977"/>
          <cell r="D977"/>
          <cell r="E977">
            <v>976</v>
          </cell>
          <cell r="F977"/>
          <cell r="G977"/>
        </row>
        <row r="978">
          <cell r="A978"/>
          <cell r="B978"/>
          <cell r="C978"/>
          <cell r="D978"/>
          <cell r="E978">
            <v>977</v>
          </cell>
          <cell r="F978"/>
          <cell r="G978"/>
        </row>
        <row r="979">
          <cell r="A979"/>
          <cell r="B979"/>
          <cell r="C979"/>
          <cell r="D979"/>
          <cell r="E979">
            <v>978</v>
          </cell>
          <cell r="F979"/>
          <cell r="G979"/>
        </row>
        <row r="980">
          <cell r="A980"/>
          <cell r="B980"/>
          <cell r="C980"/>
          <cell r="D980"/>
          <cell r="E980">
            <v>979</v>
          </cell>
          <cell r="F980"/>
          <cell r="G980"/>
        </row>
        <row r="981">
          <cell r="A981"/>
          <cell r="B981"/>
          <cell r="C981"/>
          <cell r="D981"/>
          <cell r="E981">
            <v>980</v>
          </cell>
          <cell r="F981"/>
          <cell r="G981"/>
        </row>
        <row r="982">
          <cell r="A982"/>
          <cell r="B982"/>
          <cell r="C982"/>
          <cell r="D982"/>
          <cell r="E982">
            <v>981</v>
          </cell>
          <cell r="F982"/>
          <cell r="G982"/>
        </row>
        <row r="983">
          <cell r="A983"/>
          <cell r="B983"/>
          <cell r="C983"/>
          <cell r="D983"/>
          <cell r="E983">
            <v>982</v>
          </cell>
          <cell r="F983"/>
          <cell r="G983"/>
        </row>
        <row r="984">
          <cell r="A984"/>
          <cell r="B984"/>
          <cell r="C984"/>
          <cell r="D984"/>
          <cell r="E984">
            <v>983</v>
          </cell>
          <cell r="F984"/>
          <cell r="G984"/>
        </row>
        <row r="985">
          <cell r="A985"/>
          <cell r="B985"/>
          <cell r="C985"/>
          <cell r="D985"/>
          <cell r="E985">
            <v>984</v>
          </cell>
          <cell r="F985"/>
          <cell r="G985"/>
        </row>
        <row r="986">
          <cell r="A986"/>
          <cell r="B986"/>
          <cell r="C986"/>
          <cell r="D986"/>
          <cell r="E986">
            <v>985</v>
          </cell>
          <cell r="F986"/>
          <cell r="G986"/>
        </row>
        <row r="987">
          <cell r="A987"/>
          <cell r="B987"/>
          <cell r="C987"/>
          <cell r="D987"/>
          <cell r="E987">
            <v>986</v>
          </cell>
          <cell r="F987"/>
          <cell r="G987"/>
        </row>
        <row r="988">
          <cell r="A988"/>
          <cell r="B988"/>
          <cell r="C988"/>
          <cell r="D988"/>
          <cell r="E988">
            <v>987</v>
          </cell>
          <cell r="F988"/>
          <cell r="G988"/>
        </row>
        <row r="989">
          <cell r="A989"/>
          <cell r="B989"/>
          <cell r="C989"/>
          <cell r="D989"/>
          <cell r="E989">
            <v>988</v>
          </cell>
          <cell r="F989"/>
          <cell r="G989"/>
        </row>
        <row r="990">
          <cell r="A990"/>
          <cell r="B990"/>
          <cell r="C990"/>
          <cell r="D990"/>
          <cell r="E990">
            <v>989</v>
          </cell>
          <cell r="F990"/>
          <cell r="G990"/>
        </row>
        <row r="991">
          <cell r="A991"/>
          <cell r="B991"/>
          <cell r="C991"/>
          <cell r="D991"/>
          <cell r="E991">
            <v>990</v>
          </cell>
          <cell r="F991"/>
          <cell r="G991"/>
        </row>
        <row r="992">
          <cell r="A992"/>
          <cell r="B992"/>
          <cell r="C992"/>
          <cell r="D992"/>
          <cell r="E992">
            <v>991</v>
          </cell>
          <cell r="F992"/>
          <cell r="G992"/>
        </row>
        <row r="993">
          <cell r="A993"/>
          <cell r="B993"/>
          <cell r="C993"/>
          <cell r="D993"/>
          <cell r="E993">
            <v>992</v>
          </cell>
          <cell r="F993"/>
          <cell r="G993"/>
        </row>
        <row r="994">
          <cell r="A994"/>
          <cell r="B994"/>
          <cell r="C994"/>
          <cell r="D994"/>
          <cell r="E994">
            <v>993</v>
          </cell>
          <cell r="F994"/>
          <cell r="G994"/>
        </row>
        <row r="995">
          <cell r="A995"/>
          <cell r="B995"/>
          <cell r="C995"/>
          <cell r="D995"/>
          <cell r="E995">
            <v>994</v>
          </cell>
          <cell r="F995"/>
          <cell r="G995"/>
        </row>
        <row r="996">
          <cell r="A996"/>
          <cell r="B996"/>
          <cell r="C996"/>
          <cell r="D996"/>
          <cell r="E996">
            <v>995</v>
          </cell>
          <cell r="F996"/>
          <cell r="G996"/>
        </row>
        <row r="997">
          <cell r="A997"/>
          <cell r="B997"/>
          <cell r="C997"/>
          <cell r="D997"/>
          <cell r="E997">
            <v>996</v>
          </cell>
          <cell r="F997"/>
          <cell r="G997"/>
        </row>
        <row r="998">
          <cell r="A998"/>
          <cell r="B998"/>
          <cell r="C998"/>
          <cell r="D998"/>
          <cell r="E998">
            <v>997</v>
          </cell>
          <cell r="F998"/>
          <cell r="G998"/>
        </row>
        <row r="999">
          <cell r="A999"/>
          <cell r="B999"/>
          <cell r="C999"/>
          <cell r="D999"/>
          <cell r="E999">
            <v>998</v>
          </cell>
          <cell r="F999"/>
          <cell r="G999"/>
        </row>
        <row r="1000">
          <cell r="A1000"/>
          <cell r="B1000"/>
          <cell r="C1000"/>
          <cell r="D1000"/>
          <cell r="E1000">
            <v>999</v>
          </cell>
          <cell r="F1000"/>
          <cell r="G1000"/>
        </row>
        <row r="1001">
          <cell r="A1001"/>
          <cell r="B1001"/>
          <cell r="C1001"/>
          <cell r="D1001"/>
          <cell r="E1001">
            <v>1000</v>
          </cell>
          <cell r="F1001"/>
          <cell r="G1001"/>
        </row>
        <row r="1002">
          <cell r="A1002"/>
          <cell r="B1002"/>
          <cell r="C1002"/>
          <cell r="D1002"/>
          <cell r="E1002">
            <v>1001</v>
          </cell>
          <cell r="F1002"/>
          <cell r="G1002"/>
        </row>
        <row r="1003">
          <cell r="A1003"/>
          <cell r="B1003"/>
          <cell r="C1003"/>
          <cell r="D1003"/>
          <cell r="E1003">
            <v>1002</v>
          </cell>
          <cell r="F1003"/>
          <cell r="G1003"/>
        </row>
        <row r="1004">
          <cell r="A1004"/>
          <cell r="B1004"/>
          <cell r="C1004"/>
          <cell r="D1004"/>
          <cell r="E1004">
            <v>1003</v>
          </cell>
          <cell r="F1004"/>
          <cell r="G1004"/>
        </row>
        <row r="1005">
          <cell r="A1005"/>
          <cell r="B1005"/>
          <cell r="C1005"/>
          <cell r="D1005"/>
          <cell r="E1005">
            <v>1004</v>
          </cell>
          <cell r="F1005"/>
          <cell r="G1005"/>
        </row>
        <row r="1006">
          <cell r="A1006"/>
          <cell r="B1006"/>
          <cell r="C1006"/>
          <cell r="D1006"/>
          <cell r="E1006">
            <v>1005</v>
          </cell>
          <cell r="F1006"/>
          <cell r="G1006"/>
        </row>
        <row r="1007">
          <cell r="A1007"/>
          <cell r="B1007"/>
          <cell r="C1007"/>
          <cell r="D1007"/>
          <cell r="E1007">
            <v>1006</v>
          </cell>
          <cell r="F1007"/>
          <cell r="G1007"/>
        </row>
        <row r="1008">
          <cell r="A1008"/>
          <cell r="B1008"/>
          <cell r="C1008"/>
          <cell r="D1008"/>
          <cell r="E1008">
            <v>1007</v>
          </cell>
          <cell r="F1008"/>
          <cell r="G1008"/>
        </row>
        <row r="1009">
          <cell r="A1009"/>
          <cell r="B1009"/>
          <cell r="C1009"/>
          <cell r="D1009"/>
          <cell r="E1009">
            <v>1008</v>
          </cell>
          <cell r="F1009"/>
          <cell r="G1009"/>
        </row>
        <row r="1010">
          <cell r="A1010"/>
          <cell r="B1010"/>
          <cell r="C1010"/>
          <cell r="D1010"/>
          <cell r="E1010">
            <v>1009</v>
          </cell>
          <cell r="F1010"/>
          <cell r="G1010"/>
        </row>
        <row r="1011">
          <cell r="A1011"/>
          <cell r="B1011"/>
          <cell r="C1011"/>
          <cell r="D1011"/>
          <cell r="E1011">
            <v>1010</v>
          </cell>
          <cell r="F1011"/>
          <cell r="G1011"/>
        </row>
        <row r="1012">
          <cell r="A1012"/>
          <cell r="B1012"/>
          <cell r="C1012"/>
          <cell r="D1012"/>
          <cell r="E1012">
            <v>1011</v>
          </cell>
          <cell r="F1012"/>
          <cell r="G1012"/>
        </row>
        <row r="1013">
          <cell r="A1013"/>
          <cell r="B1013"/>
          <cell r="C1013"/>
          <cell r="D1013"/>
          <cell r="E1013">
            <v>1012</v>
          </cell>
          <cell r="F1013"/>
          <cell r="G1013"/>
        </row>
        <row r="1014">
          <cell r="A1014"/>
          <cell r="B1014"/>
          <cell r="C1014"/>
          <cell r="D1014"/>
          <cell r="E1014">
            <v>1013</v>
          </cell>
          <cell r="F1014"/>
          <cell r="G1014"/>
        </row>
        <row r="1015">
          <cell r="A1015"/>
          <cell r="B1015"/>
          <cell r="C1015"/>
          <cell r="D1015"/>
          <cell r="E1015">
            <v>1014</v>
          </cell>
          <cell r="F1015"/>
          <cell r="G1015"/>
        </row>
        <row r="1016">
          <cell r="A1016"/>
          <cell r="B1016"/>
          <cell r="C1016"/>
          <cell r="D1016"/>
          <cell r="E1016">
            <v>1015</v>
          </cell>
          <cell r="F1016"/>
          <cell r="G1016"/>
        </row>
        <row r="1017">
          <cell r="A1017"/>
          <cell r="B1017"/>
          <cell r="C1017"/>
          <cell r="D1017"/>
          <cell r="E1017">
            <v>1016</v>
          </cell>
          <cell r="F1017"/>
          <cell r="G1017"/>
        </row>
        <row r="1018">
          <cell r="A1018"/>
          <cell r="B1018"/>
          <cell r="C1018"/>
          <cell r="D1018"/>
          <cell r="E1018">
            <v>1017</v>
          </cell>
          <cell r="F1018"/>
          <cell r="G1018"/>
        </row>
        <row r="1019">
          <cell r="A1019"/>
          <cell r="B1019"/>
          <cell r="C1019"/>
          <cell r="D1019"/>
          <cell r="E1019">
            <v>1018</v>
          </cell>
          <cell r="F1019"/>
          <cell r="G1019"/>
        </row>
        <row r="1020">
          <cell r="A1020"/>
          <cell r="B1020"/>
          <cell r="C1020"/>
          <cell r="D1020"/>
          <cell r="E1020">
            <v>1019</v>
          </cell>
          <cell r="F1020"/>
          <cell r="G1020"/>
        </row>
        <row r="1021">
          <cell r="A1021"/>
          <cell r="B1021"/>
          <cell r="C1021"/>
          <cell r="D1021"/>
          <cell r="E1021">
            <v>1020</v>
          </cell>
          <cell r="F1021"/>
          <cell r="G1021"/>
        </row>
        <row r="1022">
          <cell r="A1022"/>
          <cell r="B1022"/>
          <cell r="C1022"/>
          <cell r="D1022"/>
          <cell r="E1022">
            <v>1021</v>
          </cell>
          <cell r="F1022"/>
          <cell r="G1022"/>
        </row>
        <row r="1023">
          <cell r="A1023"/>
          <cell r="B1023"/>
          <cell r="C1023"/>
          <cell r="D1023"/>
          <cell r="E1023">
            <v>1022</v>
          </cell>
          <cell r="F1023"/>
          <cell r="G1023"/>
        </row>
        <row r="1024">
          <cell r="A1024"/>
          <cell r="B1024"/>
          <cell r="C1024"/>
          <cell r="D1024"/>
          <cell r="E1024">
            <v>1023</v>
          </cell>
          <cell r="F1024"/>
          <cell r="G1024"/>
        </row>
        <row r="1025">
          <cell r="A1025"/>
          <cell r="B1025"/>
          <cell r="C1025"/>
          <cell r="D1025"/>
          <cell r="E1025">
            <v>1024</v>
          </cell>
          <cell r="F1025"/>
          <cell r="G1025"/>
        </row>
        <row r="1026">
          <cell r="A1026"/>
          <cell r="B1026"/>
          <cell r="C1026"/>
          <cell r="D1026"/>
          <cell r="E1026">
            <v>1025</v>
          </cell>
          <cell r="F1026"/>
          <cell r="G1026"/>
        </row>
        <row r="1027">
          <cell r="A1027"/>
          <cell r="B1027"/>
          <cell r="C1027"/>
          <cell r="D1027"/>
          <cell r="E1027">
            <v>1026</v>
          </cell>
          <cell r="F1027"/>
          <cell r="G1027"/>
        </row>
        <row r="1028">
          <cell r="A1028"/>
          <cell r="B1028"/>
          <cell r="C1028"/>
          <cell r="D1028"/>
          <cell r="E1028">
            <v>1027</v>
          </cell>
          <cell r="F1028"/>
          <cell r="G1028"/>
        </row>
        <row r="1029">
          <cell r="A1029"/>
          <cell r="B1029"/>
          <cell r="C1029"/>
          <cell r="D1029"/>
          <cell r="E1029">
            <v>1028</v>
          </cell>
          <cell r="F1029"/>
          <cell r="G1029"/>
        </row>
        <row r="1030">
          <cell r="A1030"/>
          <cell r="B1030"/>
          <cell r="C1030"/>
          <cell r="D1030"/>
          <cell r="E1030">
            <v>1029</v>
          </cell>
          <cell r="F1030"/>
          <cell r="G1030"/>
        </row>
        <row r="1031">
          <cell r="A1031"/>
          <cell r="B1031"/>
          <cell r="C1031"/>
          <cell r="D1031"/>
          <cell r="E1031">
            <v>1030</v>
          </cell>
          <cell r="F1031"/>
          <cell r="G1031"/>
        </row>
        <row r="1032">
          <cell r="A1032"/>
          <cell r="B1032"/>
          <cell r="C1032"/>
          <cell r="D1032"/>
          <cell r="E1032">
            <v>1031</v>
          </cell>
          <cell r="F1032"/>
          <cell r="G1032"/>
        </row>
        <row r="1033">
          <cell r="A1033"/>
          <cell r="B1033"/>
          <cell r="C1033"/>
          <cell r="D1033"/>
          <cell r="E1033">
            <v>1032</v>
          </cell>
          <cell r="F1033"/>
          <cell r="G1033"/>
        </row>
        <row r="1034">
          <cell r="A1034"/>
          <cell r="B1034"/>
          <cell r="C1034"/>
          <cell r="D1034"/>
          <cell r="E1034">
            <v>1033</v>
          </cell>
          <cell r="F1034"/>
          <cell r="G1034"/>
        </row>
        <row r="1035">
          <cell r="A1035"/>
          <cell r="B1035"/>
          <cell r="C1035"/>
          <cell r="D1035"/>
          <cell r="E1035">
            <v>1034</v>
          </cell>
          <cell r="F1035"/>
          <cell r="G1035"/>
        </row>
        <row r="1036">
          <cell r="A1036"/>
          <cell r="B1036"/>
          <cell r="C1036"/>
          <cell r="D1036"/>
          <cell r="E1036">
            <v>1035</v>
          </cell>
          <cell r="F1036"/>
          <cell r="G1036"/>
        </row>
        <row r="1037">
          <cell r="A1037"/>
          <cell r="B1037"/>
          <cell r="C1037"/>
          <cell r="D1037"/>
          <cell r="E1037">
            <v>1036</v>
          </cell>
          <cell r="F1037"/>
          <cell r="G1037"/>
        </row>
        <row r="1038">
          <cell r="A1038"/>
          <cell r="B1038"/>
          <cell r="C1038"/>
          <cell r="D1038"/>
          <cell r="E1038">
            <v>1037</v>
          </cell>
          <cell r="F1038"/>
          <cell r="G1038"/>
        </row>
        <row r="1039">
          <cell r="A1039"/>
          <cell r="B1039"/>
          <cell r="C1039"/>
          <cell r="D1039"/>
          <cell r="E1039">
            <v>1038</v>
          </cell>
          <cell r="F1039"/>
          <cell r="G1039"/>
        </row>
        <row r="1040">
          <cell r="A1040"/>
          <cell r="B1040"/>
          <cell r="C1040"/>
          <cell r="D1040"/>
          <cell r="E1040">
            <v>1039</v>
          </cell>
          <cell r="F1040"/>
          <cell r="G1040"/>
        </row>
        <row r="1041">
          <cell r="A1041"/>
          <cell r="B1041"/>
          <cell r="C1041"/>
          <cell r="D1041"/>
          <cell r="E1041">
            <v>1040</v>
          </cell>
          <cell r="F1041"/>
          <cell r="G1041"/>
        </row>
        <row r="1042">
          <cell r="A1042"/>
          <cell r="B1042"/>
          <cell r="C1042"/>
          <cell r="D1042"/>
          <cell r="E1042">
            <v>1041</v>
          </cell>
          <cell r="F1042"/>
          <cell r="G1042"/>
        </row>
        <row r="1043">
          <cell r="A1043"/>
          <cell r="B1043"/>
          <cell r="C1043"/>
          <cell r="D1043"/>
          <cell r="E1043">
            <v>1042</v>
          </cell>
          <cell r="F1043"/>
          <cell r="G1043"/>
        </row>
        <row r="1044">
          <cell r="A1044"/>
          <cell r="B1044"/>
          <cell r="C1044"/>
          <cell r="D1044"/>
          <cell r="E1044">
            <v>1043</v>
          </cell>
          <cell r="F1044"/>
          <cell r="G1044"/>
        </row>
        <row r="1045">
          <cell r="A1045"/>
          <cell r="B1045"/>
          <cell r="C1045"/>
          <cell r="D1045"/>
          <cell r="E1045">
            <v>1044</v>
          </cell>
          <cell r="F1045"/>
          <cell r="G1045"/>
        </row>
        <row r="1046">
          <cell r="A1046"/>
          <cell r="B1046"/>
          <cell r="C1046"/>
          <cell r="D1046"/>
          <cell r="E1046">
            <v>1045</v>
          </cell>
          <cell r="F1046"/>
          <cell r="G1046"/>
        </row>
        <row r="1047">
          <cell r="A1047"/>
          <cell r="B1047"/>
          <cell r="C1047"/>
          <cell r="D1047"/>
          <cell r="E1047">
            <v>1046</v>
          </cell>
          <cell r="F1047"/>
          <cell r="G1047"/>
        </row>
        <row r="1048">
          <cell r="A1048"/>
          <cell r="B1048"/>
          <cell r="C1048"/>
          <cell r="D1048"/>
          <cell r="E1048">
            <v>1047</v>
          </cell>
          <cell r="F1048"/>
          <cell r="G1048"/>
        </row>
        <row r="1049">
          <cell r="A1049"/>
          <cell r="B1049"/>
          <cell r="C1049"/>
          <cell r="D1049"/>
          <cell r="E1049">
            <v>1048</v>
          </cell>
          <cell r="F1049"/>
          <cell r="G1049"/>
        </row>
        <row r="1050">
          <cell r="A1050"/>
          <cell r="B1050"/>
          <cell r="C1050"/>
          <cell r="D1050"/>
          <cell r="E1050">
            <v>1049</v>
          </cell>
          <cell r="F1050"/>
          <cell r="G1050"/>
        </row>
        <row r="1051">
          <cell r="A1051"/>
          <cell r="B1051"/>
          <cell r="C1051"/>
          <cell r="D1051"/>
          <cell r="E1051">
            <v>1050</v>
          </cell>
          <cell r="F1051"/>
          <cell r="G1051"/>
        </row>
        <row r="1052">
          <cell r="A1052"/>
          <cell r="B1052"/>
          <cell r="C1052"/>
          <cell r="D1052"/>
          <cell r="E1052">
            <v>1051</v>
          </cell>
          <cell r="F1052"/>
          <cell r="G1052"/>
        </row>
        <row r="1053">
          <cell r="A1053"/>
          <cell r="B1053"/>
          <cell r="C1053"/>
          <cell r="D1053"/>
          <cell r="E1053">
            <v>1052</v>
          </cell>
          <cell r="F1053"/>
          <cell r="G1053"/>
        </row>
        <row r="1054">
          <cell r="A1054"/>
          <cell r="B1054"/>
          <cell r="C1054"/>
          <cell r="D1054"/>
          <cell r="E1054">
            <v>1053</v>
          </cell>
          <cell r="F1054"/>
          <cell r="G1054"/>
        </row>
        <row r="1055">
          <cell r="A1055"/>
          <cell r="B1055"/>
          <cell r="C1055"/>
          <cell r="D1055"/>
          <cell r="E1055">
            <v>1054</v>
          </cell>
          <cell r="F1055"/>
          <cell r="G1055"/>
        </row>
        <row r="1056">
          <cell r="A1056"/>
          <cell r="B1056"/>
          <cell r="C1056"/>
          <cell r="D1056"/>
          <cell r="E1056">
            <v>1055</v>
          </cell>
          <cell r="F1056"/>
          <cell r="G1056"/>
        </row>
        <row r="1057">
          <cell r="A1057"/>
          <cell r="B1057"/>
          <cell r="C1057"/>
          <cell r="D1057"/>
          <cell r="E1057">
            <v>1056</v>
          </cell>
          <cell r="F1057"/>
          <cell r="G1057"/>
        </row>
        <row r="1058">
          <cell r="A1058"/>
          <cell r="B1058"/>
          <cell r="C1058"/>
          <cell r="D1058"/>
          <cell r="E1058">
            <v>1057</v>
          </cell>
          <cell r="F1058"/>
          <cell r="G1058"/>
        </row>
        <row r="1059">
          <cell r="A1059"/>
          <cell r="B1059"/>
          <cell r="C1059"/>
          <cell r="D1059"/>
          <cell r="E1059">
            <v>1058</v>
          </cell>
          <cell r="F1059"/>
          <cell r="G1059"/>
        </row>
        <row r="1060">
          <cell r="A1060"/>
          <cell r="B1060"/>
          <cell r="C1060"/>
          <cell r="D1060"/>
          <cell r="E1060">
            <v>1059</v>
          </cell>
          <cell r="F1060"/>
          <cell r="G1060"/>
        </row>
        <row r="1061">
          <cell r="A1061"/>
          <cell r="B1061"/>
          <cell r="C1061"/>
          <cell r="D1061"/>
          <cell r="E1061">
            <v>1060</v>
          </cell>
          <cell r="F1061"/>
          <cell r="G1061"/>
        </row>
        <row r="1062">
          <cell r="A1062"/>
          <cell r="B1062"/>
          <cell r="C1062"/>
          <cell r="D1062"/>
          <cell r="E1062">
            <v>1061</v>
          </cell>
          <cell r="F1062"/>
          <cell r="G1062"/>
        </row>
        <row r="1063">
          <cell r="A1063"/>
          <cell r="B1063"/>
          <cell r="C1063"/>
          <cell r="D1063"/>
          <cell r="E1063">
            <v>1062</v>
          </cell>
          <cell r="F1063"/>
          <cell r="G1063"/>
        </row>
        <row r="1064">
          <cell r="A1064"/>
          <cell r="B1064"/>
          <cell r="C1064"/>
          <cell r="D1064"/>
          <cell r="E1064">
            <v>1063</v>
          </cell>
          <cell r="F1064"/>
          <cell r="G1064"/>
        </row>
        <row r="1065">
          <cell r="A1065"/>
          <cell r="B1065"/>
          <cell r="C1065"/>
          <cell r="D1065"/>
          <cell r="E1065">
            <v>1064</v>
          </cell>
          <cell r="F1065"/>
          <cell r="G1065"/>
        </row>
        <row r="1066">
          <cell r="A1066"/>
          <cell r="B1066"/>
          <cell r="C1066"/>
          <cell r="D1066"/>
          <cell r="E1066">
            <v>1065</v>
          </cell>
          <cell r="F1066"/>
          <cell r="G1066"/>
        </row>
        <row r="1067">
          <cell r="A1067"/>
          <cell r="B1067"/>
          <cell r="C1067"/>
          <cell r="D1067"/>
          <cell r="E1067">
            <v>1066</v>
          </cell>
          <cell r="F1067"/>
          <cell r="G1067"/>
        </row>
        <row r="1068">
          <cell r="A1068"/>
          <cell r="B1068"/>
          <cell r="C1068"/>
          <cell r="D1068"/>
          <cell r="E1068">
            <v>1067</v>
          </cell>
          <cell r="F1068"/>
          <cell r="G1068"/>
        </row>
        <row r="1069">
          <cell r="A1069"/>
          <cell r="B1069"/>
          <cell r="C1069"/>
          <cell r="D1069"/>
          <cell r="E1069">
            <v>1068</v>
          </cell>
          <cell r="F1069"/>
          <cell r="G1069"/>
        </row>
        <row r="1070">
          <cell r="A1070"/>
          <cell r="B1070"/>
          <cell r="C1070"/>
          <cell r="D1070"/>
          <cell r="E1070">
            <v>1069</v>
          </cell>
          <cell r="F1070"/>
          <cell r="G1070"/>
        </row>
        <row r="1071">
          <cell r="A1071"/>
          <cell r="B1071"/>
          <cell r="C1071"/>
          <cell r="D1071"/>
          <cell r="E1071">
            <v>1070</v>
          </cell>
          <cell r="F1071"/>
          <cell r="G1071"/>
        </row>
        <row r="1072">
          <cell r="A1072"/>
          <cell r="B1072"/>
          <cell r="C1072"/>
          <cell r="D1072"/>
          <cell r="E1072">
            <v>1071</v>
          </cell>
          <cell r="F1072"/>
          <cell r="G1072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إستحقاق سداد "/>
      <sheetName val="الصيانة"/>
      <sheetName val="ايصلات مجمعة"/>
      <sheetName val="الفواتير"/>
      <sheetName val="ايصلات"/>
      <sheetName val="المحص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اسم المحصل</v>
          </cell>
        </row>
        <row r="2">
          <cell r="A2" t="str">
            <v>أحمد</v>
          </cell>
        </row>
        <row r="3">
          <cell r="A3" t="str">
            <v>محمد</v>
          </cell>
        </row>
        <row r="4">
          <cell r="A4" t="str">
            <v>وليد</v>
          </cell>
        </row>
        <row r="5">
          <cell r="A5" t="str">
            <v>علي</v>
          </cell>
        </row>
        <row r="6">
          <cell r="A6"/>
        </row>
        <row r="7">
          <cell r="A7"/>
        </row>
        <row r="8">
          <cell r="A8"/>
        </row>
        <row r="9">
          <cell r="A9"/>
        </row>
        <row r="10">
          <cell r="A10"/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الصيانة"/>
      <sheetName val="ايصلات مجمعة"/>
      <sheetName val="الفواتير"/>
      <sheetName val="ايصال"/>
    </sheetNames>
    <sheetDataSet>
      <sheetData sheetId="0"/>
      <sheetData sheetId="1"/>
      <sheetData sheetId="2"/>
      <sheetData sheetId="3"/>
      <sheetData sheetId="4">
        <row r="142">
          <cell r="E142">
            <v>141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quaegypt9@gmail.com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aquaegypt9@gmail.com" TargetMode="External"/><Relationship Id="rId1" Type="http://schemas.openxmlformats.org/officeDocument/2006/relationships/hyperlink" Target="mailto:aquaegypt9@gmail.com" TargetMode="External"/><Relationship Id="rId4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26"/>
  <sheetViews>
    <sheetView showGridLines="0" showRowColHeaders="0" rightToLeft="1" tabSelected="1" workbookViewId="0">
      <selection activeCell="A25" sqref="A25"/>
    </sheetView>
  </sheetViews>
  <sheetFormatPr defaultColWidth="0" defaultRowHeight="15" zeroHeight="1"/>
  <cols>
    <col min="1" max="12" width="9.140625" style="84" customWidth="1"/>
    <col min="13" max="18" width="9.140625" style="84" hidden="1" customWidth="1"/>
    <col min="19" max="16384" width="9.140625" style="84" hidden="1"/>
  </cols>
  <sheetData>
    <row r="1" spans="14:14" s="23" customFormat="1"/>
    <row r="2" spans="14:14" s="23" customFormat="1"/>
    <row r="3" spans="14:14" s="23" customFormat="1">
      <c r="N3" s="22"/>
    </row>
    <row r="4" spans="14:14" s="23" customFormat="1"/>
    <row r="5" spans="14:14" s="23" customFormat="1"/>
    <row r="6" spans="14:14" s="23" customFormat="1"/>
    <row r="7" spans="14:14" s="23" customFormat="1"/>
    <row r="8" spans="14:14" s="23" customFormat="1"/>
    <row r="9" spans="14:14" s="23" customFormat="1"/>
    <row r="10" spans="14:14" s="23" customFormat="1"/>
    <row r="11" spans="14:14" s="23" customFormat="1"/>
    <row r="12" spans="14:14" s="23" customFormat="1"/>
    <row r="13" spans="14:14" s="23" customFormat="1"/>
    <row r="14" spans="14:14" s="23" customFormat="1"/>
    <row r="15" spans="14:14" s="23" customFormat="1"/>
    <row r="16" spans="14:14" s="23" customFormat="1"/>
    <row r="17" s="23" customFormat="1"/>
    <row r="18" s="23" customFormat="1"/>
    <row r="19" s="23" customFormat="1"/>
    <row r="20" s="23" customFormat="1"/>
    <row r="21" s="23" customFormat="1"/>
    <row r="22" s="23" customFormat="1"/>
    <row r="23" s="23" customFormat="1"/>
    <row r="24" s="23" customFormat="1"/>
    <row r="25" s="23" customFormat="1"/>
    <row r="26" s="23" customFormat="1"/>
  </sheetData>
  <printOptions horizontalCentered="1"/>
  <pageMargins left="0.7" right="0.7" top="0.75" bottom="0.75" header="0.3" footer="0.3"/>
  <pageSetup paperSize="9" scale="95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7"/>
  <dimension ref="A1:H188"/>
  <sheetViews>
    <sheetView showGridLines="0" rightToLeft="1" workbookViewId="0">
      <selection activeCell="E10" sqref="E10"/>
    </sheetView>
  </sheetViews>
  <sheetFormatPr defaultColWidth="9.140625" defaultRowHeight="12.75"/>
  <cols>
    <col min="1" max="1" width="12.5703125" style="85" bestFit="1" customWidth="1"/>
    <col min="2" max="2" width="22.7109375" style="85" bestFit="1" customWidth="1"/>
    <col min="3" max="3" width="11.28515625" style="85" customWidth="1"/>
    <col min="4" max="4" width="11" style="85" customWidth="1"/>
    <col min="5" max="5" width="12.5703125" style="85" customWidth="1"/>
    <col min="6" max="6" width="13.5703125" style="85" customWidth="1"/>
    <col min="7" max="7" width="7.140625" style="85" customWidth="1"/>
    <col min="8" max="8" width="14.140625" style="85" customWidth="1"/>
    <col min="9" max="16384" width="9.140625" style="85"/>
  </cols>
  <sheetData>
    <row r="1" spans="1:8" ht="51" customHeight="1">
      <c r="A1" s="246" t="s">
        <v>94</v>
      </c>
      <c r="B1" s="247"/>
      <c r="C1" s="247"/>
      <c r="D1" s="247"/>
      <c r="E1" s="247"/>
      <c r="F1" s="247"/>
      <c r="G1" s="247"/>
      <c r="H1" s="248"/>
    </row>
    <row r="2" spans="1:8" ht="36" customHeight="1">
      <c r="A2" s="258" t="s">
        <v>95</v>
      </c>
      <c r="B2" s="259"/>
      <c r="C2" s="259"/>
      <c r="D2" s="259"/>
      <c r="E2" s="259"/>
      <c r="F2" s="259"/>
      <c r="G2" s="259"/>
      <c r="H2" s="260"/>
    </row>
    <row r="3" spans="1:8" s="86" customFormat="1" ht="20.100000000000001" customHeight="1">
      <c r="A3" s="103" t="s">
        <v>70</v>
      </c>
      <c r="B3" s="249" t="s">
        <v>91</v>
      </c>
      <c r="C3" s="249"/>
      <c r="D3" s="249"/>
      <c r="E3" s="88"/>
      <c r="F3" s="156" t="s">
        <v>80</v>
      </c>
      <c r="G3" s="156"/>
      <c r="H3" s="104">
        <f ca="1">TODAY()</f>
        <v>43368</v>
      </c>
    </row>
    <row r="4" spans="1:8" s="86" customFormat="1" ht="20.100000000000001" customHeight="1">
      <c r="A4" s="103" t="s">
        <v>71</v>
      </c>
      <c r="B4" s="250" t="s">
        <v>93</v>
      </c>
      <c r="C4" s="250"/>
      <c r="D4" s="250"/>
      <c r="E4" s="88"/>
      <c r="F4" s="156" t="s">
        <v>81</v>
      </c>
      <c r="G4" s="156"/>
      <c r="H4" s="105">
        <v>2</v>
      </c>
    </row>
    <row r="5" spans="1:8" s="86" customFormat="1" ht="20.100000000000001" customHeight="1">
      <c r="A5" s="103" t="s">
        <v>92</v>
      </c>
      <c r="B5" s="157" t="s">
        <v>96</v>
      </c>
      <c r="C5" s="88"/>
      <c r="D5" s="88"/>
      <c r="E5" s="88"/>
      <c r="F5" s="88"/>
      <c r="G5" s="88"/>
      <c r="H5" s="106"/>
    </row>
    <row r="6" spans="1:8" s="86" customFormat="1" ht="20.100000000000001" customHeight="1">
      <c r="A6" s="103" t="s">
        <v>144</v>
      </c>
      <c r="B6" s="155" t="s">
        <v>145</v>
      </c>
      <c r="C6" s="88"/>
      <c r="D6" s="88"/>
      <c r="E6" s="88"/>
      <c r="F6" s="88"/>
      <c r="G6" s="88"/>
      <c r="H6" s="106"/>
    </row>
    <row r="7" spans="1:8" s="86" customFormat="1" ht="20.100000000000001" customHeight="1">
      <c r="A7" s="108" t="s">
        <v>84</v>
      </c>
      <c r="B7" s="89"/>
      <c r="C7" s="89"/>
      <c r="D7" s="89"/>
      <c r="E7" s="89"/>
      <c r="F7" s="88"/>
      <c r="G7" s="88"/>
      <c r="H7" s="106"/>
    </row>
    <row r="8" spans="1:8" s="86" customFormat="1" ht="20.100000000000001" customHeight="1">
      <c r="A8" s="103" t="s">
        <v>82</v>
      </c>
      <c r="B8" s="254"/>
      <c r="C8" s="254"/>
      <c r="D8" s="254"/>
      <c r="E8" s="87"/>
      <c r="F8" s="88"/>
      <c r="G8" s="88"/>
      <c r="H8" s="106"/>
    </row>
    <row r="9" spans="1:8" s="86" customFormat="1" ht="20.100000000000001" customHeight="1">
      <c r="A9" s="103" t="s">
        <v>83</v>
      </c>
      <c r="B9" s="254"/>
      <c r="C9" s="254"/>
      <c r="D9" s="254"/>
      <c r="E9" s="87"/>
      <c r="F9" s="88"/>
      <c r="G9" s="88"/>
      <c r="H9" s="106"/>
    </row>
    <row r="10" spans="1:8" s="86" customFormat="1" ht="20.100000000000001" customHeight="1">
      <c r="A10" s="103" t="s">
        <v>71</v>
      </c>
      <c r="B10" s="255"/>
      <c r="C10" s="255"/>
      <c r="D10" s="255"/>
      <c r="E10" s="87"/>
      <c r="F10" s="88"/>
      <c r="G10" s="88"/>
      <c r="H10" s="106"/>
    </row>
    <row r="11" spans="1:8" s="86" customFormat="1" ht="20.100000000000001" customHeight="1">
      <c r="A11" s="107"/>
      <c r="B11" s="109"/>
      <c r="C11" s="88"/>
      <c r="D11" s="87"/>
      <c r="E11" s="87"/>
      <c r="F11" s="88"/>
      <c r="G11" s="88"/>
      <c r="H11" s="106"/>
    </row>
    <row r="12" spans="1:8" s="86" customFormat="1" ht="20.100000000000001" customHeight="1">
      <c r="A12" s="107"/>
      <c r="B12" s="88"/>
      <c r="C12" s="88"/>
      <c r="D12" s="87"/>
      <c r="E12" s="87"/>
      <c r="F12" s="88"/>
      <c r="G12" s="88"/>
      <c r="H12" s="106"/>
    </row>
    <row r="13" spans="1:8" s="86" customFormat="1" ht="20.100000000000001" customHeight="1">
      <c r="A13" s="102" t="s">
        <v>0</v>
      </c>
      <c r="B13" s="256" t="s">
        <v>85</v>
      </c>
      <c r="C13" s="256"/>
      <c r="D13" s="256"/>
      <c r="E13" s="90" t="s">
        <v>67</v>
      </c>
      <c r="F13" s="90" t="s">
        <v>86</v>
      </c>
      <c r="G13" s="90" t="s">
        <v>87</v>
      </c>
      <c r="H13" s="90" t="s">
        <v>69</v>
      </c>
    </row>
    <row r="14" spans="1:8" s="86" customFormat="1" ht="20.100000000000001" customHeight="1">
      <c r="A14" s="91">
        <v>1</v>
      </c>
      <c r="B14" s="268"/>
      <c r="C14" s="269"/>
      <c r="D14" s="270"/>
      <c r="E14" s="91"/>
      <c r="F14" s="92"/>
      <c r="G14" s="93" t="s">
        <v>74</v>
      </c>
      <c r="H14" s="94">
        <f t="shared" ref="H14:H23" si="0">E14*F14</f>
        <v>0</v>
      </c>
    </row>
    <row r="15" spans="1:8" s="86" customFormat="1" ht="20.100000000000001" customHeight="1">
      <c r="A15" s="95">
        <v>2</v>
      </c>
      <c r="B15" s="251"/>
      <c r="C15" s="252"/>
      <c r="D15" s="253"/>
      <c r="E15" s="95"/>
      <c r="F15" s="96"/>
      <c r="G15" s="97" t="s">
        <v>74</v>
      </c>
      <c r="H15" s="98">
        <f t="shared" si="0"/>
        <v>0</v>
      </c>
    </row>
    <row r="16" spans="1:8" s="86" customFormat="1" ht="20.100000000000001" customHeight="1">
      <c r="A16" s="95">
        <v>3</v>
      </c>
      <c r="B16" s="251"/>
      <c r="C16" s="252"/>
      <c r="D16" s="253"/>
      <c r="E16" s="95"/>
      <c r="F16" s="96"/>
      <c r="G16" s="97" t="s">
        <v>74</v>
      </c>
      <c r="H16" s="98">
        <f t="shared" si="0"/>
        <v>0</v>
      </c>
    </row>
    <row r="17" spans="1:8" s="86" customFormat="1" ht="20.100000000000001" customHeight="1">
      <c r="A17" s="95">
        <v>4</v>
      </c>
      <c r="B17" s="251"/>
      <c r="C17" s="252"/>
      <c r="D17" s="253"/>
      <c r="E17" s="95"/>
      <c r="F17" s="96"/>
      <c r="G17" s="97"/>
      <c r="H17" s="98">
        <f t="shared" si="0"/>
        <v>0</v>
      </c>
    </row>
    <row r="18" spans="1:8" s="86" customFormat="1" ht="20.100000000000001" customHeight="1">
      <c r="A18" s="95">
        <v>5</v>
      </c>
      <c r="B18" s="251"/>
      <c r="C18" s="252"/>
      <c r="D18" s="253"/>
      <c r="E18" s="95"/>
      <c r="F18" s="96"/>
      <c r="G18" s="97"/>
      <c r="H18" s="98">
        <f t="shared" si="0"/>
        <v>0</v>
      </c>
    </row>
    <row r="19" spans="1:8" s="86" customFormat="1" ht="20.100000000000001" customHeight="1">
      <c r="A19" s="95"/>
      <c r="B19" s="251"/>
      <c r="C19" s="252"/>
      <c r="D19" s="253"/>
      <c r="E19" s="95"/>
      <c r="F19" s="96"/>
      <c r="G19" s="97"/>
      <c r="H19" s="98">
        <f t="shared" si="0"/>
        <v>0</v>
      </c>
    </row>
    <row r="20" spans="1:8" s="86" customFormat="1" ht="20.100000000000001" customHeight="1">
      <c r="A20" s="95"/>
      <c r="B20" s="251"/>
      <c r="C20" s="252"/>
      <c r="D20" s="253"/>
      <c r="E20" s="95"/>
      <c r="F20" s="96"/>
      <c r="G20" s="97"/>
      <c r="H20" s="98">
        <f t="shared" si="0"/>
        <v>0</v>
      </c>
    </row>
    <row r="21" spans="1:8" s="86" customFormat="1" ht="20.100000000000001" customHeight="1">
      <c r="A21" s="95"/>
      <c r="B21" s="251"/>
      <c r="C21" s="252"/>
      <c r="D21" s="253"/>
      <c r="E21" s="95"/>
      <c r="F21" s="96"/>
      <c r="G21" s="97"/>
      <c r="H21" s="98">
        <f t="shared" si="0"/>
        <v>0</v>
      </c>
    </row>
    <row r="22" spans="1:8" s="86" customFormat="1" ht="20.100000000000001" customHeight="1">
      <c r="A22" s="95"/>
      <c r="B22" s="251"/>
      <c r="C22" s="252"/>
      <c r="D22" s="253"/>
      <c r="E22" s="95"/>
      <c r="F22" s="96"/>
      <c r="G22" s="97"/>
      <c r="H22" s="98">
        <f t="shared" si="0"/>
        <v>0</v>
      </c>
    </row>
    <row r="23" spans="1:8" s="86" customFormat="1" ht="20.100000000000001" customHeight="1">
      <c r="A23" s="95"/>
      <c r="B23" s="261"/>
      <c r="C23" s="262"/>
      <c r="D23" s="263"/>
      <c r="E23" s="95"/>
      <c r="F23" s="96"/>
      <c r="G23" s="97"/>
      <c r="H23" s="98">
        <f t="shared" si="0"/>
        <v>0</v>
      </c>
    </row>
    <row r="24" spans="1:8" s="86" customFormat="1" ht="20.100000000000001" customHeight="1">
      <c r="A24" s="110"/>
      <c r="B24" s="111"/>
      <c r="C24" s="111"/>
      <c r="D24" s="111"/>
      <c r="E24" s="112"/>
      <c r="F24" s="113"/>
      <c r="G24" s="114"/>
      <c r="H24" s="115"/>
    </row>
    <row r="25" spans="1:8" s="86" customFormat="1" ht="20.100000000000001" customHeight="1">
      <c r="A25" s="264"/>
      <c r="B25" s="265"/>
      <c r="C25" s="265"/>
      <c r="D25" s="265"/>
      <c r="E25" s="99" t="s">
        <v>75</v>
      </c>
      <c r="F25" s="88" t="s">
        <v>76</v>
      </c>
      <c r="G25" s="88"/>
      <c r="H25" s="116">
        <f>SUM(H14:H23)</f>
        <v>0</v>
      </c>
    </row>
    <row r="26" spans="1:8" s="86" customFormat="1" ht="20.100000000000001" customHeight="1">
      <c r="A26" s="266"/>
      <c r="B26" s="267"/>
      <c r="C26" s="267"/>
      <c r="D26" s="267"/>
      <c r="E26" s="99"/>
      <c r="F26" s="88" t="s">
        <v>77</v>
      </c>
      <c r="G26" s="88"/>
      <c r="H26" s="116">
        <f>SUMIF(G14:G23,"x",H14:H23)</f>
        <v>0</v>
      </c>
    </row>
    <row r="27" spans="1:8" s="86" customFormat="1" ht="20.100000000000001" customHeight="1">
      <c r="A27" s="257"/>
      <c r="B27" s="254"/>
      <c r="C27" s="254"/>
      <c r="D27" s="254"/>
      <c r="E27" s="88"/>
      <c r="F27" s="88" t="s">
        <v>78</v>
      </c>
      <c r="G27" s="88"/>
      <c r="H27" s="117">
        <v>0.01</v>
      </c>
    </row>
    <row r="28" spans="1:8" s="86" customFormat="1" ht="20.100000000000001" customHeight="1">
      <c r="A28" s="257"/>
      <c r="B28" s="254"/>
      <c r="C28" s="254"/>
      <c r="D28" s="254"/>
      <c r="E28" s="88"/>
      <c r="F28" s="88" t="s">
        <v>72</v>
      </c>
      <c r="G28" s="88"/>
      <c r="H28" s="116">
        <f>H27*H26</f>
        <v>0</v>
      </c>
    </row>
    <row r="29" spans="1:8" s="86" customFormat="1" ht="20.100000000000001" customHeight="1">
      <c r="A29" s="257"/>
      <c r="B29" s="254"/>
      <c r="C29" s="254"/>
      <c r="D29" s="254"/>
      <c r="E29" s="88"/>
      <c r="F29" s="88" t="s">
        <v>79</v>
      </c>
      <c r="G29" s="88"/>
      <c r="H29" s="116"/>
    </row>
    <row r="30" spans="1:8" s="86" customFormat="1" ht="20.100000000000001" customHeight="1">
      <c r="A30" s="257"/>
      <c r="B30" s="254"/>
      <c r="C30" s="254"/>
      <c r="D30" s="254"/>
      <c r="E30" s="88"/>
      <c r="F30" s="100" t="s">
        <v>73</v>
      </c>
      <c r="G30" s="101"/>
      <c r="H30" s="118">
        <f>H25+H28+H29</f>
        <v>0</v>
      </c>
    </row>
    <row r="31" spans="1:8">
      <c r="A31" s="119"/>
      <c r="B31" s="120"/>
      <c r="C31" s="120"/>
      <c r="D31" s="120"/>
      <c r="E31" s="120"/>
      <c r="F31" s="120"/>
      <c r="G31" s="120"/>
      <c r="H31" s="121"/>
    </row>
    <row r="32" spans="1:8">
      <c r="A32" s="119"/>
      <c r="B32" s="120"/>
      <c r="C32" s="120"/>
      <c r="D32" s="120"/>
      <c r="E32" s="120"/>
      <c r="F32" s="120"/>
      <c r="G32" s="120"/>
      <c r="H32" s="121"/>
    </row>
    <row r="33" spans="1:8">
      <c r="A33" s="119"/>
      <c r="B33" s="120"/>
      <c r="C33" s="120"/>
      <c r="D33" s="120"/>
      <c r="E33" s="120"/>
      <c r="F33" s="120"/>
      <c r="G33" s="120"/>
      <c r="H33" s="121"/>
    </row>
    <row r="34" spans="1:8">
      <c r="A34" s="119"/>
      <c r="B34" s="120"/>
      <c r="C34" s="120"/>
      <c r="D34" s="120"/>
      <c r="E34" s="120"/>
      <c r="F34" s="120"/>
      <c r="G34" s="120"/>
      <c r="H34" s="121"/>
    </row>
    <row r="35" spans="1:8">
      <c r="A35" s="119"/>
      <c r="B35" s="120"/>
      <c r="C35" s="120"/>
      <c r="D35" s="120"/>
      <c r="E35" s="120"/>
      <c r="F35" s="120"/>
      <c r="G35" s="120"/>
      <c r="H35" s="121"/>
    </row>
    <row r="36" spans="1:8">
      <c r="A36" s="119"/>
      <c r="B36" s="120"/>
      <c r="C36" s="120"/>
      <c r="D36" s="120"/>
      <c r="E36" s="120"/>
      <c r="F36" s="120"/>
      <c r="G36" s="120"/>
      <c r="H36" s="121"/>
    </row>
    <row r="37" spans="1:8">
      <c r="A37" s="119"/>
      <c r="B37" s="120"/>
      <c r="C37" s="120"/>
      <c r="D37" s="120"/>
      <c r="E37" s="120"/>
      <c r="F37" s="120"/>
      <c r="G37" s="120"/>
      <c r="H37" s="121"/>
    </row>
    <row r="38" spans="1:8">
      <c r="A38" s="119"/>
      <c r="B38" s="120"/>
      <c r="C38" s="120"/>
      <c r="D38" s="120"/>
      <c r="E38" s="120"/>
      <c r="F38" s="120"/>
      <c r="G38" s="120"/>
      <c r="H38" s="121"/>
    </row>
    <row r="39" spans="1:8">
      <c r="A39" s="119"/>
      <c r="B39" s="120"/>
      <c r="C39" s="120"/>
      <c r="D39" s="120"/>
      <c r="E39" s="120"/>
      <c r="F39" s="120"/>
      <c r="G39" s="120"/>
      <c r="H39" s="121"/>
    </row>
    <row r="40" spans="1:8">
      <c r="A40" s="119"/>
      <c r="B40" s="120"/>
      <c r="C40" s="120"/>
      <c r="D40" s="120"/>
      <c r="E40" s="120"/>
      <c r="F40" s="120"/>
      <c r="G40" s="120"/>
      <c r="H40" s="121"/>
    </row>
    <row r="41" spans="1:8">
      <c r="A41" s="122"/>
      <c r="B41" s="123"/>
      <c r="C41" s="123"/>
      <c r="D41" s="123"/>
      <c r="E41" s="123"/>
      <c r="F41" s="123"/>
      <c r="G41" s="123"/>
      <c r="H41" s="124"/>
    </row>
    <row r="137" spans="2:2" ht="13.5" thickBot="1"/>
    <row r="138" spans="2:2" ht="17.25" thickBot="1">
      <c r="B138" s="4" t="str">
        <f>'انواع الفلاتر'!B2</f>
        <v>فلتر 5 عادي</v>
      </c>
    </row>
    <row r="139" spans="2:2" ht="17.25" thickBot="1">
      <c r="B139" s="4" t="str">
        <f>'انواع الفلاتر'!B3</f>
        <v>فلتر 7 عادي</v>
      </c>
    </row>
    <row r="140" spans="2:2" ht="17.25" thickBot="1">
      <c r="B140" s="4" t="str">
        <f>'انواع الفلاتر'!B4</f>
        <v>فلتر 5 RO</v>
      </c>
    </row>
    <row r="141" spans="2:2" ht="17.25" thickBot="1">
      <c r="B141" s="4" t="str">
        <f>'انواع الفلاتر'!B5</f>
        <v>فلتر 7 RO</v>
      </c>
    </row>
    <row r="142" spans="2:2" ht="17.25" thickBot="1">
      <c r="B142" s="4" t="str">
        <f>'انواع الفلاتر'!B6</f>
        <v>شمعة ممبرين</v>
      </c>
    </row>
    <row r="143" spans="2:2" ht="17.25" thickBot="1">
      <c r="B143" s="4" t="str">
        <f>'انواع الفلاتر'!B7</f>
        <v>شمعة أولى</v>
      </c>
    </row>
    <row r="144" spans="2:2" ht="17.25" thickBot="1">
      <c r="B144" s="4" t="str">
        <f>'انواع الفلاتر'!B8</f>
        <v>شمعة ثانية</v>
      </c>
    </row>
    <row r="145" spans="2:2" ht="17.25" thickBot="1">
      <c r="B145" s="4" t="str">
        <f>'انواع الفلاتر'!B9</f>
        <v>شمعة ثالثة</v>
      </c>
    </row>
    <row r="146" spans="2:2" ht="17.25" thickBot="1">
      <c r="B146" s="4" t="str">
        <f>'انواع الفلاتر'!B10</f>
        <v>شمعة جوز هند</v>
      </c>
    </row>
    <row r="147" spans="2:2" ht="17.25" thickBot="1">
      <c r="B147" s="4" t="str">
        <f>'انواع الفلاتر'!B11</f>
        <v>شمعة كلسيدة</v>
      </c>
    </row>
    <row r="148" spans="2:2" ht="17.25" thickBot="1">
      <c r="B148" s="4" t="str">
        <f>'انواع الفلاتر'!B12</f>
        <v>شمعة انفرا</v>
      </c>
    </row>
    <row r="149" spans="2:2" ht="17.25" thickBot="1">
      <c r="B149" s="4" t="str">
        <f>'انواع الفلاتر'!B13</f>
        <v>شمعة UV</v>
      </c>
    </row>
    <row r="150" spans="2:2" ht="17.25" thickBot="1">
      <c r="B150" s="4" t="str">
        <f>'انواع الفلاتر'!B14</f>
        <v>شاسيه خماسي</v>
      </c>
    </row>
    <row r="151" spans="2:2" ht="17.25" thickBot="1">
      <c r="B151" s="4" t="str">
        <f>'انواع الفلاتر'!B15</f>
        <v>شاسيه RO</v>
      </c>
    </row>
    <row r="152" spans="2:2" ht="17.25" thickBot="1">
      <c r="B152" s="4" t="str">
        <f>'انواع الفلاتر'!B16</f>
        <v>كريمب 2x1</v>
      </c>
    </row>
    <row r="153" spans="2:2" ht="17.25" thickBot="1">
      <c r="B153" s="4" t="str">
        <f>'انواع الفلاتر'!B17</f>
        <v>كريمب قاعدة</v>
      </c>
    </row>
    <row r="154" spans="2:2" ht="17.25" thickBot="1">
      <c r="B154" s="4" t="str">
        <f>'انواع الفلاتر'!B18</f>
        <v>لوبرشير</v>
      </c>
    </row>
    <row r="155" spans="2:2" ht="17.25" thickBot="1">
      <c r="B155" s="4" t="str">
        <f>'انواع الفلاتر'!B19</f>
        <v>هاي برشير</v>
      </c>
    </row>
    <row r="156" spans="2:2" ht="17.25" thickBot="1">
      <c r="B156" s="4" t="str">
        <f>'انواع الفلاتر'!B20</f>
        <v>رباعي</v>
      </c>
    </row>
    <row r="157" spans="2:2" ht="17.25" thickBot="1">
      <c r="B157" s="4" t="str">
        <f>'انواع الفلاتر'!B21</f>
        <v>كوع</v>
      </c>
    </row>
    <row r="158" spans="2:2" ht="17.25" thickBot="1">
      <c r="B158" s="4" t="str">
        <f>'انواع الفلاتر'!B22</f>
        <v>خرطوم</v>
      </c>
    </row>
    <row r="159" spans="2:2" ht="17.25" thickBot="1">
      <c r="B159" s="4" t="str">
        <f>'انواع الفلاتر'!B23</f>
        <v>هاوزينج</v>
      </c>
    </row>
    <row r="160" spans="2:2" ht="17.25" thickBot="1">
      <c r="B160" s="4" t="str">
        <f>'انواع الفلاتر'!B24</f>
        <v>ناطرة  نصف</v>
      </c>
    </row>
    <row r="161" spans="2:2" ht="17.25" thickBot="1">
      <c r="B161" s="4" t="str">
        <f>'انواع الفلاتر'!B25</f>
        <v>ناطرة ثلاثة ارباع</v>
      </c>
    </row>
    <row r="162" spans="2:2" ht="17.25" thickBot="1">
      <c r="B162" s="4" t="str">
        <f>'انواع الفلاتر'!B26</f>
        <v>محبس نصف</v>
      </c>
    </row>
    <row r="163" spans="2:2" ht="17.25" thickBot="1">
      <c r="B163" s="4" t="str">
        <f>'انواع الفلاتر'!B27</f>
        <v>جوانات</v>
      </c>
    </row>
    <row r="164" spans="2:2" ht="17.25" thickBot="1">
      <c r="B164" s="4" t="str">
        <f>'انواع الفلاتر'!B28</f>
        <v>خزان</v>
      </c>
    </row>
    <row r="165" spans="2:2" ht="17.25" thickBot="1">
      <c r="B165" s="4" t="str">
        <f>'انواع الفلاتر'!B29</f>
        <v>مسامير</v>
      </c>
    </row>
    <row r="166" spans="2:2" ht="17.25" thickBot="1">
      <c r="B166" s="4">
        <f>'انواع الفلاتر'!B30</f>
        <v>0</v>
      </c>
    </row>
    <row r="167" spans="2:2" ht="17.25" thickBot="1">
      <c r="B167" s="4">
        <f>'انواع الفلاتر'!B31</f>
        <v>0</v>
      </c>
    </row>
    <row r="168" spans="2:2" ht="17.25" thickBot="1">
      <c r="B168" s="4">
        <f>'انواع الفلاتر'!B32</f>
        <v>0</v>
      </c>
    </row>
    <row r="169" spans="2:2" ht="17.25" thickBot="1">
      <c r="B169" s="4">
        <f>'انواع الفلاتر'!B33</f>
        <v>0</v>
      </c>
    </row>
    <row r="170" spans="2:2" ht="17.25" thickBot="1">
      <c r="B170" s="4">
        <f>'انواع الفلاتر'!B34</f>
        <v>0</v>
      </c>
    </row>
    <row r="171" spans="2:2" ht="17.25" thickBot="1">
      <c r="B171" s="4">
        <f>'انواع الفلاتر'!B35</f>
        <v>0</v>
      </c>
    </row>
    <row r="172" spans="2:2" ht="17.25" thickBot="1">
      <c r="B172" s="4">
        <f>'انواع الفلاتر'!B36</f>
        <v>0</v>
      </c>
    </row>
    <row r="173" spans="2:2" ht="17.25" thickBot="1">
      <c r="B173" s="4">
        <f>'انواع الفلاتر'!B37</f>
        <v>0</v>
      </c>
    </row>
    <row r="174" spans="2:2" ht="17.25" thickBot="1">
      <c r="B174" s="4">
        <f>'انواع الفلاتر'!B38</f>
        <v>0</v>
      </c>
    </row>
    <row r="175" spans="2:2" ht="17.25" thickBot="1">
      <c r="B175" s="4">
        <f>'انواع الفلاتر'!B39</f>
        <v>0</v>
      </c>
    </row>
    <row r="176" spans="2:2" ht="17.25" thickBot="1">
      <c r="B176" s="4">
        <f>'انواع الفلاتر'!B40</f>
        <v>0</v>
      </c>
    </row>
    <row r="177" spans="2:2" ht="17.25" thickBot="1">
      <c r="B177" s="4">
        <f>'انواع الفلاتر'!B41</f>
        <v>0</v>
      </c>
    </row>
    <row r="178" spans="2:2" ht="17.25" thickBot="1">
      <c r="B178" s="4">
        <f>'انواع الفلاتر'!B42</f>
        <v>0</v>
      </c>
    </row>
    <row r="179" spans="2:2" ht="17.25" thickBot="1">
      <c r="B179" s="4">
        <f>'انواع الفلاتر'!B43</f>
        <v>0</v>
      </c>
    </row>
    <row r="180" spans="2:2" ht="17.25" thickBot="1">
      <c r="B180" s="4">
        <f>'انواع الفلاتر'!B44</f>
        <v>0</v>
      </c>
    </row>
    <row r="181" spans="2:2" ht="17.25" thickBot="1">
      <c r="B181" s="4">
        <f>'انواع الفلاتر'!B45</f>
        <v>0</v>
      </c>
    </row>
    <row r="182" spans="2:2" ht="17.25" thickBot="1">
      <c r="B182" s="4">
        <f>'انواع الفلاتر'!B46</f>
        <v>0</v>
      </c>
    </row>
    <row r="183" spans="2:2" ht="17.25" thickBot="1">
      <c r="B183" s="4">
        <f>'انواع الفلاتر'!B47</f>
        <v>0</v>
      </c>
    </row>
    <row r="184" spans="2:2" ht="17.25" thickBot="1">
      <c r="B184" s="4">
        <f>'انواع الفلاتر'!B48</f>
        <v>0</v>
      </c>
    </row>
    <row r="185" spans="2:2" ht="17.25" thickBot="1">
      <c r="B185" s="4">
        <f>'انواع الفلاتر'!B49</f>
        <v>0</v>
      </c>
    </row>
    <row r="186" spans="2:2" ht="17.25" thickBot="1">
      <c r="B186" s="4">
        <f>'انواع الفلاتر'!B50</f>
        <v>0</v>
      </c>
    </row>
    <row r="187" spans="2:2" ht="17.25" thickBot="1">
      <c r="B187" s="4">
        <f>'انواع الفلاتر'!B51</f>
        <v>0</v>
      </c>
    </row>
    <row r="188" spans="2:2" ht="16.5">
      <c r="B188" s="4">
        <f>'انواع الفلاتر'!B52</f>
        <v>0</v>
      </c>
    </row>
  </sheetData>
  <mergeCells count="24">
    <mergeCell ref="A27:D27"/>
    <mergeCell ref="A28:D28"/>
    <mergeCell ref="A29:D29"/>
    <mergeCell ref="A30:D30"/>
    <mergeCell ref="A2:H2"/>
    <mergeCell ref="B20:D20"/>
    <mergeCell ref="B21:D21"/>
    <mergeCell ref="B22:D22"/>
    <mergeCell ref="B23:D23"/>
    <mergeCell ref="A25:D25"/>
    <mergeCell ref="A26:D26"/>
    <mergeCell ref="B14:D14"/>
    <mergeCell ref="B15:D15"/>
    <mergeCell ref="B16:D16"/>
    <mergeCell ref="B17:D17"/>
    <mergeCell ref="B18:D18"/>
    <mergeCell ref="A1:H1"/>
    <mergeCell ref="B3:D3"/>
    <mergeCell ref="B4:D4"/>
    <mergeCell ref="B19:D19"/>
    <mergeCell ref="B8:D8"/>
    <mergeCell ref="B9:D9"/>
    <mergeCell ref="B10:D10"/>
    <mergeCell ref="B13:D13"/>
  </mergeCells>
  <dataValidations count="1">
    <dataValidation type="list" allowBlank="1" showInputMessage="1" showErrorMessage="1" sqref="B14:D23">
      <formula1>$B$138:$B$188</formula1>
    </dataValidation>
  </dataValidations>
  <hyperlinks>
    <hyperlink ref="B6" r:id="rId1"/>
  </hyperlinks>
  <pageMargins left="0.7" right="0.7" top="0.75" bottom="0.75" header="0.3" footer="0.3"/>
  <pageSetup paperSize="9" scale="87" orientation="portrait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H264"/>
  <sheetViews>
    <sheetView showGridLines="0" rightToLeft="1" workbookViewId="0">
      <selection activeCell="B11" sqref="B11:D11"/>
    </sheetView>
  </sheetViews>
  <sheetFormatPr defaultRowHeight="15"/>
  <cols>
    <col min="1" max="1" width="12.5703125" style="85" bestFit="1" customWidth="1"/>
    <col min="2" max="2" width="22.7109375" style="85" bestFit="1" customWidth="1"/>
    <col min="3" max="3" width="11.28515625" style="85" customWidth="1"/>
    <col min="4" max="4" width="11" style="85" customWidth="1"/>
    <col min="5" max="5" width="12.5703125" style="85" customWidth="1"/>
    <col min="6" max="6" width="13.5703125" style="85" customWidth="1"/>
    <col min="7" max="7" width="7.140625" style="85" customWidth="1"/>
    <col min="8" max="8" width="14.140625" style="85" customWidth="1"/>
  </cols>
  <sheetData>
    <row r="1" spans="1:8" ht="30">
      <c r="A1" s="246" t="s">
        <v>196</v>
      </c>
      <c r="B1" s="247"/>
      <c r="C1" s="247"/>
      <c r="D1" s="247"/>
      <c r="E1" s="247"/>
      <c r="F1" s="247"/>
      <c r="G1" s="247"/>
      <c r="H1" s="248"/>
    </row>
    <row r="2" spans="1:8" ht="23.25">
      <c r="A2" s="258" t="s">
        <v>95</v>
      </c>
      <c r="B2" s="259"/>
      <c r="C2" s="259"/>
      <c r="D2" s="259"/>
      <c r="E2" s="259"/>
      <c r="F2" s="259"/>
      <c r="G2" s="259"/>
      <c r="H2" s="260"/>
    </row>
    <row r="3" spans="1:8" ht="15.75">
      <c r="A3" s="103" t="s">
        <v>70</v>
      </c>
      <c r="B3" s="275" t="s">
        <v>91</v>
      </c>
      <c r="C3" s="275"/>
      <c r="D3" s="275"/>
      <c r="E3" s="179"/>
      <c r="F3" s="156" t="s">
        <v>80</v>
      </c>
      <c r="G3" s="156"/>
      <c r="H3" s="104">
        <f ca="1">TODAY()</f>
        <v>43368</v>
      </c>
    </row>
    <row r="4" spans="1:8" ht="18">
      <c r="A4" s="103" t="s">
        <v>71</v>
      </c>
      <c r="B4" s="250" t="s">
        <v>93</v>
      </c>
      <c r="C4" s="250"/>
      <c r="D4" s="250"/>
      <c r="E4" s="179"/>
      <c r="F4" s="156" t="s">
        <v>197</v>
      </c>
      <c r="G4" s="156"/>
      <c r="H4" s="189"/>
    </row>
    <row r="5" spans="1:8" ht="15.75">
      <c r="A5" s="103" t="s">
        <v>92</v>
      </c>
      <c r="B5" s="180" t="s">
        <v>96</v>
      </c>
      <c r="C5" s="179"/>
      <c r="D5" s="179"/>
      <c r="E5" s="179"/>
      <c r="F5" s="156"/>
      <c r="G5" s="179"/>
      <c r="H5" s="106"/>
    </row>
    <row r="6" spans="1:8" ht="18">
      <c r="A6" s="103" t="s">
        <v>144</v>
      </c>
      <c r="B6" s="155" t="s">
        <v>145</v>
      </c>
      <c r="C6" s="179"/>
      <c r="D6" s="179"/>
      <c r="E6" s="179"/>
      <c r="F6" s="156" t="s">
        <v>133</v>
      </c>
      <c r="G6" s="179"/>
      <c r="H6" s="190">
        <f>+VLOOKUP(B8,'اسماء العملاء'!$A$2:$E$142,5,FALSE)</f>
        <v>1</v>
      </c>
    </row>
    <row r="7" spans="1:8" ht="15.75">
      <c r="A7" s="108" t="s">
        <v>84</v>
      </c>
      <c r="B7" s="89"/>
      <c r="C7" s="89"/>
      <c r="D7" s="89"/>
      <c r="E7" s="89"/>
      <c r="F7" s="179"/>
      <c r="G7" s="179"/>
      <c r="H7" s="106"/>
    </row>
    <row r="8" spans="1:8" ht="21">
      <c r="A8" s="103" t="s">
        <v>82</v>
      </c>
      <c r="B8" s="276" t="s">
        <v>32</v>
      </c>
      <c r="C8" s="276"/>
      <c r="D8" s="276"/>
      <c r="E8" s="87"/>
      <c r="F8" s="179"/>
      <c r="G8" s="179"/>
      <c r="H8" s="106"/>
    </row>
    <row r="9" spans="1:8" ht="21">
      <c r="A9" s="103" t="s">
        <v>83</v>
      </c>
      <c r="B9" s="276" t="str">
        <f>+VLOOKUP(B8,'[1]اسماء العملاء'!$A$2:$E$142,2,FALSE)</f>
        <v>العجمي</v>
      </c>
      <c r="C9" s="276"/>
      <c r="D9" s="276"/>
      <c r="E9" s="87"/>
      <c r="F9" s="179"/>
      <c r="G9" s="179"/>
      <c r="H9" s="106"/>
    </row>
    <row r="10" spans="1:8" ht="18.75">
      <c r="A10" s="103" t="s">
        <v>71</v>
      </c>
      <c r="B10" s="274" t="str">
        <f>+VLOOKUP(B8,'[1]اسماء العملاء'!$A$2:$E$142,3,FALSE)</f>
        <v>123456789</v>
      </c>
      <c r="C10" s="274"/>
      <c r="D10" s="274"/>
      <c r="E10" s="87"/>
      <c r="F10" s="179"/>
      <c r="G10" s="179"/>
      <c r="H10" s="106"/>
    </row>
    <row r="11" spans="1:8" ht="18.75">
      <c r="A11" s="103" t="s">
        <v>198</v>
      </c>
      <c r="B11" s="274" t="s">
        <v>206</v>
      </c>
      <c r="C11" s="274"/>
      <c r="D11" s="274"/>
      <c r="E11" s="87"/>
      <c r="F11" s="179"/>
      <c r="G11" s="179"/>
      <c r="H11" s="106"/>
    </row>
    <row r="12" spans="1:8" ht="19.5" thickBot="1">
      <c r="A12" s="103" t="s">
        <v>200</v>
      </c>
      <c r="B12" s="274">
        <f>+VLOOKUP(B8,'[1]اسماء العملاء'!$A$2:$G$1072,7,FALSE)</f>
        <v>300</v>
      </c>
      <c r="C12" s="274"/>
      <c r="D12" s="274"/>
      <c r="E12" s="224" t="s">
        <v>203</v>
      </c>
      <c r="F12" s="274" t="str">
        <f>+VLOOKUP(B8,'[1]اسماء العملاء'!$A$2:$G$1072,6,FALSE)</f>
        <v>فلتر 7 عادي</v>
      </c>
      <c r="G12" s="274"/>
      <c r="H12" s="106"/>
    </row>
    <row r="13" spans="1:8" ht="24" thickBot="1">
      <c r="A13" s="271" t="s">
        <v>199</v>
      </c>
      <c r="B13" s="272"/>
      <c r="C13" s="272"/>
      <c r="D13" s="272"/>
      <c r="E13" s="272"/>
      <c r="F13" s="272"/>
      <c r="G13" s="272"/>
      <c r="H13" s="273"/>
    </row>
    <row r="14" spans="1:8">
      <c r="A14" s="119"/>
      <c r="B14" s="120"/>
      <c r="C14" s="120"/>
      <c r="D14" s="120"/>
      <c r="E14" s="191"/>
      <c r="F14" s="192"/>
      <c r="G14" s="193"/>
      <c r="H14" s="116"/>
    </row>
    <row r="15" spans="1:8" ht="30">
      <c r="A15" s="246" t="s">
        <v>196</v>
      </c>
      <c r="B15" s="247"/>
      <c r="C15" s="247"/>
      <c r="D15" s="247"/>
      <c r="E15" s="247"/>
      <c r="F15" s="247"/>
      <c r="G15" s="247"/>
      <c r="H15" s="248"/>
    </row>
    <row r="16" spans="1:8" ht="23.25">
      <c r="A16" s="258" t="s">
        <v>95</v>
      </c>
      <c r="B16" s="259"/>
      <c r="C16" s="259"/>
      <c r="D16" s="259"/>
      <c r="E16" s="259"/>
      <c r="F16" s="259"/>
      <c r="G16" s="259"/>
      <c r="H16" s="260"/>
    </row>
    <row r="17" spans="1:8" ht="15.75">
      <c r="A17" s="103" t="s">
        <v>70</v>
      </c>
      <c r="B17" s="275" t="s">
        <v>91</v>
      </c>
      <c r="C17" s="275"/>
      <c r="D17" s="275"/>
      <c r="E17" s="179"/>
      <c r="F17" s="156" t="s">
        <v>80</v>
      </c>
      <c r="G17" s="156"/>
      <c r="H17" s="104">
        <f ca="1">TODAY()</f>
        <v>43368</v>
      </c>
    </row>
    <row r="18" spans="1:8" ht="18">
      <c r="A18" s="103" t="s">
        <v>71</v>
      </c>
      <c r="B18" s="250" t="s">
        <v>93</v>
      </c>
      <c r="C18" s="250"/>
      <c r="D18" s="250"/>
      <c r="E18" s="179"/>
      <c r="F18" s="156" t="s">
        <v>197</v>
      </c>
      <c r="G18" s="156"/>
      <c r="H18" s="189"/>
    </row>
    <row r="19" spans="1:8" ht="15.75">
      <c r="A19" s="103" t="s">
        <v>92</v>
      </c>
      <c r="B19" s="180" t="s">
        <v>96</v>
      </c>
      <c r="C19" s="179"/>
      <c r="D19" s="179"/>
      <c r="E19" s="179"/>
      <c r="F19" s="156"/>
      <c r="G19" s="179"/>
      <c r="H19" s="106"/>
    </row>
    <row r="20" spans="1:8" ht="18">
      <c r="A20" s="103" t="s">
        <v>144</v>
      </c>
      <c r="B20" s="155" t="s">
        <v>145</v>
      </c>
      <c r="C20" s="179"/>
      <c r="D20" s="179"/>
      <c r="E20" s="179"/>
      <c r="F20" s="156" t="s">
        <v>133</v>
      </c>
      <c r="G20" s="179"/>
      <c r="H20" s="190">
        <f>+VLOOKUP(B22,'اسماء العملاء'!$A$2:$E$142,5,FALSE)</f>
        <v>2</v>
      </c>
    </row>
    <row r="21" spans="1:8" ht="15.75">
      <c r="A21" s="108" t="s">
        <v>84</v>
      </c>
      <c r="B21" s="89"/>
      <c r="C21" s="89"/>
      <c r="D21" s="89"/>
      <c r="E21" s="89"/>
      <c r="F21" s="179"/>
      <c r="G21" s="179"/>
      <c r="H21" s="106"/>
    </row>
    <row r="22" spans="1:8" ht="21">
      <c r="A22" s="103" t="s">
        <v>82</v>
      </c>
      <c r="B22" s="276" t="s">
        <v>34</v>
      </c>
      <c r="C22" s="276"/>
      <c r="D22" s="276"/>
      <c r="E22" s="87"/>
      <c r="F22" s="179"/>
      <c r="G22" s="179"/>
      <c r="H22" s="106"/>
    </row>
    <row r="23" spans="1:8" ht="21">
      <c r="A23" s="103" t="s">
        <v>83</v>
      </c>
      <c r="B23" s="276" t="str">
        <f>+VLOOKUP(B22,'[1]اسماء العملاء'!$A$2:$E$142,2,FALSE)</f>
        <v>محرم بك</v>
      </c>
      <c r="C23" s="276"/>
      <c r="D23" s="276"/>
      <c r="E23" s="87"/>
      <c r="F23" s="179"/>
      <c r="G23" s="179"/>
      <c r="H23" s="106"/>
    </row>
    <row r="24" spans="1:8" ht="18.75">
      <c r="A24" s="103" t="s">
        <v>71</v>
      </c>
      <c r="B24" s="274" t="str">
        <f>+VLOOKUP(B22,'[1]اسماء العملاء'!$A$2:$E$142,3,FALSE)</f>
        <v>0123456789</v>
      </c>
      <c r="C24" s="274"/>
      <c r="D24" s="274"/>
      <c r="E24" s="87"/>
      <c r="F24" s="179"/>
      <c r="G24" s="179"/>
      <c r="H24" s="106"/>
    </row>
    <row r="25" spans="1:8" ht="18.75">
      <c r="A25" s="103" t="s">
        <v>198</v>
      </c>
      <c r="B25" s="274" t="s">
        <v>206</v>
      </c>
      <c r="C25" s="274"/>
      <c r="D25" s="274"/>
      <c r="E25" s="87"/>
      <c r="F25" s="179"/>
      <c r="G25" s="179"/>
      <c r="H25" s="106"/>
    </row>
    <row r="26" spans="1:8" ht="19.5" thickBot="1">
      <c r="A26" s="103" t="s">
        <v>200</v>
      </c>
      <c r="B26" s="274">
        <f>+VLOOKUP(B22,'اسماء العملاء'!$A$2:$G$1072,7,FALSE)</f>
        <v>400</v>
      </c>
      <c r="C26" s="274"/>
      <c r="D26" s="274"/>
      <c r="E26" s="224" t="s">
        <v>203</v>
      </c>
      <c r="F26" s="274" t="str">
        <f>+VLOOKUP(B22,'[1]اسماء العملاء'!$A$2:$G$1072,6,FALSE)</f>
        <v>فلتر 7 عادي</v>
      </c>
      <c r="G26" s="274"/>
      <c r="H26" s="106"/>
    </row>
    <row r="27" spans="1:8" ht="24" thickBot="1">
      <c r="A27" s="271" t="s">
        <v>199</v>
      </c>
      <c r="B27" s="272"/>
      <c r="C27" s="272"/>
      <c r="D27" s="272"/>
      <c r="E27" s="272"/>
      <c r="F27" s="272"/>
      <c r="G27" s="272"/>
      <c r="H27" s="273"/>
    </row>
    <row r="120" spans="1:8" ht="15.75" thickBot="1"/>
    <row r="121" spans="1:8" ht="16.5" thickBot="1">
      <c r="H121" s="222" t="s">
        <v>205</v>
      </c>
    </row>
    <row r="122" spans="1:8" ht="24" thickBot="1">
      <c r="A122" s="8" t="s">
        <v>30</v>
      </c>
      <c r="B122" s="8" t="s">
        <v>43</v>
      </c>
      <c r="C122" s="13" t="s">
        <v>31</v>
      </c>
      <c r="D122" s="13" t="s">
        <v>149</v>
      </c>
      <c r="E122" s="8" t="s">
        <v>133</v>
      </c>
      <c r="H122" s="223" t="str">
        <f>[2]المحصل!A1</f>
        <v>اسم المحصل</v>
      </c>
    </row>
    <row r="123" spans="1:8" ht="19.5" thickBot="1">
      <c r="A123" s="10" t="s">
        <v>32</v>
      </c>
      <c r="B123" s="10" t="s">
        <v>33</v>
      </c>
      <c r="C123" s="130" t="s">
        <v>146</v>
      </c>
      <c r="D123" s="130" t="s">
        <v>150</v>
      </c>
      <c r="E123" s="9">
        <v>1</v>
      </c>
      <c r="H123" s="223" t="str">
        <f>[2]المحصل!A2</f>
        <v>أحمد</v>
      </c>
    </row>
    <row r="124" spans="1:8" ht="19.5" thickBot="1">
      <c r="A124" s="11" t="s">
        <v>34</v>
      </c>
      <c r="B124" s="11" t="s">
        <v>35</v>
      </c>
      <c r="C124" s="14" t="s">
        <v>36</v>
      </c>
      <c r="D124" s="127"/>
      <c r="E124" s="125">
        <v>2</v>
      </c>
      <c r="H124" s="223" t="str">
        <f>[2]المحصل!A3</f>
        <v>محمد</v>
      </c>
    </row>
    <row r="125" spans="1:8" ht="19.5" thickBot="1">
      <c r="A125" s="11" t="s">
        <v>45</v>
      </c>
      <c r="B125" s="11" t="s">
        <v>46</v>
      </c>
      <c r="C125" s="14" t="s">
        <v>47</v>
      </c>
      <c r="D125" s="127"/>
      <c r="E125" s="125">
        <v>3</v>
      </c>
      <c r="H125" s="223" t="str">
        <f>[2]المحصل!A4</f>
        <v>وليد</v>
      </c>
    </row>
    <row r="126" spans="1:8" ht="19.5" thickBot="1">
      <c r="A126" s="11" t="s">
        <v>48</v>
      </c>
      <c r="B126" s="11" t="s">
        <v>49</v>
      </c>
      <c r="C126" s="14" t="s">
        <v>154</v>
      </c>
      <c r="D126" s="127"/>
      <c r="E126" s="125">
        <v>4</v>
      </c>
      <c r="H126" s="223" t="str">
        <f>[2]المحصل!A5</f>
        <v>علي</v>
      </c>
    </row>
    <row r="127" spans="1:8" ht="19.5" thickBot="1">
      <c r="A127" s="11" t="s">
        <v>57</v>
      </c>
      <c r="B127" s="11" t="s">
        <v>58</v>
      </c>
      <c r="C127" s="14" t="s">
        <v>59</v>
      </c>
      <c r="D127" s="127"/>
      <c r="E127" s="125">
        <v>5</v>
      </c>
      <c r="H127" s="223">
        <f>[2]المحصل!A6</f>
        <v>0</v>
      </c>
    </row>
    <row r="128" spans="1:8" ht="19.5" thickBot="1">
      <c r="A128" s="11" t="s">
        <v>60</v>
      </c>
      <c r="B128" s="11" t="s">
        <v>61</v>
      </c>
      <c r="C128" s="14" t="s">
        <v>62</v>
      </c>
      <c r="D128" s="127"/>
      <c r="E128" s="125">
        <v>6</v>
      </c>
      <c r="H128" s="223">
        <f>[2]المحصل!A7</f>
        <v>0</v>
      </c>
    </row>
    <row r="129" spans="1:8" ht="19.5" thickBot="1">
      <c r="A129" s="11" t="s">
        <v>63</v>
      </c>
      <c r="B129" s="11" t="s">
        <v>64</v>
      </c>
      <c r="C129" s="14" t="s">
        <v>65</v>
      </c>
      <c r="D129" s="127"/>
      <c r="E129" s="125">
        <v>7</v>
      </c>
      <c r="H129" s="223">
        <f>[2]المحصل!A8</f>
        <v>0</v>
      </c>
    </row>
    <row r="130" spans="1:8" ht="19.5" thickBot="1">
      <c r="A130" s="11" t="s">
        <v>89</v>
      </c>
      <c r="B130" s="11" t="s">
        <v>33</v>
      </c>
      <c r="C130" s="14" t="s">
        <v>90</v>
      </c>
      <c r="D130" s="127"/>
      <c r="E130" s="125">
        <v>8</v>
      </c>
      <c r="H130" s="223">
        <f>[2]المحصل!A9</f>
        <v>0</v>
      </c>
    </row>
    <row r="131" spans="1:8" ht="18.75">
      <c r="A131" s="11" t="s">
        <v>134</v>
      </c>
      <c r="B131" s="11" t="s">
        <v>135</v>
      </c>
      <c r="C131" s="14" t="s">
        <v>136</v>
      </c>
      <c r="D131" s="127"/>
      <c r="E131" s="125">
        <v>9</v>
      </c>
      <c r="H131" s="223">
        <f>[2]المحصل!A10</f>
        <v>0</v>
      </c>
    </row>
    <row r="132" spans="1:8" ht="18.75">
      <c r="A132" s="11"/>
      <c r="B132" s="11"/>
      <c r="C132" s="14"/>
      <c r="D132" s="127"/>
      <c r="E132" s="125">
        <v>10</v>
      </c>
    </row>
    <row r="133" spans="1:8" ht="18.75">
      <c r="A133" s="11"/>
      <c r="B133" s="11"/>
      <c r="C133" s="14"/>
      <c r="D133" s="127"/>
      <c r="E133" s="125">
        <v>11</v>
      </c>
    </row>
    <row r="134" spans="1:8" ht="18.75">
      <c r="A134" s="11"/>
      <c r="B134" s="11"/>
      <c r="C134" s="14"/>
      <c r="D134" s="127"/>
      <c r="E134" s="125">
        <v>12</v>
      </c>
    </row>
    <row r="135" spans="1:8" ht="18.75">
      <c r="A135" s="11"/>
      <c r="B135" s="11"/>
      <c r="C135" s="14"/>
      <c r="D135" s="127"/>
      <c r="E135" s="125">
        <v>13</v>
      </c>
    </row>
    <row r="136" spans="1:8" ht="18.75">
      <c r="A136" s="11"/>
      <c r="B136" s="11"/>
      <c r="C136" s="14"/>
      <c r="D136" s="127"/>
      <c r="E136" s="125">
        <v>14</v>
      </c>
    </row>
    <row r="137" spans="1:8" ht="18.75">
      <c r="A137" s="11"/>
      <c r="B137" s="11"/>
      <c r="C137" s="14"/>
      <c r="D137" s="127"/>
      <c r="E137" s="125">
        <v>15</v>
      </c>
    </row>
    <row r="138" spans="1:8" ht="18.75">
      <c r="A138" s="11"/>
      <c r="B138" s="11"/>
      <c r="C138" s="14"/>
      <c r="D138" s="127"/>
      <c r="E138" s="125">
        <v>16</v>
      </c>
    </row>
    <row r="139" spans="1:8" ht="18.75">
      <c r="A139" s="11"/>
      <c r="B139" s="11"/>
      <c r="C139" s="14"/>
      <c r="D139" s="127"/>
      <c r="E139" s="125">
        <v>17</v>
      </c>
    </row>
    <row r="140" spans="1:8" ht="18.75">
      <c r="A140" s="11"/>
      <c r="B140" s="11"/>
      <c r="C140" s="14"/>
      <c r="D140" s="127"/>
      <c r="E140" s="125">
        <v>18</v>
      </c>
    </row>
    <row r="141" spans="1:8" ht="18.75">
      <c r="A141" s="11"/>
      <c r="B141" s="11"/>
      <c r="C141" s="14"/>
      <c r="D141" s="127"/>
      <c r="E141" s="125">
        <v>19</v>
      </c>
    </row>
    <row r="142" spans="1:8" ht="18.75">
      <c r="A142" s="11"/>
      <c r="B142" s="11"/>
      <c r="C142" s="14"/>
      <c r="D142" s="127"/>
      <c r="E142" s="125">
        <v>20</v>
      </c>
    </row>
    <row r="143" spans="1:8" ht="18.75">
      <c r="A143" s="11"/>
      <c r="B143" s="11"/>
      <c r="C143" s="14"/>
      <c r="D143" s="127"/>
      <c r="E143" s="125">
        <v>21</v>
      </c>
    </row>
    <row r="144" spans="1:8" ht="18.75">
      <c r="A144" s="11"/>
      <c r="B144" s="11"/>
      <c r="C144" s="14"/>
      <c r="D144" s="127"/>
      <c r="E144" s="125">
        <v>22</v>
      </c>
    </row>
    <row r="145" spans="1:5" ht="18.75">
      <c r="A145" s="11"/>
      <c r="B145" s="11"/>
      <c r="C145" s="14"/>
      <c r="D145" s="127"/>
      <c r="E145" s="125">
        <v>23</v>
      </c>
    </row>
    <row r="146" spans="1:5" ht="18.75">
      <c r="A146" s="11"/>
      <c r="B146" s="11"/>
      <c r="C146" s="14"/>
      <c r="D146" s="127"/>
      <c r="E146" s="125">
        <v>24</v>
      </c>
    </row>
    <row r="147" spans="1:5" ht="18.75">
      <c r="A147" s="11"/>
      <c r="B147" s="11"/>
      <c r="C147" s="14"/>
      <c r="D147" s="127"/>
      <c r="E147" s="125">
        <v>25</v>
      </c>
    </row>
    <row r="148" spans="1:5" ht="18.75">
      <c r="A148" s="11"/>
      <c r="B148" s="11"/>
      <c r="C148" s="14"/>
      <c r="D148" s="127"/>
      <c r="E148" s="125">
        <v>26</v>
      </c>
    </row>
    <row r="149" spans="1:5" ht="18.75">
      <c r="A149" s="11"/>
      <c r="B149" s="11"/>
      <c r="C149" s="14"/>
      <c r="D149" s="127"/>
      <c r="E149" s="125">
        <v>27</v>
      </c>
    </row>
    <row r="150" spans="1:5" ht="18.75">
      <c r="A150" s="11"/>
      <c r="B150" s="11"/>
      <c r="C150" s="14"/>
      <c r="D150" s="127"/>
      <c r="E150" s="125">
        <v>28</v>
      </c>
    </row>
    <row r="151" spans="1:5" ht="18.75">
      <c r="A151" s="11"/>
      <c r="B151" s="11"/>
      <c r="C151" s="14"/>
      <c r="D151" s="127"/>
      <c r="E151" s="125">
        <v>29</v>
      </c>
    </row>
    <row r="152" spans="1:5" ht="18.75">
      <c r="A152" s="11"/>
      <c r="B152" s="11"/>
      <c r="C152" s="14"/>
      <c r="D152" s="127"/>
      <c r="E152" s="125">
        <v>30</v>
      </c>
    </row>
    <row r="153" spans="1:5" ht="18.75">
      <c r="A153" s="11"/>
      <c r="B153" s="11"/>
      <c r="C153" s="14"/>
      <c r="D153" s="127"/>
      <c r="E153" s="125">
        <v>31</v>
      </c>
    </row>
    <row r="154" spans="1:5" ht="18.75">
      <c r="A154" s="11"/>
      <c r="B154" s="11"/>
      <c r="C154" s="14"/>
      <c r="D154" s="127"/>
      <c r="E154" s="125">
        <v>32</v>
      </c>
    </row>
    <row r="155" spans="1:5" ht="18.75">
      <c r="A155" s="11"/>
      <c r="B155" s="11"/>
      <c r="C155" s="14"/>
      <c r="D155" s="127"/>
      <c r="E155" s="125">
        <v>33</v>
      </c>
    </row>
    <row r="156" spans="1:5" ht="18.75">
      <c r="A156" s="11"/>
      <c r="B156" s="11"/>
      <c r="C156" s="14"/>
      <c r="D156" s="127"/>
      <c r="E156" s="125">
        <v>34</v>
      </c>
    </row>
    <row r="157" spans="1:5" ht="18.75">
      <c r="A157" s="11"/>
      <c r="B157" s="11"/>
      <c r="C157" s="14"/>
      <c r="D157" s="127"/>
      <c r="E157" s="125">
        <v>35</v>
      </c>
    </row>
    <row r="158" spans="1:5" ht="18.75">
      <c r="A158" s="11"/>
      <c r="B158" s="11"/>
      <c r="C158" s="14"/>
      <c r="D158" s="127"/>
      <c r="E158" s="125">
        <v>36</v>
      </c>
    </row>
    <row r="159" spans="1:5" ht="18.75">
      <c r="A159" s="11"/>
      <c r="B159" s="11"/>
      <c r="C159" s="14"/>
      <c r="D159" s="127"/>
      <c r="E159" s="125">
        <v>37</v>
      </c>
    </row>
    <row r="160" spans="1:5" ht="18.75">
      <c r="A160" s="11"/>
      <c r="B160" s="11"/>
      <c r="C160" s="14"/>
      <c r="D160" s="127"/>
      <c r="E160" s="125">
        <v>38</v>
      </c>
    </row>
    <row r="161" spans="1:5" ht="18.75">
      <c r="A161" s="11"/>
      <c r="B161" s="11"/>
      <c r="C161" s="14"/>
      <c r="D161" s="127"/>
      <c r="E161" s="125">
        <v>39</v>
      </c>
    </row>
    <row r="162" spans="1:5" ht="18.75">
      <c r="A162" s="11"/>
      <c r="B162" s="11"/>
      <c r="C162" s="14"/>
      <c r="D162" s="127"/>
      <c r="E162" s="125">
        <v>40</v>
      </c>
    </row>
    <row r="163" spans="1:5" ht="18.75">
      <c r="A163" s="11"/>
      <c r="B163" s="11"/>
      <c r="C163" s="14"/>
      <c r="D163" s="127"/>
      <c r="E163" s="125">
        <v>41</v>
      </c>
    </row>
    <row r="164" spans="1:5" ht="18.75">
      <c r="A164" s="11"/>
      <c r="B164" s="11"/>
      <c r="C164" s="14"/>
      <c r="D164" s="127"/>
      <c r="E164" s="125">
        <v>42</v>
      </c>
    </row>
    <row r="165" spans="1:5" ht="18.75">
      <c r="A165" s="11"/>
      <c r="B165" s="11"/>
      <c r="C165" s="14"/>
      <c r="D165" s="127"/>
      <c r="E165" s="125">
        <v>43</v>
      </c>
    </row>
    <row r="166" spans="1:5" ht="18.75">
      <c r="A166" s="11"/>
      <c r="B166" s="11"/>
      <c r="C166" s="14"/>
      <c r="D166" s="127"/>
      <c r="E166" s="125">
        <v>44</v>
      </c>
    </row>
    <row r="167" spans="1:5" ht="18.75">
      <c r="A167" s="11"/>
      <c r="B167" s="11"/>
      <c r="C167" s="14"/>
      <c r="D167" s="127"/>
      <c r="E167" s="125">
        <v>45</v>
      </c>
    </row>
    <row r="168" spans="1:5" ht="18.75">
      <c r="A168" s="11"/>
      <c r="B168" s="11"/>
      <c r="C168" s="14"/>
      <c r="D168" s="127"/>
      <c r="E168" s="125">
        <v>46</v>
      </c>
    </row>
    <row r="169" spans="1:5" ht="18.75">
      <c r="A169" s="11"/>
      <c r="B169" s="11"/>
      <c r="C169" s="14"/>
      <c r="D169" s="127"/>
      <c r="E169" s="125">
        <v>47</v>
      </c>
    </row>
    <row r="170" spans="1:5" ht="18.75">
      <c r="A170" s="11"/>
      <c r="B170" s="11"/>
      <c r="C170" s="14"/>
      <c r="D170" s="127"/>
      <c r="E170" s="125">
        <v>48</v>
      </c>
    </row>
    <row r="171" spans="1:5" ht="18.75">
      <c r="A171" s="11"/>
      <c r="B171" s="11"/>
      <c r="C171" s="14"/>
      <c r="D171" s="127"/>
      <c r="E171" s="125">
        <v>49</v>
      </c>
    </row>
    <row r="172" spans="1:5" ht="18.75">
      <c r="A172" s="11"/>
      <c r="B172" s="11"/>
      <c r="C172" s="14"/>
      <c r="D172" s="127"/>
      <c r="E172" s="125">
        <v>50</v>
      </c>
    </row>
    <row r="173" spans="1:5" ht="18.75">
      <c r="A173" s="11"/>
      <c r="B173" s="11"/>
      <c r="C173" s="14"/>
      <c r="D173" s="127"/>
      <c r="E173" s="125">
        <v>51</v>
      </c>
    </row>
    <row r="174" spans="1:5" ht="18.75">
      <c r="A174" s="11"/>
      <c r="B174" s="11"/>
      <c r="C174" s="14"/>
      <c r="D174" s="127"/>
      <c r="E174" s="125">
        <v>52</v>
      </c>
    </row>
    <row r="175" spans="1:5" ht="18.75">
      <c r="A175" s="11"/>
      <c r="B175" s="11"/>
      <c r="C175" s="14"/>
      <c r="D175" s="127"/>
      <c r="E175" s="125">
        <v>53</v>
      </c>
    </row>
    <row r="176" spans="1:5" ht="18.75">
      <c r="A176" s="11"/>
      <c r="B176" s="11"/>
      <c r="C176" s="14"/>
      <c r="D176" s="127"/>
      <c r="E176" s="125">
        <v>54</v>
      </c>
    </row>
    <row r="177" spans="1:5" ht="18.75">
      <c r="A177" s="11"/>
      <c r="B177" s="11"/>
      <c r="C177" s="14"/>
      <c r="D177" s="127"/>
      <c r="E177" s="125">
        <v>55</v>
      </c>
    </row>
    <row r="178" spans="1:5" ht="18.75">
      <c r="A178" s="11"/>
      <c r="B178" s="11"/>
      <c r="C178" s="14"/>
      <c r="D178" s="127"/>
      <c r="E178" s="125">
        <v>56</v>
      </c>
    </row>
    <row r="179" spans="1:5" ht="18.75">
      <c r="A179" s="11"/>
      <c r="B179" s="11"/>
      <c r="C179" s="14"/>
      <c r="D179" s="127"/>
      <c r="E179" s="125">
        <v>57</v>
      </c>
    </row>
    <row r="180" spans="1:5" ht="18.75">
      <c r="A180" s="11"/>
      <c r="B180" s="11"/>
      <c r="C180" s="14"/>
      <c r="D180" s="127"/>
      <c r="E180" s="125">
        <v>58</v>
      </c>
    </row>
    <row r="181" spans="1:5" ht="18.75">
      <c r="A181" s="11"/>
      <c r="B181" s="11"/>
      <c r="C181" s="14"/>
      <c r="D181" s="127"/>
      <c r="E181" s="125">
        <v>59</v>
      </c>
    </row>
    <row r="182" spans="1:5" ht="18.75">
      <c r="A182" s="126"/>
      <c r="B182" s="126"/>
      <c r="C182" s="127"/>
      <c r="D182" s="127"/>
      <c r="E182" s="125">
        <v>60</v>
      </c>
    </row>
    <row r="183" spans="1:5" ht="18.75">
      <c r="A183" s="126"/>
      <c r="B183" s="126"/>
      <c r="C183" s="127"/>
      <c r="D183" s="127"/>
      <c r="E183" s="125">
        <v>61</v>
      </c>
    </row>
    <row r="184" spans="1:5" ht="18.75">
      <c r="A184" s="126"/>
      <c r="B184" s="126"/>
      <c r="C184" s="127"/>
      <c r="D184" s="127"/>
      <c r="E184" s="125">
        <v>62</v>
      </c>
    </row>
    <row r="185" spans="1:5" ht="18.75">
      <c r="A185" s="126"/>
      <c r="B185" s="126"/>
      <c r="C185" s="127"/>
      <c r="D185" s="127"/>
      <c r="E185" s="125">
        <v>63</v>
      </c>
    </row>
    <row r="186" spans="1:5" ht="18.75">
      <c r="A186" s="126"/>
      <c r="B186" s="126"/>
      <c r="C186" s="127"/>
      <c r="D186" s="127"/>
      <c r="E186" s="125">
        <v>64</v>
      </c>
    </row>
    <row r="187" spans="1:5" ht="18.75">
      <c r="A187" s="126"/>
      <c r="B187" s="126"/>
      <c r="C187" s="127"/>
      <c r="D187" s="127"/>
      <c r="E187" s="125">
        <v>65</v>
      </c>
    </row>
    <row r="188" spans="1:5" ht="18.75">
      <c r="A188" s="126"/>
      <c r="B188" s="126"/>
      <c r="C188" s="127"/>
      <c r="D188" s="127"/>
      <c r="E188" s="125">
        <v>66</v>
      </c>
    </row>
    <row r="189" spans="1:5" ht="18.75">
      <c r="A189" s="126"/>
      <c r="B189" s="126"/>
      <c r="C189" s="127"/>
      <c r="D189" s="127"/>
      <c r="E189" s="125">
        <v>67</v>
      </c>
    </row>
    <row r="190" spans="1:5" ht="18.75">
      <c r="A190" s="126"/>
      <c r="B190" s="126"/>
      <c r="C190" s="127"/>
      <c r="D190" s="127"/>
      <c r="E190" s="125">
        <v>68</v>
      </c>
    </row>
    <row r="191" spans="1:5" ht="18.75">
      <c r="A191" s="126"/>
      <c r="B191" s="126"/>
      <c r="C191" s="127"/>
      <c r="D191" s="127"/>
      <c r="E191" s="125">
        <v>69</v>
      </c>
    </row>
    <row r="192" spans="1:5" ht="18.75">
      <c r="A192" s="126"/>
      <c r="B192" s="126"/>
      <c r="C192" s="127"/>
      <c r="D192" s="127"/>
      <c r="E192" s="125">
        <v>70</v>
      </c>
    </row>
    <row r="193" spans="1:5" ht="18.75">
      <c r="A193" s="126"/>
      <c r="B193" s="126"/>
      <c r="C193" s="127"/>
      <c r="D193" s="127"/>
      <c r="E193" s="125">
        <v>71</v>
      </c>
    </row>
    <row r="194" spans="1:5" ht="18.75">
      <c r="A194" s="126"/>
      <c r="B194" s="126"/>
      <c r="C194" s="127"/>
      <c r="D194" s="127"/>
      <c r="E194" s="125">
        <v>72</v>
      </c>
    </row>
    <row r="195" spans="1:5" ht="18.75">
      <c r="A195" s="126"/>
      <c r="B195" s="126"/>
      <c r="C195" s="127"/>
      <c r="D195" s="127"/>
      <c r="E195" s="125">
        <v>73</v>
      </c>
    </row>
    <row r="196" spans="1:5" ht="18.75">
      <c r="A196" s="126"/>
      <c r="B196" s="126"/>
      <c r="C196" s="127"/>
      <c r="D196" s="127"/>
      <c r="E196" s="125">
        <v>74</v>
      </c>
    </row>
    <row r="197" spans="1:5" ht="18.75">
      <c r="A197" s="126"/>
      <c r="B197" s="126"/>
      <c r="C197" s="127"/>
      <c r="D197" s="127"/>
      <c r="E197" s="125">
        <v>75</v>
      </c>
    </row>
    <row r="198" spans="1:5" ht="18.75">
      <c r="A198" s="126"/>
      <c r="B198" s="126"/>
      <c r="C198" s="127"/>
      <c r="D198" s="127"/>
      <c r="E198" s="125">
        <v>76</v>
      </c>
    </row>
    <row r="199" spans="1:5" ht="18.75">
      <c r="A199" s="126"/>
      <c r="B199" s="126"/>
      <c r="C199" s="127"/>
      <c r="D199" s="127"/>
      <c r="E199" s="125">
        <v>77</v>
      </c>
    </row>
    <row r="200" spans="1:5" ht="18.75">
      <c r="A200" s="126"/>
      <c r="B200" s="126"/>
      <c r="C200" s="127"/>
      <c r="D200" s="127"/>
      <c r="E200" s="125">
        <v>78</v>
      </c>
    </row>
    <row r="201" spans="1:5" ht="18.75">
      <c r="A201" s="126"/>
      <c r="B201" s="126"/>
      <c r="C201" s="127"/>
      <c r="D201" s="127"/>
      <c r="E201" s="125">
        <v>79</v>
      </c>
    </row>
    <row r="202" spans="1:5" ht="18.75">
      <c r="A202" s="126"/>
      <c r="B202" s="126"/>
      <c r="C202" s="127"/>
      <c r="D202" s="127"/>
      <c r="E202" s="125">
        <v>80</v>
      </c>
    </row>
    <row r="203" spans="1:5" ht="18.75">
      <c r="A203" s="126"/>
      <c r="B203" s="126"/>
      <c r="C203" s="127"/>
      <c r="D203" s="127"/>
      <c r="E203" s="125">
        <v>81</v>
      </c>
    </row>
    <row r="204" spans="1:5" ht="18.75">
      <c r="A204" s="126"/>
      <c r="B204" s="126"/>
      <c r="C204" s="127"/>
      <c r="D204" s="127"/>
      <c r="E204" s="125">
        <v>82</v>
      </c>
    </row>
    <row r="205" spans="1:5" ht="18.75">
      <c r="A205" s="126"/>
      <c r="B205" s="126"/>
      <c r="C205" s="127"/>
      <c r="D205" s="127"/>
      <c r="E205" s="125">
        <v>83</v>
      </c>
    </row>
    <row r="206" spans="1:5" ht="18.75">
      <c r="A206" s="126"/>
      <c r="B206" s="126"/>
      <c r="C206" s="127"/>
      <c r="D206" s="127"/>
      <c r="E206" s="125">
        <v>84</v>
      </c>
    </row>
    <row r="207" spans="1:5" ht="18.75">
      <c r="A207" s="126"/>
      <c r="B207" s="126"/>
      <c r="C207" s="127"/>
      <c r="D207" s="127"/>
      <c r="E207" s="125">
        <v>85</v>
      </c>
    </row>
    <row r="208" spans="1:5" ht="18.75">
      <c r="A208" s="126"/>
      <c r="B208" s="126"/>
      <c r="C208" s="127"/>
      <c r="D208" s="127"/>
      <c r="E208" s="125">
        <v>86</v>
      </c>
    </row>
    <row r="209" spans="1:5" ht="18.75">
      <c r="A209" s="126"/>
      <c r="B209" s="126"/>
      <c r="C209" s="127"/>
      <c r="D209" s="127"/>
      <c r="E209" s="125">
        <v>87</v>
      </c>
    </row>
    <row r="210" spans="1:5" ht="18.75">
      <c r="A210" s="126"/>
      <c r="B210" s="126"/>
      <c r="C210" s="127"/>
      <c r="D210" s="127"/>
      <c r="E210" s="125">
        <v>88</v>
      </c>
    </row>
    <row r="211" spans="1:5" ht="18.75">
      <c r="A211" s="126"/>
      <c r="B211" s="126"/>
      <c r="C211" s="127"/>
      <c r="D211" s="127"/>
      <c r="E211" s="125">
        <v>89</v>
      </c>
    </row>
    <row r="212" spans="1:5" ht="18.75">
      <c r="A212" s="126"/>
      <c r="B212" s="126"/>
      <c r="C212" s="127"/>
      <c r="D212" s="127"/>
      <c r="E212" s="125">
        <v>90</v>
      </c>
    </row>
    <row r="213" spans="1:5" ht="18.75">
      <c r="A213" s="126"/>
      <c r="B213" s="126"/>
      <c r="C213" s="127"/>
      <c r="D213" s="127"/>
      <c r="E213" s="125">
        <v>91</v>
      </c>
    </row>
    <row r="214" spans="1:5" ht="18.75">
      <c r="A214" s="126"/>
      <c r="B214" s="126"/>
      <c r="C214" s="127"/>
      <c r="D214" s="127"/>
      <c r="E214" s="125">
        <v>92</v>
      </c>
    </row>
    <row r="215" spans="1:5" ht="18.75">
      <c r="A215" s="126"/>
      <c r="B215" s="126"/>
      <c r="C215" s="127"/>
      <c r="D215" s="127"/>
      <c r="E215" s="125">
        <v>93</v>
      </c>
    </row>
    <row r="216" spans="1:5" ht="18.75">
      <c r="A216" s="126"/>
      <c r="B216" s="126"/>
      <c r="C216" s="127"/>
      <c r="D216" s="127"/>
      <c r="E216" s="125">
        <v>94</v>
      </c>
    </row>
    <row r="217" spans="1:5" ht="18.75">
      <c r="A217" s="126"/>
      <c r="B217" s="126"/>
      <c r="C217" s="127"/>
      <c r="D217" s="127"/>
      <c r="E217" s="125">
        <v>95</v>
      </c>
    </row>
    <row r="218" spans="1:5" ht="18.75">
      <c r="A218" s="126"/>
      <c r="B218" s="126"/>
      <c r="C218" s="127"/>
      <c r="D218" s="127"/>
      <c r="E218" s="125">
        <v>96</v>
      </c>
    </row>
    <row r="219" spans="1:5" ht="18.75">
      <c r="A219" s="126"/>
      <c r="B219" s="126"/>
      <c r="C219" s="127"/>
      <c r="D219" s="127"/>
      <c r="E219" s="125">
        <v>97</v>
      </c>
    </row>
    <row r="220" spans="1:5" ht="18.75">
      <c r="A220" s="126"/>
      <c r="B220" s="126"/>
      <c r="C220" s="127"/>
      <c r="D220" s="127"/>
      <c r="E220" s="125">
        <v>98</v>
      </c>
    </row>
    <row r="221" spans="1:5" ht="18.75">
      <c r="A221" s="126"/>
      <c r="B221" s="126"/>
      <c r="C221" s="127"/>
      <c r="D221" s="127"/>
      <c r="E221" s="125">
        <v>99</v>
      </c>
    </row>
    <row r="222" spans="1:5" ht="18.75">
      <c r="A222" s="11"/>
      <c r="B222" s="11"/>
      <c r="C222" s="14"/>
      <c r="D222" s="127"/>
      <c r="E222" s="125">
        <v>100</v>
      </c>
    </row>
    <row r="223" spans="1:5" ht="18.75">
      <c r="A223" s="11"/>
      <c r="B223" s="11"/>
      <c r="C223" s="14"/>
      <c r="D223" s="127"/>
      <c r="E223" s="125">
        <v>101</v>
      </c>
    </row>
    <row r="224" spans="1:5" ht="18.75">
      <c r="A224" s="11"/>
      <c r="B224" s="11"/>
      <c r="C224" s="14"/>
      <c r="D224" s="127"/>
      <c r="E224" s="125">
        <v>102</v>
      </c>
    </row>
    <row r="225" spans="1:5" ht="18.75">
      <c r="A225" s="11"/>
      <c r="B225" s="11"/>
      <c r="C225" s="14"/>
      <c r="D225" s="127"/>
      <c r="E225" s="125">
        <v>103</v>
      </c>
    </row>
    <row r="226" spans="1:5" ht="18.75">
      <c r="A226" s="11"/>
      <c r="B226" s="11"/>
      <c r="C226" s="14"/>
      <c r="D226" s="127"/>
      <c r="E226" s="125">
        <v>104</v>
      </c>
    </row>
    <row r="227" spans="1:5" ht="18.75">
      <c r="A227" s="11"/>
      <c r="B227" s="11"/>
      <c r="C227" s="14"/>
      <c r="D227" s="127"/>
      <c r="E227" s="125">
        <v>105</v>
      </c>
    </row>
    <row r="228" spans="1:5" ht="18.75">
      <c r="A228" s="11"/>
      <c r="B228" s="11"/>
      <c r="C228" s="14"/>
      <c r="D228" s="127"/>
      <c r="E228" s="125">
        <v>106</v>
      </c>
    </row>
    <row r="229" spans="1:5" ht="18.75">
      <c r="A229" s="11"/>
      <c r="B229" s="11"/>
      <c r="C229" s="14"/>
      <c r="D229" s="127"/>
      <c r="E229" s="125">
        <v>107</v>
      </c>
    </row>
    <row r="230" spans="1:5" ht="18.75">
      <c r="A230" s="11"/>
      <c r="B230" s="11"/>
      <c r="C230" s="14"/>
      <c r="D230" s="127"/>
      <c r="E230" s="125">
        <v>108</v>
      </c>
    </row>
    <row r="231" spans="1:5" ht="18.75">
      <c r="A231" s="11"/>
      <c r="B231" s="11"/>
      <c r="C231" s="14"/>
      <c r="D231" s="127"/>
      <c r="E231" s="125">
        <v>109</v>
      </c>
    </row>
    <row r="232" spans="1:5" ht="18.75">
      <c r="A232" s="11"/>
      <c r="B232" s="11"/>
      <c r="C232" s="14"/>
      <c r="D232" s="127"/>
      <c r="E232" s="125">
        <v>110</v>
      </c>
    </row>
    <row r="233" spans="1:5" ht="18.75">
      <c r="A233" s="11"/>
      <c r="B233" s="11"/>
      <c r="C233" s="14"/>
      <c r="D233" s="127"/>
      <c r="E233" s="125">
        <v>111</v>
      </c>
    </row>
    <row r="234" spans="1:5" ht="18.75">
      <c r="A234" s="11"/>
      <c r="B234" s="11"/>
      <c r="C234" s="14"/>
      <c r="D234" s="127"/>
      <c r="E234" s="125">
        <v>112</v>
      </c>
    </row>
    <row r="235" spans="1:5" ht="18.75">
      <c r="A235" s="11"/>
      <c r="B235" s="11"/>
      <c r="C235" s="14"/>
      <c r="D235" s="127"/>
      <c r="E235" s="125">
        <v>113</v>
      </c>
    </row>
    <row r="236" spans="1:5" ht="18.75">
      <c r="A236" s="11"/>
      <c r="B236" s="11"/>
      <c r="C236" s="14"/>
      <c r="D236" s="127"/>
      <c r="E236" s="125">
        <v>114</v>
      </c>
    </row>
    <row r="237" spans="1:5" ht="18.75">
      <c r="A237" s="11"/>
      <c r="B237" s="11"/>
      <c r="C237" s="14"/>
      <c r="D237" s="127"/>
      <c r="E237" s="125">
        <v>115</v>
      </c>
    </row>
    <row r="238" spans="1:5" ht="18.75">
      <c r="A238" s="11"/>
      <c r="B238" s="11"/>
      <c r="C238" s="14"/>
      <c r="D238" s="127"/>
      <c r="E238" s="125">
        <v>116</v>
      </c>
    </row>
    <row r="239" spans="1:5" ht="18.75">
      <c r="A239" s="11"/>
      <c r="B239" s="11"/>
      <c r="C239" s="14"/>
      <c r="D239" s="127"/>
      <c r="E239" s="125">
        <v>117</v>
      </c>
    </row>
    <row r="240" spans="1:5" ht="18.75">
      <c r="A240" s="11"/>
      <c r="B240" s="11"/>
      <c r="C240" s="14"/>
      <c r="D240" s="127"/>
      <c r="E240" s="125">
        <v>118</v>
      </c>
    </row>
    <row r="241" spans="1:5" ht="18.75">
      <c r="A241" s="11"/>
      <c r="B241" s="11"/>
      <c r="C241" s="14"/>
      <c r="D241" s="127"/>
      <c r="E241" s="125">
        <v>119</v>
      </c>
    </row>
    <row r="242" spans="1:5" ht="18.75">
      <c r="A242" s="11"/>
      <c r="B242" s="11"/>
      <c r="C242" s="14"/>
      <c r="D242" s="127"/>
      <c r="E242" s="125">
        <v>120</v>
      </c>
    </row>
    <row r="243" spans="1:5" ht="18.75">
      <c r="A243" s="11"/>
      <c r="B243" s="11"/>
      <c r="C243" s="14"/>
      <c r="D243" s="127"/>
      <c r="E243" s="125">
        <v>121</v>
      </c>
    </row>
    <row r="244" spans="1:5" ht="18.75">
      <c r="A244" s="11"/>
      <c r="B244" s="11"/>
      <c r="C244" s="14"/>
      <c r="D244" s="127"/>
      <c r="E244" s="125">
        <v>122</v>
      </c>
    </row>
    <row r="245" spans="1:5" ht="18.75">
      <c r="A245" s="11"/>
      <c r="B245" s="11"/>
      <c r="C245" s="14"/>
      <c r="D245" s="127"/>
      <c r="E245" s="125">
        <v>123</v>
      </c>
    </row>
    <row r="246" spans="1:5" ht="18.75">
      <c r="A246" s="11"/>
      <c r="B246" s="11"/>
      <c r="C246" s="14"/>
      <c r="D246" s="127"/>
      <c r="E246" s="125">
        <v>124</v>
      </c>
    </row>
    <row r="247" spans="1:5" ht="18.75">
      <c r="A247" s="11"/>
      <c r="B247" s="11"/>
      <c r="C247" s="14"/>
      <c r="D247" s="127"/>
      <c r="E247" s="125">
        <v>125</v>
      </c>
    </row>
    <row r="248" spans="1:5" ht="18.75">
      <c r="A248" s="11"/>
      <c r="B248" s="11"/>
      <c r="C248" s="14"/>
      <c r="D248" s="127"/>
      <c r="E248" s="125">
        <v>126</v>
      </c>
    </row>
    <row r="249" spans="1:5" ht="18.75">
      <c r="A249" s="11"/>
      <c r="B249" s="11"/>
      <c r="C249" s="14"/>
      <c r="D249" s="127"/>
      <c r="E249" s="125">
        <v>127</v>
      </c>
    </row>
    <row r="250" spans="1:5" ht="18.75">
      <c r="A250" s="11"/>
      <c r="B250" s="11"/>
      <c r="C250" s="14"/>
      <c r="D250" s="127"/>
      <c r="E250" s="125">
        <v>128</v>
      </c>
    </row>
    <row r="251" spans="1:5" ht="18.75">
      <c r="A251" s="11"/>
      <c r="B251" s="11"/>
      <c r="C251" s="14"/>
      <c r="D251" s="127"/>
      <c r="E251" s="125">
        <v>129</v>
      </c>
    </row>
    <row r="252" spans="1:5" ht="18.75">
      <c r="A252" s="11"/>
      <c r="B252" s="11"/>
      <c r="C252" s="14"/>
      <c r="D252" s="127"/>
      <c r="E252" s="125">
        <v>130</v>
      </c>
    </row>
    <row r="253" spans="1:5" ht="18.75">
      <c r="A253" s="11"/>
      <c r="B253" s="11"/>
      <c r="C253" s="14"/>
      <c r="D253" s="127"/>
      <c r="E253" s="125">
        <v>131</v>
      </c>
    </row>
    <row r="254" spans="1:5" ht="18.75">
      <c r="A254" s="11"/>
      <c r="B254" s="11"/>
      <c r="C254" s="14"/>
      <c r="D254" s="127"/>
      <c r="E254" s="125">
        <v>132</v>
      </c>
    </row>
    <row r="255" spans="1:5" ht="18.75">
      <c r="A255" s="11"/>
      <c r="B255" s="11"/>
      <c r="C255" s="14"/>
      <c r="D255" s="127"/>
      <c r="E255" s="125">
        <v>133</v>
      </c>
    </row>
    <row r="256" spans="1:5" ht="18.75">
      <c r="A256" s="11"/>
      <c r="B256" s="11"/>
      <c r="C256" s="14"/>
      <c r="D256" s="127"/>
      <c r="E256" s="125">
        <v>134</v>
      </c>
    </row>
    <row r="257" spans="1:5" ht="18.75">
      <c r="A257" s="11"/>
      <c r="B257" s="11"/>
      <c r="C257" s="14"/>
      <c r="D257" s="127"/>
      <c r="E257" s="125">
        <v>135</v>
      </c>
    </row>
    <row r="258" spans="1:5" ht="18.75">
      <c r="A258" s="11"/>
      <c r="B258" s="11"/>
      <c r="C258" s="14"/>
      <c r="D258" s="127"/>
      <c r="E258" s="125">
        <v>136</v>
      </c>
    </row>
    <row r="259" spans="1:5" ht="18.75">
      <c r="A259" s="11"/>
      <c r="B259" s="11"/>
      <c r="C259" s="14"/>
      <c r="D259" s="127"/>
      <c r="E259" s="125">
        <v>137</v>
      </c>
    </row>
    <row r="260" spans="1:5" ht="18.75">
      <c r="A260" s="11"/>
      <c r="B260" s="11"/>
      <c r="C260" s="14"/>
      <c r="D260" s="127"/>
      <c r="E260" s="125">
        <v>138</v>
      </c>
    </row>
    <row r="261" spans="1:5" ht="18.75">
      <c r="A261" s="11"/>
      <c r="B261" s="11"/>
      <c r="C261" s="14"/>
      <c r="D261" s="127"/>
      <c r="E261" s="125">
        <v>139</v>
      </c>
    </row>
    <row r="262" spans="1:5" ht="18.75">
      <c r="A262" s="129"/>
      <c r="B262" s="129"/>
      <c r="C262" s="127"/>
      <c r="D262" s="127"/>
      <c r="E262" s="125">
        <v>140</v>
      </c>
    </row>
    <row r="263" spans="1:5" ht="19.5" thickBot="1">
      <c r="A263" s="12"/>
      <c r="B263" s="12"/>
      <c r="C263" s="14"/>
      <c r="D263" s="172"/>
      <c r="E263" s="128">
        <v>141</v>
      </c>
    </row>
    <row r="264" spans="1:5" ht="15.75" thickBot="1">
      <c r="E264" s="128">
        <f>'[3]اسماء العملاء'!E142</f>
        <v>141</v>
      </c>
    </row>
  </sheetData>
  <mergeCells count="22">
    <mergeCell ref="B9:D9"/>
    <mergeCell ref="A1:H1"/>
    <mergeCell ref="A2:H2"/>
    <mergeCell ref="B3:D3"/>
    <mergeCell ref="B4:D4"/>
    <mergeCell ref="B8:D8"/>
    <mergeCell ref="A27:H27"/>
    <mergeCell ref="B10:D10"/>
    <mergeCell ref="B11:D11"/>
    <mergeCell ref="A13:H13"/>
    <mergeCell ref="A15:H15"/>
    <mergeCell ref="A16:H16"/>
    <mergeCell ref="B17:D17"/>
    <mergeCell ref="B18:D18"/>
    <mergeCell ref="B22:D22"/>
    <mergeCell ref="B23:D23"/>
    <mergeCell ref="B24:D24"/>
    <mergeCell ref="B25:D25"/>
    <mergeCell ref="B12:D12"/>
    <mergeCell ref="B26:D26"/>
    <mergeCell ref="F12:G12"/>
    <mergeCell ref="F26:G26"/>
  </mergeCells>
  <dataValidations count="3">
    <dataValidation type="list" allowBlank="1" showInputMessage="1" showErrorMessage="1" sqref="B8:D8 B22:D22">
      <formula1>$A$123:$A$263</formula1>
    </dataValidation>
    <dataValidation type="list" allowBlank="1" showInputMessage="1" showErrorMessage="1" sqref="B25:D25">
      <formula1>$H$123:$H$126</formula1>
    </dataValidation>
    <dataValidation type="list" allowBlank="1" showInputMessage="1" showErrorMessage="1" sqref="B11:D11">
      <formula1>$H$123:$H$131</formula1>
    </dataValidation>
  </dataValidations>
  <hyperlinks>
    <hyperlink ref="B6" r:id="rId1"/>
    <hyperlink ref="B20" r:id="rId2"/>
  </hyperlinks>
  <pageMargins left="0.5" right="0.5" top="0.74803149606299202" bottom="0.74803149606299202" header="0" footer="0"/>
  <pageSetup paperSize="9" scale="94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8"/>
  <dimension ref="A1:B120"/>
  <sheetViews>
    <sheetView rightToLeft="1" workbookViewId="0">
      <selection activeCell="G8" sqref="G8"/>
    </sheetView>
  </sheetViews>
  <sheetFormatPr defaultColWidth="9.140625" defaultRowHeight="26.1" customHeight="1"/>
  <cols>
    <col min="1" max="1" width="9.140625" style="149"/>
    <col min="2" max="2" width="25.85546875" style="148" customWidth="1"/>
    <col min="3" max="16384" width="9.140625" style="148"/>
  </cols>
  <sheetData>
    <row r="1" spans="1:2" ht="26.1" customHeight="1" thickBot="1">
      <c r="A1" s="147" t="s">
        <v>0</v>
      </c>
      <c r="B1" s="147" t="s">
        <v>141</v>
      </c>
    </row>
    <row r="2" spans="1:2" ht="26.1" customHeight="1">
      <c r="A2" s="9">
        <v>1</v>
      </c>
      <c r="B2" s="150" t="s">
        <v>142</v>
      </c>
    </row>
    <row r="3" spans="1:2" ht="26.1" customHeight="1">
      <c r="A3" s="125">
        <v>2</v>
      </c>
      <c r="B3" s="151" t="s">
        <v>147</v>
      </c>
    </row>
    <row r="4" spans="1:2" ht="26.1" customHeight="1">
      <c r="A4" s="125">
        <v>3</v>
      </c>
      <c r="B4" s="151" t="s">
        <v>148</v>
      </c>
    </row>
    <row r="5" spans="1:2" ht="26.1" customHeight="1">
      <c r="A5" s="125">
        <v>4</v>
      </c>
      <c r="B5" s="151"/>
    </row>
    <row r="6" spans="1:2" ht="26.1" customHeight="1">
      <c r="A6" s="125">
        <v>5</v>
      </c>
      <c r="B6" s="151"/>
    </row>
    <row r="7" spans="1:2" ht="26.1" customHeight="1">
      <c r="A7" s="125">
        <v>6</v>
      </c>
      <c r="B7" s="151"/>
    </row>
    <row r="8" spans="1:2" ht="26.1" customHeight="1">
      <c r="A8" s="125">
        <v>7</v>
      </c>
      <c r="B8" s="151"/>
    </row>
    <row r="9" spans="1:2" ht="26.1" customHeight="1">
      <c r="A9" s="125">
        <v>8</v>
      </c>
      <c r="B9" s="151"/>
    </row>
    <row r="10" spans="1:2" ht="26.1" customHeight="1">
      <c r="A10" s="125">
        <v>9</v>
      </c>
      <c r="B10" s="151"/>
    </row>
    <row r="11" spans="1:2" ht="26.1" customHeight="1">
      <c r="A11" s="125">
        <v>10</v>
      </c>
      <c r="B11" s="151"/>
    </row>
    <row r="12" spans="1:2" ht="26.1" customHeight="1">
      <c r="A12" s="125">
        <v>11</v>
      </c>
      <c r="B12" s="151"/>
    </row>
    <row r="13" spans="1:2" ht="26.1" customHeight="1">
      <c r="A13" s="125">
        <v>12</v>
      </c>
      <c r="B13" s="151"/>
    </row>
    <row r="14" spans="1:2" ht="26.1" customHeight="1">
      <c r="A14" s="125">
        <v>13</v>
      </c>
      <c r="B14" s="151"/>
    </row>
    <row r="15" spans="1:2" ht="26.1" customHeight="1">
      <c r="A15" s="125">
        <v>14</v>
      </c>
      <c r="B15" s="151"/>
    </row>
    <row r="16" spans="1:2" ht="26.1" customHeight="1">
      <c r="A16" s="125">
        <v>15</v>
      </c>
      <c r="B16" s="151"/>
    </row>
    <row r="17" spans="1:2" ht="26.1" customHeight="1">
      <c r="A17" s="125">
        <v>16</v>
      </c>
      <c r="B17" s="151"/>
    </row>
    <row r="18" spans="1:2" ht="26.1" customHeight="1">
      <c r="A18" s="125">
        <v>17</v>
      </c>
      <c r="B18" s="151"/>
    </row>
    <row r="19" spans="1:2" ht="26.1" customHeight="1">
      <c r="A19" s="125">
        <v>18</v>
      </c>
      <c r="B19" s="151"/>
    </row>
    <row r="20" spans="1:2" ht="26.1" customHeight="1">
      <c r="A20" s="125">
        <v>19</v>
      </c>
      <c r="B20" s="151"/>
    </row>
    <row r="21" spans="1:2" ht="26.1" customHeight="1">
      <c r="A21" s="125">
        <v>20</v>
      </c>
      <c r="B21" s="151"/>
    </row>
    <row r="22" spans="1:2" ht="26.1" customHeight="1">
      <c r="A22" s="125">
        <v>21</v>
      </c>
      <c r="B22" s="151"/>
    </row>
    <row r="23" spans="1:2" ht="26.1" customHeight="1">
      <c r="A23" s="125">
        <v>22</v>
      </c>
      <c r="B23" s="151"/>
    </row>
    <row r="24" spans="1:2" ht="26.1" customHeight="1">
      <c r="A24" s="125">
        <v>23</v>
      </c>
      <c r="B24" s="151"/>
    </row>
    <row r="25" spans="1:2" ht="26.1" customHeight="1">
      <c r="A25" s="125">
        <v>24</v>
      </c>
      <c r="B25" s="151"/>
    </row>
    <row r="26" spans="1:2" ht="26.1" customHeight="1">
      <c r="A26" s="125">
        <v>25</v>
      </c>
      <c r="B26" s="151"/>
    </row>
    <row r="27" spans="1:2" ht="26.1" customHeight="1">
      <c r="A27" s="125">
        <v>26</v>
      </c>
      <c r="B27" s="151"/>
    </row>
    <row r="28" spans="1:2" ht="26.1" customHeight="1">
      <c r="A28" s="125">
        <v>27</v>
      </c>
      <c r="B28" s="151"/>
    </row>
    <row r="29" spans="1:2" ht="26.1" customHeight="1">
      <c r="A29" s="125">
        <v>28</v>
      </c>
      <c r="B29" s="151"/>
    </row>
    <row r="30" spans="1:2" ht="26.1" customHeight="1">
      <c r="A30" s="125">
        <v>29</v>
      </c>
      <c r="B30" s="151"/>
    </row>
    <row r="31" spans="1:2" ht="26.1" customHeight="1">
      <c r="A31" s="125">
        <v>30</v>
      </c>
      <c r="B31" s="151"/>
    </row>
    <row r="32" spans="1:2" ht="26.1" customHeight="1">
      <c r="A32" s="125">
        <v>31</v>
      </c>
      <c r="B32" s="151"/>
    </row>
    <row r="33" spans="1:2" ht="26.1" customHeight="1">
      <c r="A33" s="125">
        <v>32</v>
      </c>
      <c r="B33" s="151"/>
    </row>
    <row r="34" spans="1:2" ht="26.1" customHeight="1">
      <c r="A34" s="125">
        <v>33</v>
      </c>
      <c r="B34" s="151"/>
    </row>
    <row r="35" spans="1:2" ht="26.1" customHeight="1">
      <c r="A35" s="125">
        <v>34</v>
      </c>
      <c r="B35" s="151"/>
    </row>
    <row r="36" spans="1:2" ht="26.1" customHeight="1">
      <c r="A36" s="125">
        <v>35</v>
      </c>
      <c r="B36" s="151"/>
    </row>
    <row r="37" spans="1:2" ht="26.1" customHeight="1">
      <c r="A37" s="125">
        <v>36</v>
      </c>
      <c r="B37" s="151"/>
    </row>
    <row r="38" spans="1:2" ht="26.1" customHeight="1">
      <c r="A38" s="125">
        <v>37</v>
      </c>
      <c r="B38" s="151"/>
    </row>
    <row r="39" spans="1:2" ht="26.1" customHeight="1">
      <c r="A39" s="125">
        <v>38</v>
      </c>
      <c r="B39" s="151"/>
    </row>
    <row r="40" spans="1:2" ht="26.1" customHeight="1">
      <c r="A40" s="125">
        <v>39</v>
      </c>
      <c r="B40" s="151"/>
    </row>
    <row r="41" spans="1:2" ht="26.1" customHeight="1">
      <c r="A41" s="125">
        <v>40</v>
      </c>
      <c r="B41" s="151"/>
    </row>
    <row r="42" spans="1:2" ht="26.1" customHeight="1">
      <c r="A42" s="125">
        <v>41</v>
      </c>
      <c r="B42" s="151"/>
    </row>
    <row r="43" spans="1:2" ht="26.1" customHeight="1">
      <c r="A43" s="125">
        <v>42</v>
      </c>
      <c r="B43" s="151"/>
    </row>
    <row r="44" spans="1:2" ht="26.1" customHeight="1">
      <c r="A44" s="125">
        <v>43</v>
      </c>
      <c r="B44" s="151"/>
    </row>
    <row r="45" spans="1:2" ht="26.1" customHeight="1">
      <c r="A45" s="125">
        <v>44</v>
      </c>
      <c r="B45" s="151"/>
    </row>
    <row r="46" spans="1:2" ht="26.1" customHeight="1">
      <c r="A46" s="125">
        <v>45</v>
      </c>
      <c r="B46" s="151"/>
    </row>
    <row r="47" spans="1:2" ht="26.1" customHeight="1">
      <c r="A47" s="125">
        <v>46</v>
      </c>
      <c r="B47" s="151"/>
    </row>
    <row r="48" spans="1:2" ht="26.1" customHeight="1">
      <c r="A48" s="125">
        <v>47</v>
      </c>
      <c r="B48" s="151"/>
    </row>
    <row r="49" spans="1:2" ht="26.1" customHeight="1">
      <c r="A49" s="125">
        <v>48</v>
      </c>
      <c r="B49" s="151"/>
    </row>
    <row r="50" spans="1:2" ht="26.1" customHeight="1">
      <c r="A50" s="125">
        <v>49</v>
      </c>
      <c r="B50" s="151"/>
    </row>
    <row r="51" spans="1:2" ht="26.1" customHeight="1">
      <c r="A51" s="125">
        <v>50</v>
      </c>
      <c r="B51" s="151"/>
    </row>
    <row r="52" spans="1:2" ht="26.1" customHeight="1">
      <c r="A52" s="125">
        <v>51</v>
      </c>
      <c r="B52" s="151"/>
    </row>
    <row r="53" spans="1:2" ht="26.1" customHeight="1">
      <c r="A53" s="125">
        <v>52</v>
      </c>
      <c r="B53" s="151"/>
    </row>
    <row r="54" spans="1:2" ht="26.1" customHeight="1">
      <c r="A54" s="125">
        <v>53</v>
      </c>
      <c r="B54" s="151"/>
    </row>
    <row r="55" spans="1:2" ht="26.1" customHeight="1">
      <c r="A55" s="125">
        <v>54</v>
      </c>
      <c r="B55" s="151"/>
    </row>
    <row r="56" spans="1:2" ht="26.1" customHeight="1">
      <c r="A56" s="125">
        <v>55</v>
      </c>
      <c r="B56" s="151"/>
    </row>
    <row r="57" spans="1:2" ht="26.1" customHeight="1">
      <c r="A57" s="125">
        <v>56</v>
      </c>
      <c r="B57" s="151"/>
    </row>
    <row r="58" spans="1:2" ht="26.1" customHeight="1">
      <c r="A58" s="125">
        <v>57</v>
      </c>
      <c r="B58" s="151"/>
    </row>
    <row r="59" spans="1:2" ht="26.1" customHeight="1">
      <c r="A59" s="125">
        <v>58</v>
      </c>
      <c r="B59" s="151"/>
    </row>
    <row r="60" spans="1:2" ht="26.1" customHeight="1">
      <c r="A60" s="125">
        <v>59</v>
      </c>
      <c r="B60" s="151"/>
    </row>
    <row r="61" spans="1:2" ht="26.1" customHeight="1">
      <c r="A61" s="125">
        <v>60</v>
      </c>
      <c r="B61" s="151"/>
    </row>
    <row r="62" spans="1:2" ht="26.1" customHeight="1">
      <c r="A62" s="125">
        <v>61</v>
      </c>
      <c r="B62" s="151"/>
    </row>
    <row r="63" spans="1:2" ht="26.1" customHeight="1">
      <c r="A63" s="125">
        <v>62</v>
      </c>
      <c r="B63" s="151"/>
    </row>
    <row r="64" spans="1:2" ht="26.1" customHeight="1">
      <c r="A64" s="125">
        <v>63</v>
      </c>
      <c r="B64" s="151"/>
    </row>
    <row r="65" spans="1:2" ht="26.1" customHeight="1">
      <c r="A65" s="125">
        <v>64</v>
      </c>
      <c r="B65" s="151"/>
    </row>
    <row r="66" spans="1:2" ht="26.1" customHeight="1">
      <c r="A66" s="125">
        <v>65</v>
      </c>
      <c r="B66" s="151"/>
    </row>
    <row r="67" spans="1:2" ht="26.1" customHeight="1">
      <c r="A67" s="125">
        <v>66</v>
      </c>
      <c r="B67" s="151"/>
    </row>
    <row r="68" spans="1:2" ht="26.1" customHeight="1">
      <c r="A68" s="125">
        <v>67</v>
      </c>
      <c r="B68" s="151"/>
    </row>
    <row r="69" spans="1:2" ht="26.1" customHeight="1">
      <c r="A69" s="125">
        <v>68</v>
      </c>
      <c r="B69" s="151"/>
    </row>
    <row r="70" spans="1:2" ht="26.1" customHeight="1">
      <c r="A70" s="125">
        <v>69</v>
      </c>
      <c r="B70" s="151"/>
    </row>
    <row r="71" spans="1:2" ht="26.1" customHeight="1">
      <c r="A71" s="125">
        <v>70</v>
      </c>
      <c r="B71" s="151"/>
    </row>
    <row r="72" spans="1:2" ht="26.1" customHeight="1">
      <c r="A72" s="125">
        <v>71</v>
      </c>
      <c r="B72" s="151"/>
    </row>
    <row r="73" spans="1:2" ht="26.1" customHeight="1">
      <c r="A73" s="125">
        <v>72</v>
      </c>
      <c r="B73" s="151"/>
    </row>
    <row r="74" spans="1:2" ht="26.1" customHeight="1">
      <c r="A74" s="125">
        <v>73</v>
      </c>
      <c r="B74" s="151"/>
    </row>
    <row r="75" spans="1:2" ht="26.1" customHeight="1">
      <c r="A75" s="125">
        <v>74</v>
      </c>
      <c r="B75" s="151"/>
    </row>
    <row r="76" spans="1:2" ht="26.1" customHeight="1">
      <c r="A76" s="125">
        <v>75</v>
      </c>
      <c r="B76" s="151"/>
    </row>
    <row r="77" spans="1:2" ht="26.1" customHeight="1">
      <c r="A77" s="125">
        <v>76</v>
      </c>
      <c r="B77" s="151"/>
    </row>
    <row r="78" spans="1:2" ht="26.1" customHeight="1">
      <c r="A78" s="125">
        <v>77</v>
      </c>
      <c r="B78" s="151"/>
    </row>
    <row r="79" spans="1:2" ht="26.1" customHeight="1">
      <c r="A79" s="125">
        <v>78</v>
      </c>
      <c r="B79" s="151"/>
    </row>
    <row r="80" spans="1:2" ht="26.1" customHeight="1">
      <c r="A80" s="125">
        <v>79</v>
      </c>
      <c r="B80" s="151"/>
    </row>
    <row r="81" spans="1:2" ht="26.1" customHeight="1">
      <c r="A81" s="125">
        <v>80</v>
      </c>
      <c r="B81" s="151"/>
    </row>
    <row r="82" spans="1:2" ht="26.1" customHeight="1">
      <c r="A82" s="125">
        <v>81</v>
      </c>
      <c r="B82" s="151"/>
    </row>
    <row r="83" spans="1:2" ht="26.1" customHeight="1">
      <c r="A83" s="125">
        <v>82</v>
      </c>
      <c r="B83" s="151"/>
    </row>
    <row r="84" spans="1:2" ht="26.1" customHeight="1">
      <c r="A84" s="125">
        <v>83</v>
      </c>
      <c r="B84" s="151"/>
    </row>
    <row r="85" spans="1:2" ht="26.1" customHeight="1">
      <c r="A85" s="125">
        <v>84</v>
      </c>
      <c r="B85" s="151"/>
    </row>
    <row r="86" spans="1:2" ht="26.1" customHeight="1">
      <c r="A86" s="125">
        <v>85</v>
      </c>
      <c r="B86" s="151"/>
    </row>
    <row r="87" spans="1:2" ht="26.1" customHeight="1">
      <c r="A87" s="125">
        <v>86</v>
      </c>
      <c r="B87" s="151"/>
    </row>
    <row r="88" spans="1:2" ht="26.1" customHeight="1">
      <c r="A88" s="125">
        <v>87</v>
      </c>
      <c r="B88" s="151"/>
    </row>
    <row r="89" spans="1:2" ht="26.1" customHeight="1">
      <c r="A89" s="125">
        <v>88</v>
      </c>
      <c r="B89" s="151"/>
    </row>
    <row r="90" spans="1:2" ht="26.1" customHeight="1">
      <c r="A90" s="125">
        <v>89</v>
      </c>
      <c r="B90" s="151"/>
    </row>
    <row r="91" spans="1:2" ht="26.1" customHeight="1">
      <c r="A91" s="125">
        <v>90</v>
      </c>
      <c r="B91" s="151"/>
    </row>
    <row r="92" spans="1:2" ht="26.1" customHeight="1">
      <c r="A92" s="125">
        <v>91</v>
      </c>
      <c r="B92" s="151"/>
    </row>
    <row r="93" spans="1:2" ht="26.1" customHeight="1">
      <c r="A93" s="125">
        <v>92</v>
      </c>
      <c r="B93" s="151"/>
    </row>
    <row r="94" spans="1:2" ht="26.1" customHeight="1">
      <c r="A94" s="125">
        <v>93</v>
      </c>
      <c r="B94" s="151"/>
    </row>
    <row r="95" spans="1:2" ht="26.1" customHeight="1">
      <c r="A95" s="125">
        <v>94</v>
      </c>
      <c r="B95" s="151"/>
    </row>
    <row r="96" spans="1:2" ht="26.1" customHeight="1">
      <c r="A96" s="125">
        <v>95</v>
      </c>
      <c r="B96" s="151"/>
    </row>
    <row r="97" spans="1:2" ht="26.1" customHeight="1">
      <c r="A97" s="125">
        <v>96</v>
      </c>
      <c r="B97" s="151"/>
    </row>
    <row r="98" spans="1:2" ht="26.1" customHeight="1">
      <c r="A98" s="125">
        <v>97</v>
      </c>
      <c r="B98" s="151"/>
    </row>
    <row r="99" spans="1:2" ht="26.1" customHeight="1">
      <c r="A99" s="125">
        <v>98</v>
      </c>
      <c r="B99" s="151"/>
    </row>
    <row r="100" spans="1:2" ht="26.1" customHeight="1">
      <c r="A100" s="125">
        <v>99</v>
      </c>
      <c r="B100" s="151"/>
    </row>
    <row r="101" spans="1:2" ht="26.1" customHeight="1">
      <c r="A101" s="125">
        <v>100</v>
      </c>
      <c r="B101" s="151"/>
    </row>
    <row r="102" spans="1:2" ht="26.1" customHeight="1">
      <c r="A102" s="125">
        <v>101</v>
      </c>
      <c r="B102" s="151"/>
    </row>
    <row r="103" spans="1:2" ht="26.1" customHeight="1">
      <c r="A103" s="125">
        <v>102</v>
      </c>
      <c r="B103" s="151"/>
    </row>
    <row r="104" spans="1:2" ht="26.1" customHeight="1">
      <c r="A104" s="125">
        <v>103</v>
      </c>
      <c r="B104" s="151"/>
    </row>
    <row r="105" spans="1:2" ht="26.1" customHeight="1">
      <c r="A105" s="125">
        <v>104</v>
      </c>
      <c r="B105" s="151"/>
    </row>
    <row r="106" spans="1:2" ht="26.1" customHeight="1">
      <c r="A106" s="125">
        <v>105</v>
      </c>
      <c r="B106" s="151"/>
    </row>
    <row r="107" spans="1:2" ht="26.1" customHeight="1">
      <c r="A107" s="125">
        <v>106</v>
      </c>
      <c r="B107" s="151"/>
    </row>
    <row r="108" spans="1:2" ht="26.1" customHeight="1">
      <c r="A108" s="125">
        <v>107</v>
      </c>
      <c r="B108" s="151"/>
    </row>
    <row r="109" spans="1:2" ht="26.1" customHeight="1">
      <c r="A109" s="125">
        <v>108</v>
      </c>
      <c r="B109" s="151"/>
    </row>
    <row r="110" spans="1:2" ht="26.1" customHeight="1">
      <c r="A110" s="125">
        <v>109</v>
      </c>
      <c r="B110" s="151"/>
    </row>
    <row r="111" spans="1:2" ht="26.1" customHeight="1">
      <c r="A111" s="125">
        <v>110</v>
      </c>
      <c r="B111" s="151"/>
    </row>
    <row r="112" spans="1:2" ht="26.1" customHeight="1">
      <c r="A112" s="125">
        <v>111</v>
      </c>
      <c r="B112" s="151"/>
    </row>
    <row r="113" spans="1:2" ht="26.1" customHeight="1">
      <c r="A113" s="125">
        <v>112</v>
      </c>
      <c r="B113" s="151"/>
    </row>
    <row r="114" spans="1:2" ht="26.1" customHeight="1">
      <c r="A114" s="125">
        <v>113</v>
      </c>
      <c r="B114" s="151"/>
    </row>
    <row r="115" spans="1:2" ht="26.1" customHeight="1">
      <c r="A115" s="125">
        <v>114</v>
      </c>
      <c r="B115" s="151"/>
    </row>
    <row r="116" spans="1:2" ht="26.1" customHeight="1">
      <c r="A116" s="125">
        <v>115</v>
      </c>
      <c r="B116" s="151"/>
    </row>
    <row r="117" spans="1:2" ht="26.1" customHeight="1">
      <c r="A117" s="125">
        <v>116</v>
      </c>
      <c r="B117" s="151"/>
    </row>
    <row r="118" spans="1:2" ht="26.1" customHeight="1">
      <c r="A118" s="125">
        <v>117</v>
      </c>
      <c r="B118" s="151"/>
    </row>
    <row r="119" spans="1:2" ht="26.1" customHeight="1">
      <c r="A119" s="125">
        <v>118</v>
      </c>
      <c r="B119" s="151"/>
    </row>
    <row r="120" spans="1:2" ht="26.1" customHeight="1" thickBot="1">
      <c r="A120" s="125">
        <v>119</v>
      </c>
      <c r="B120" s="15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C53"/>
  <sheetViews>
    <sheetView showGridLines="0" rightToLeft="1" workbookViewId="0">
      <pane ySplit="1" topLeftCell="A2" activePane="bottomLeft" state="frozen"/>
      <selection pane="bottomLeft"/>
    </sheetView>
  </sheetViews>
  <sheetFormatPr defaultColWidth="9.140625" defaultRowHeight="23.1" customHeight="1"/>
  <cols>
    <col min="1" max="1" width="24.28515625" style="18" customWidth="1"/>
    <col min="2" max="2" width="24.28515625" style="17" customWidth="1"/>
    <col min="3" max="3" width="24.28515625" style="135" customWidth="1"/>
    <col min="4" max="16384" width="9.140625" style="17"/>
  </cols>
  <sheetData>
    <row r="1" spans="1:3" ht="23.1" customHeight="1" thickBot="1">
      <c r="A1" s="15" t="s">
        <v>1</v>
      </c>
      <c r="B1" s="134" t="s">
        <v>138</v>
      </c>
      <c r="C1" s="15" t="s">
        <v>139</v>
      </c>
    </row>
    <row r="2" spans="1:3" ht="23.1" customHeight="1">
      <c r="A2" s="142" t="s">
        <v>2</v>
      </c>
      <c r="B2" s="141">
        <v>1000</v>
      </c>
      <c r="C2" s="16">
        <f>IF(B2="","",SUMIF(الدخول!$B$3:$B$296,A2,الدخول!$E$3:$E$296)+SUMIF(الدخول!$B$3:$B$296,A2,الدخول!$I$3:$I$296)+B2-SUMIF(الدخول!$B$3:$B$296,A2,الدخول!$F$3:$F$296))</f>
        <v>1000</v>
      </c>
    </row>
    <row r="3" spans="1:3" ht="23.1" customHeight="1">
      <c r="A3" s="143" t="s">
        <v>3</v>
      </c>
      <c r="B3" s="144">
        <v>200</v>
      </c>
      <c r="C3" s="133">
        <f>IF(B3="","",SUMIF(الدخول!$B$3:$B$296,A3,الدخول!$E$3:$E$296)+SUMIF(الدخول!$B$3:$B$296,A3,الدخول!$I$3:$I$296)+B3-SUMIF(الدخول!$B$3:$B$296,A3,الدخول!$F$3:$F$296))</f>
        <v>200</v>
      </c>
    </row>
    <row r="4" spans="1:3" ht="23.1" customHeight="1">
      <c r="A4" s="143" t="s">
        <v>4</v>
      </c>
      <c r="B4" s="144">
        <v>600</v>
      </c>
      <c r="C4" s="133">
        <f>IF(B4="","",SUMIF(الدخول!$B$3:$B$296,A4,الدخول!$E$3:$E$296)+SUMIF(الدخول!$B$3:$B$296,A4,الدخول!$I$3:$I$296)+B4-SUMIF(الدخول!$B$3:$B$296,A4,الدخول!$F$3:$F$296))</f>
        <v>600</v>
      </c>
    </row>
    <row r="5" spans="1:3" ht="23.1" customHeight="1">
      <c r="A5" s="143" t="s">
        <v>5</v>
      </c>
      <c r="B5" s="144">
        <v>500</v>
      </c>
      <c r="C5" s="133">
        <f>IF(B5="","",SUMIF(الدخول!$B$3:$B$296,A5,الدخول!$E$3:$E$296)+SUMIF(الدخول!$B$3:$B$296,A5,الدخول!$I$3:$I$296)+B5-SUMIF(الدخول!$B$3:$B$296,A5,الدخول!$F$3:$F$296))</f>
        <v>500</v>
      </c>
    </row>
    <row r="6" spans="1:3" ht="23.1" customHeight="1">
      <c r="A6" s="143" t="s">
        <v>6</v>
      </c>
      <c r="B6" s="144">
        <v>500</v>
      </c>
      <c r="C6" s="133">
        <f>IF(B6="","",SUMIF(الدخول!$B$3:$B$296,A6,الدخول!$E$3:$E$296)+SUMIF(الدخول!$B$3:$B$296,A6,الدخول!$I$3:$I$296)+B6-SUMIF(الدخول!$B$3:$B$296,A6,الدخول!$F$3:$F$296))</f>
        <v>500</v>
      </c>
    </row>
    <row r="7" spans="1:3" ht="23.1" customHeight="1">
      <c r="A7" s="143" t="s">
        <v>7</v>
      </c>
      <c r="B7" s="144">
        <v>700</v>
      </c>
      <c r="C7" s="133">
        <f>IF(B7="","",SUMIF(الدخول!$B$3:$B$296,A7,الدخول!$E$3:$E$296)+SUMIF(الدخول!$B$3:$B$296,A7,الدخول!$I$3:$I$296)+B7-SUMIF(الدخول!$B$3:$B$296,A7,الدخول!$F$3:$F$296))</f>
        <v>700</v>
      </c>
    </row>
    <row r="8" spans="1:3" ht="23.1" customHeight="1">
      <c r="A8" s="143" t="s">
        <v>8</v>
      </c>
      <c r="B8" s="144">
        <v>300</v>
      </c>
      <c r="C8" s="133">
        <f>IF(B8="","",SUMIF(الدخول!$B$3:$B$296,A8,الدخول!$E$3:$E$296)+SUMIF(الدخول!$B$3:$B$296,A8,الدخول!$I$3:$I$296)+B8-SUMIF(الدخول!$B$3:$B$296,A8,الدخول!$F$3:$F$296))</f>
        <v>300</v>
      </c>
    </row>
    <row r="9" spans="1:3" ht="23.1" customHeight="1">
      <c r="A9" s="143" t="s">
        <v>9</v>
      </c>
      <c r="B9" s="144">
        <v>400</v>
      </c>
      <c r="C9" s="133">
        <f>IF(B9="","",SUMIF(الدخول!$B$3:$B$296,A9,الدخول!$E$3:$E$296)+SUMIF(الدخول!$B$3:$B$296,A9,الدخول!$I$3:$I$296)+B9-SUMIF(الدخول!$B$3:$B$296,A9,الدخول!$F$3:$F$296))</f>
        <v>400</v>
      </c>
    </row>
    <row r="10" spans="1:3" ht="23.1" customHeight="1">
      <c r="A10" s="143" t="s">
        <v>10</v>
      </c>
      <c r="B10" s="144">
        <v>100</v>
      </c>
      <c r="C10" s="133">
        <f>IF(B10="","",SUMIF(الدخول!$B$3:$B$296,A10,الدخول!$E$3:$E$296)+SUMIF(الدخول!$B$3:$B$296,A10,الدخول!$I$3:$I$296)+B10-SUMIF(الدخول!$B$3:$B$296,A10,الدخول!$F$3:$F$296))</f>
        <v>100</v>
      </c>
    </row>
    <row r="11" spans="1:3" ht="23.1" customHeight="1">
      <c r="A11" s="143" t="s">
        <v>11</v>
      </c>
      <c r="B11" s="144">
        <v>200</v>
      </c>
      <c r="C11" s="133">
        <f>IF(B11="","",SUMIF(الدخول!$B$3:$B$296,A11,الدخول!$E$3:$E$296)+SUMIF(الدخول!$B$3:$B$296,A11,الدخول!$I$3:$I$296)+B11-SUMIF(الدخول!$B$3:$B$296,A11,الدخول!$F$3:$F$296))</f>
        <v>200</v>
      </c>
    </row>
    <row r="12" spans="1:3" ht="23.1" customHeight="1">
      <c r="A12" s="143" t="s">
        <v>12</v>
      </c>
      <c r="B12" s="144">
        <v>250</v>
      </c>
      <c r="C12" s="133">
        <f>IF(B12="","",SUMIF(الدخول!$B$3:$B$296,A12,الدخول!$E$3:$E$296)+SUMIF(الدخول!$B$3:$B$296,A12,الدخول!$I$3:$I$296)+B12-SUMIF(الدخول!$B$3:$B$296,A12,الدخول!$F$3:$F$296))</f>
        <v>250</v>
      </c>
    </row>
    <row r="13" spans="1:3" ht="23.1" customHeight="1">
      <c r="A13" s="143" t="s">
        <v>23</v>
      </c>
      <c r="B13" s="144">
        <v>350</v>
      </c>
      <c r="C13" s="133">
        <f>IF(B13="","",SUMIF(الدخول!$B$3:$B$296,A13,الدخول!$E$3:$E$296)+SUMIF(الدخول!$B$3:$B$296,A13,الدخول!$I$3:$I$296)+B13-SUMIF(الدخول!$B$3:$B$296,A13,الدخول!$F$3:$F$296))</f>
        <v>350</v>
      </c>
    </row>
    <row r="14" spans="1:3" ht="23.1" customHeight="1">
      <c r="A14" s="143" t="s">
        <v>13</v>
      </c>
      <c r="B14" s="144">
        <v>400</v>
      </c>
      <c r="C14" s="133">
        <f>IF(B14="","",SUMIF(الدخول!$B$3:$B$296,A14,الدخول!$E$3:$E$296)+SUMIF(الدخول!$B$3:$B$296,A14,الدخول!$I$3:$I$296)+B14-SUMIF(الدخول!$B$3:$B$296,A14,الدخول!$F$3:$F$296))</f>
        <v>400</v>
      </c>
    </row>
    <row r="15" spans="1:3" ht="23.1" customHeight="1">
      <c r="A15" s="143" t="s">
        <v>14</v>
      </c>
      <c r="B15" s="144">
        <v>500</v>
      </c>
      <c r="C15" s="133">
        <f>IF(B15="","",SUMIF(الدخول!$B$3:$B$296,A15,الدخول!$E$3:$E$296)+SUMIF(الدخول!$B$3:$B$296,A15,الدخول!$I$3:$I$296)+B15-SUMIF(الدخول!$B$3:$B$296,A15,الدخول!$F$3:$F$296))</f>
        <v>500</v>
      </c>
    </row>
    <row r="16" spans="1:3" ht="23.1" customHeight="1">
      <c r="A16" s="143" t="s">
        <v>15</v>
      </c>
      <c r="B16" s="144">
        <v>800</v>
      </c>
      <c r="C16" s="133">
        <f>IF(B16="","",SUMIF(الدخول!$B$3:$B$296,A16,الدخول!$E$3:$E$296)+SUMIF(الدخول!$B$3:$B$296,A16,الدخول!$I$3:$I$296)+B16-SUMIF(الدخول!$B$3:$B$296,A16,الدخول!$F$3:$F$296))</f>
        <v>800</v>
      </c>
    </row>
    <row r="17" spans="1:3" ht="23.1" customHeight="1">
      <c r="A17" s="143" t="s">
        <v>16</v>
      </c>
      <c r="B17" s="144">
        <v>300</v>
      </c>
      <c r="C17" s="133">
        <f>IF(B17="","",SUMIF(الدخول!$B$3:$B$296,A17,الدخول!$E$3:$E$296)+SUMIF(الدخول!$B$3:$B$296,A17,الدخول!$I$3:$I$296)+B17-SUMIF(الدخول!$B$3:$B$296,A17,الدخول!$F$3:$F$296))</f>
        <v>300</v>
      </c>
    </row>
    <row r="18" spans="1:3" ht="23.1" customHeight="1">
      <c r="A18" s="143" t="s">
        <v>17</v>
      </c>
      <c r="B18" s="144">
        <v>100</v>
      </c>
      <c r="C18" s="133">
        <f>IF(B18="","",SUMIF(الدخول!$B$3:$B$296,A18,الدخول!$E$3:$E$296)+SUMIF(الدخول!$B$3:$B$296,A18,الدخول!$I$3:$I$296)+B18-SUMIF(الدخول!$B$3:$B$296,A18,الدخول!$F$3:$F$296))</f>
        <v>100</v>
      </c>
    </row>
    <row r="19" spans="1:3" ht="23.1" customHeight="1">
      <c r="A19" s="143" t="s">
        <v>18</v>
      </c>
      <c r="B19" s="144">
        <v>250</v>
      </c>
      <c r="C19" s="133">
        <f>IF(B19="","",SUMIF(الدخول!$B$3:$B$296,A19,الدخول!$E$3:$E$296)+SUMIF(الدخول!$B$3:$B$296,A19,الدخول!$I$3:$I$296)+B19-SUMIF(الدخول!$B$3:$B$296,A19,الدخول!$F$3:$F$296))</f>
        <v>250</v>
      </c>
    </row>
    <row r="20" spans="1:3" ht="23.1" customHeight="1">
      <c r="A20" s="143" t="s">
        <v>19</v>
      </c>
      <c r="B20" s="144">
        <v>350</v>
      </c>
      <c r="C20" s="133">
        <f>IF(B20="","",SUMIF(الدخول!$B$3:$B$296,A20,الدخول!$E$3:$E$296)+SUMIF(الدخول!$B$3:$B$296,A20,الدخول!$I$3:$I$296)+B20-SUMIF(الدخول!$B$3:$B$296,A20,الدخول!$F$3:$F$296))</f>
        <v>350</v>
      </c>
    </row>
    <row r="21" spans="1:3" ht="23.1" customHeight="1">
      <c r="A21" s="143" t="s">
        <v>20</v>
      </c>
      <c r="B21" s="144">
        <v>750</v>
      </c>
      <c r="C21" s="133">
        <f>IF(B21="","",SUMIF(الدخول!$B$3:$B$296,A21,الدخول!$E$3:$E$296)+SUMIF(الدخول!$B$3:$B$296,A21,الدخول!$I$3:$I$296)+B21-SUMIF(الدخول!$B$3:$B$296,A21,الدخول!$F$3:$F$296))</f>
        <v>750</v>
      </c>
    </row>
    <row r="22" spans="1:3" ht="23.1" customHeight="1">
      <c r="A22" s="143" t="s">
        <v>21</v>
      </c>
      <c r="B22" s="144">
        <v>600</v>
      </c>
      <c r="C22" s="133">
        <f>IF(B22="","",SUMIF(الدخول!$B$3:$B$296,A22,الدخول!$E$3:$E$296)+SUMIF(الدخول!$B$3:$B$296,A22,الدخول!$I$3:$I$296)+B22-SUMIF(الدخول!$B$3:$B$296,A22,الدخول!$F$3:$F$296))</f>
        <v>600</v>
      </c>
    </row>
    <row r="23" spans="1:3" ht="23.1" customHeight="1">
      <c r="A23" s="143" t="s">
        <v>22</v>
      </c>
      <c r="B23" s="144">
        <v>100</v>
      </c>
      <c r="C23" s="133">
        <f>IF(B23="","",SUMIF(الدخول!$B$3:$B$296,A23,الدخول!$E$3:$E$296)+SUMIF(الدخول!$B$3:$B$296,A23,الدخول!$I$3:$I$296)+B23-SUMIF(الدخول!$B$3:$B$296,A23,الدخول!$F$3:$F$296))</f>
        <v>100</v>
      </c>
    </row>
    <row r="24" spans="1:3" ht="23.1" customHeight="1">
      <c r="A24" s="143" t="s">
        <v>24</v>
      </c>
      <c r="B24" s="144">
        <v>200</v>
      </c>
      <c r="C24" s="133">
        <f>IF(B24="","",SUMIF(الدخول!$B$3:$B$296,A24,الدخول!$E$3:$E$296)+SUMIF(الدخول!$B$3:$B$296,A24,الدخول!$I$3:$I$296)+B24-SUMIF(الدخول!$B$3:$B$296,A24,الدخول!$F$3:$F$296))</f>
        <v>200</v>
      </c>
    </row>
    <row r="25" spans="1:3" ht="23.1" customHeight="1">
      <c r="A25" s="143" t="s">
        <v>25</v>
      </c>
      <c r="B25" s="144">
        <v>200</v>
      </c>
      <c r="C25" s="133">
        <f>IF(B25="","",SUMIF(الدخول!$B$3:$B$296,A25,الدخول!$E$3:$E$296)+SUMIF(الدخول!$B$3:$B$296,A25,الدخول!$I$3:$I$296)+B25-SUMIF(الدخول!$B$3:$B$296,A25,الدخول!$F$3:$F$296))</f>
        <v>200</v>
      </c>
    </row>
    <row r="26" spans="1:3" ht="23.1" customHeight="1">
      <c r="A26" s="143" t="s">
        <v>26</v>
      </c>
      <c r="B26" s="144">
        <v>100</v>
      </c>
      <c r="C26" s="133">
        <f>IF(B26="","",SUMIF(الدخول!$B$3:$B$296,A26,الدخول!$E$3:$E$296)+SUMIF(الدخول!$B$3:$B$296,A26,الدخول!$I$3:$I$296)+B26-SUMIF(الدخول!$B$3:$B$296,A26,الدخول!$F$3:$F$296))</f>
        <v>100</v>
      </c>
    </row>
    <row r="27" spans="1:3" ht="23.1" customHeight="1">
      <c r="A27" s="143" t="s">
        <v>27</v>
      </c>
      <c r="B27" s="144">
        <v>120</v>
      </c>
      <c r="C27" s="133">
        <f>IF(B27="","",SUMIF(الدخول!$B$3:$B$296,A27,الدخول!$E$3:$E$296)+SUMIF(الدخول!$B$3:$B$296,A27,الدخول!$I$3:$I$296)+B27-SUMIF(الدخول!$B$3:$B$296,A27,الدخول!$F$3:$F$296))</f>
        <v>120</v>
      </c>
    </row>
    <row r="28" spans="1:3" ht="23.1" customHeight="1">
      <c r="A28" s="143" t="s">
        <v>28</v>
      </c>
      <c r="B28" s="144">
        <v>150</v>
      </c>
      <c r="C28" s="133">
        <f>IF(B28="","",SUMIF(الدخول!$B$3:$B$296,A28,الدخول!$E$3:$E$296)+SUMIF(الدخول!$B$3:$B$296,A28,الدخول!$I$3:$I$296)+B28-SUMIF(الدخول!$B$3:$B$296,A28,الدخول!$F$3:$F$296))</f>
        <v>150</v>
      </c>
    </row>
    <row r="29" spans="1:3" ht="23.1" customHeight="1">
      <c r="A29" s="143" t="s">
        <v>29</v>
      </c>
      <c r="B29" s="144">
        <v>900</v>
      </c>
      <c r="C29" s="133">
        <f>IF(B29="","",SUMIF(الدخول!$B$3:$B$296,A29,الدخول!$E$3:$E$296)+SUMIF(الدخول!$B$3:$B$296,A29,الدخول!$I$3:$I$296)+B29-SUMIF(الدخول!$B$3:$B$296,A29,الدخول!$F$3:$F$296))</f>
        <v>900</v>
      </c>
    </row>
    <row r="30" spans="1:3" ht="23.1" customHeight="1">
      <c r="A30" s="143"/>
      <c r="B30" s="144"/>
      <c r="C30" s="133" t="str">
        <f>IF(B30="","",SUMIF(الدخول!$B$3:$B$296,A30,الدخول!$E$3:$E$296)+SUMIF(الدخول!$B$3:$B$296,A30,الدخول!$I$3:$I$296)+B30-SUMIF(الدخول!$B$3:$B$296,A30,الدخول!$F$3:$F$296))</f>
        <v/>
      </c>
    </row>
    <row r="31" spans="1:3" ht="23.1" customHeight="1">
      <c r="A31" s="143"/>
      <c r="B31" s="144"/>
      <c r="C31" s="133" t="str">
        <f>IF(B31="","",SUMIF(الدخول!$B$3:$B$296,A31,الدخول!$E$3:$E$296)+SUMIF(الدخول!$B$3:$B$296,A31,الدخول!$I$3:$I$296)+B31-SUMIF(الدخول!$B$3:$B$296,A31,الدخول!$F$3:$F$296))</f>
        <v/>
      </c>
    </row>
    <row r="32" spans="1:3" ht="23.1" customHeight="1">
      <c r="A32" s="143"/>
      <c r="B32" s="144"/>
      <c r="C32" s="133" t="str">
        <f>IF(B32="","",SUMIF(الدخول!$B$3:$B$296,A32,الدخول!$E$3:$E$296)+SUMIF(الدخول!$B$3:$B$296,A32,الدخول!$I$3:$I$296)+B32-SUMIF(الدخول!$B$3:$B$296,A32,الدخول!$F$3:$F$296))</f>
        <v/>
      </c>
    </row>
    <row r="33" spans="1:3" ht="23.1" customHeight="1">
      <c r="A33" s="143"/>
      <c r="B33" s="144"/>
      <c r="C33" s="133" t="str">
        <f>IF(B33="","",SUMIF(الدخول!$B$3:$B$296,A33,الدخول!$E$3:$E$296)+SUMIF(الدخول!$B$3:$B$296,A33,الدخول!$I$3:$I$296)+B33-SUMIF(الدخول!$B$3:$B$296,A33,الدخول!$F$3:$F$296))</f>
        <v/>
      </c>
    </row>
    <row r="34" spans="1:3" ht="23.1" customHeight="1">
      <c r="A34" s="143"/>
      <c r="B34" s="144"/>
      <c r="C34" s="133" t="str">
        <f>IF(B34="","",SUMIF(الدخول!$B$3:$B$296,A34,الدخول!$E$3:$E$296)+SUMIF(الدخول!$B$3:$B$296,A34,الدخول!$I$3:$I$296)+B34-SUMIF(الدخول!$B$3:$B$296,A34,الدخول!$F$3:$F$296))</f>
        <v/>
      </c>
    </row>
    <row r="35" spans="1:3" ht="23.1" customHeight="1">
      <c r="A35" s="143"/>
      <c r="B35" s="144"/>
      <c r="C35" s="133" t="str">
        <f>IF(B35="","",SUMIF(الدخول!$B$3:$B$296,A35,الدخول!$E$3:$E$296)+SUMIF(الدخول!$B$3:$B$296,A35,الدخول!$I$3:$I$296)+B35-SUMIF(الدخول!$B$3:$B$296,A35,الدخول!$F$3:$F$296))</f>
        <v/>
      </c>
    </row>
    <row r="36" spans="1:3" ht="23.1" customHeight="1">
      <c r="A36" s="143"/>
      <c r="B36" s="144"/>
      <c r="C36" s="133" t="str">
        <f>IF(B36="","",SUMIF(الدخول!$B$3:$B$296,A36,الدخول!$E$3:$E$296)+SUMIF(الدخول!$B$3:$B$296,A36,الدخول!$I$3:$I$296)+B36-SUMIF(الدخول!$B$3:$B$296,A36,الدخول!$F$3:$F$296))</f>
        <v/>
      </c>
    </row>
    <row r="37" spans="1:3" ht="23.1" customHeight="1">
      <c r="A37" s="143"/>
      <c r="B37" s="144"/>
      <c r="C37" s="133" t="str">
        <f>IF(B37="","",SUMIF(الدخول!$B$3:$B$296,A37,الدخول!$E$3:$E$296)+SUMIF(الدخول!$B$3:$B$296,A37,الدخول!$I$3:$I$296)+B37-SUMIF(الدخول!$B$3:$B$296,A37,الدخول!$F$3:$F$296))</f>
        <v/>
      </c>
    </row>
    <row r="38" spans="1:3" ht="23.1" customHeight="1">
      <c r="A38" s="143"/>
      <c r="B38" s="144"/>
      <c r="C38" s="133" t="str">
        <f>IF(B38="","",SUMIF(الدخول!$B$3:$B$296,A38,الدخول!$E$3:$E$296)+SUMIF(الدخول!$B$3:$B$296,A38,الدخول!$I$3:$I$296)+B38-SUMIF(الدخول!$B$3:$B$296,A38,الدخول!$F$3:$F$296))</f>
        <v/>
      </c>
    </row>
    <row r="39" spans="1:3" ht="23.1" customHeight="1">
      <c r="A39" s="143"/>
      <c r="B39" s="144"/>
      <c r="C39" s="133" t="str">
        <f>IF(B39="","",SUMIF(الدخول!$B$3:$B$296,A39,الدخول!$E$3:$E$296)+SUMIF(الدخول!$B$3:$B$296,A39,الدخول!$I$3:$I$296)+B39-SUMIF(الدخول!$B$3:$B$296,A39,الدخول!$F$3:$F$296))</f>
        <v/>
      </c>
    </row>
    <row r="40" spans="1:3" ht="23.1" customHeight="1">
      <c r="A40" s="143"/>
      <c r="B40" s="144"/>
      <c r="C40" s="133" t="str">
        <f>IF(B40="","",SUMIF(الدخول!$B$3:$B$296,A40,الدخول!$E$3:$E$296)+SUMIF(الدخول!$B$3:$B$296,A40,الدخول!$I$3:$I$296)+B40-SUMIF(الدخول!$B$3:$B$296,A40,الدخول!$F$3:$F$296))</f>
        <v/>
      </c>
    </row>
    <row r="41" spans="1:3" ht="23.1" customHeight="1">
      <c r="A41" s="143"/>
      <c r="B41" s="144"/>
      <c r="C41" s="133" t="str">
        <f>IF(B41="","",SUMIF(الدخول!$B$3:$B$296,A41,الدخول!$E$3:$E$296)+SUMIF(الدخول!$B$3:$B$296,A41,الدخول!$I$3:$I$296)+B41-SUMIF(الدخول!$B$3:$B$296,A41,الدخول!$F$3:$F$296))</f>
        <v/>
      </c>
    </row>
    <row r="42" spans="1:3" ht="23.1" customHeight="1">
      <c r="A42" s="143"/>
      <c r="B42" s="144"/>
      <c r="C42" s="133" t="str">
        <f>IF(B42="","",SUMIF(الدخول!$B$3:$B$296,A42,الدخول!$E$3:$E$296)+SUMIF(الدخول!$B$3:$B$296,A42,الدخول!$I$3:$I$296)+B42-SUMIF(الدخول!$B$3:$B$296,A42,الدخول!$F$3:$F$296))</f>
        <v/>
      </c>
    </row>
    <row r="43" spans="1:3" ht="23.1" customHeight="1">
      <c r="A43" s="143"/>
      <c r="B43" s="144"/>
      <c r="C43" s="133" t="str">
        <f>IF(B43="","",SUMIF(الدخول!$B$3:$B$296,A43,الدخول!$E$3:$E$296)+SUMIF(الدخول!$B$3:$B$296,A43,الدخول!$I$3:$I$296)+B43-SUMIF(الدخول!$B$3:$B$296,A43,الدخول!$F$3:$F$296))</f>
        <v/>
      </c>
    </row>
    <row r="44" spans="1:3" ht="23.1" customHeight="1">
      <c r="A44" s="143"/>
      <c r="B44" s="144"/>
      <c r="C44" s="133" t="str">
        <f>IF(B44="","",SUMIF(الدخول!$B$3:$B$296,A44,الدخول!$E$3:$E$296)+SUMIF(الدخول!$B$3:$B$296,A44,الدخول!$I$3:$I$296)+B44-SUMIF(الدخول!$B$3:$B$296,A44,الدخول!$F$3:$F$296))</f>
        <v/>
      </c>
    </row>
    <row r="45" spans="1:3" ht="23.1" customHeight="1">
      <c r="A45" s="143"/>
      <c r="B45" s="144"/>
      <c r="C45" s="133" t="str">
        <f>IF(B45="","",SUMIF(الدخول!$B$3:$B$296,A45,الدخول!$E$3:$E$296)+SUMIF(الدخول!$B$3:$B$296,A45,الدخول!$I$3:$I$296)+B45-SUMIF(الدخول!$B$3:$B$296,A45,الدخول!$F$3:$F$296))</f>
        <v/>
      </c>
    </row>
    <row r="46" spans="1:3" ht="23.1" customHeight="1">
      <c r="A46" s="143"/>
      <c r="B46" s="144"/>
      <c r="C46" s="133" t="str">
        <f>IF(B46="","",SUMIF(الدخول!$B$3:$B$296,A46,الدخول!$E$3:$E$296)+SUMIF(الدخول!$B$3:$B$296,A46,الدخول!$I$3:$I$296)+B46-SUMIF(الدخول!$B$3:$B$296,A46,الدخول!$F$3:$F$296))</f>
        <v/>
      </c>
    </row>
    <row r="47" spans="1:3" ht="23.1" customHeight="1">
      <c r="A47" s="143"/>
      <c r="B47" s="144"/>
      <c r="C47" s="133" t="str">
        <f>IF(B47="","",SUMIF(الدخول!$B$3:$B$296,A47,الدخول!$E$3:$E$296)+SUMIF(الدخول!$B$3:$B$296,A47,الدخول!$I$3:$I$296)+B47-SUMIF(الدخول!$B$3:$B$296,A47,الدخول!$F$3:$F$296))</f>
        <v/>
      </c>
    </row>
    <row r="48" spans="1:3" ht="23.1" customHeight="1">
      <c r="A48" s="143"/>
      <c r="B48" s="144"/>
      <c r="C48" s="133" t="str">
        <f>IF(B48="","",SUMIF(الدخول!$B$3:$B$296,A48,الدخول!$E$3:$E$296)+SUMIF(الدخول!$B$3:$B$296,A48,الدخول!$I$3:$I$296)+B48-SUMIF(الدخول!$B$3:$B$296,A48,الدخول!$F$3:$F$296))</f>
        <v/>
      </c>
    </row>
    <row r="49" spans="1:3" ht="23.1" customHeight="1">
      <c r="A49" s="143"/>
      <c r="B49" s="144"/>
      <c r="C49" s="133" t="str">
        <f>IF(B49="","",SUMIF(الدخول!$B$3:$B$296,A49,الدخول!$E$3:$E$296)+SUMIF(الدخول!$B$3:$B$296,A49,الدخول!$I$3:$I$296)+B49-SUMIF(الدخول!$B$3:$B$296,A49,الدخول!$F$3:$F$296))</f>
        <v/>
      </c>
    </row>
    <row r="50" spans="1:3" ht="23.1" customHeight="1">
      <c r="A50" s="143"/>
      <c r="B50" s="144"/>
      <c r="C50" s="133" t="str">
        <f>IF(B50="","",SUMIF(الدخول!$B$3:$B$296,A50,الدخول!$E$3:$E$296)+SUMIF(الدخول!$B$3:$B$296,A50,الدخول!$I$3:$I$296)+B50-SUMIF(الدخول!$B$3:$B$296,A50,الدخول!$F$3:$F$296))</f>
        <v/>
      </c>
    </row>
    <row r="51" spans="1:3" ht="23.1" customHeight="1">
      <c r="A51" s="143"/>
      <c r="B51" s="144"/>
      <c r="C51" s="133" t="str">
        <f>IF(B51="","",SUMIF(الدخول!$B$3:$B$296,A51,الدخول!$E$3:$E$296)+SUMIF(الدخول!$B$3:$B$296,A51,الدخول!$I$3:$I$296)+B51-SUMIF(الدخول!$B$3:$B$296,A51,الدخول!$F$3:$F$296))</f>
        <v/>
      </c>
    </row>
    <row r="52" spans="1:3" ht="23.1" customHeight="1" thickBot="1">
      <c r="A52" s="145"/>
      <c r="B52" s="146"/>
      <c r="C52" s="133" t="str">
        <f>IF(B52="","",SUMIF(الدخول!$B$3:$B$296,A52,الدخول!$E$3:$E$296)+SUMIF(الدخول!$B$3:$B$296,A52,الدخول!$I$3:$I$296)+B52-SUMIF(الدخول!$B$3:$B$296,A52,الدخول!$F$3:$F$296))</f>
        <v/>
      </c>
    </row>
    <row r="53" spans="1:3" ht="23.1" customHeight="1">
      <c r="C53" s="14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C52"/>
  <sheetViews>
    <sheetView showGridLines="0" rightToLeft="1" workbookViewId="0">
      <pane ySplit="1" topLeftCell="A2" activePane="bottomLeft" state="frozen"/>
      <selection pane="bottomLeft" activeCell="B2" sqref="B2:B5"/>
    </sheetView>
  </sheetViews>
  <sheetFormatPr defaultColWidth="9.140625" defaultRowHeight="15"/>
  <cols>
    <col min="1" max="1" width="9.140625" style="21"/>
    <col min="2" max="2" width="24.28515625" style="20" customWidth="1"/>
    <col min="3" max="3" width="10.7109375" style="72" customWidth="1"/>
    <col min="4" max="16384" width="9.140625" style="20"/>
  </cols>
  <sheetData>
    <row r="1" spans="1:3" ht="21.75" thickBot="1">
      <c r="A1" s="1" t="s">
        <v>0</v>
      </c>
      <c r="B1" s="1" t="s">
        <v>1</v>
      </c>
      <c r="C1" s="68" t="s">
        <v>68</v>
      </c>
    </row>
    <row r="2" spans="1:3" ht="16.5">
      <c r="A2" s="2">
        <v>1</v>
      </c>
      <c r="B2" s="4" t="s">
        <v>2</v>
      </c>
      <c r="C2" s="69">
        <v>1000</v>
      </c>
    </row>
    <row r="3" spans="1:3" ht="16.5">
      <c r="A3" s="3">
        <v>2</v>
      </c>
      <c r="B3" s="5" t="s">
        <v>3</v>
      </c>
      <c r="C3" s="70">
        <v>100</v>
      </c>
    </row>
    <row r="4" spans="1:3" ht="16.5">
      <c r="A4" s="3">
        <v>3</v>
      </c>
      <c r="B4" s="5" t="s">
        <v>4</v>
      </c>
      <c r="C4" s="70"/>
    </row>
    <row r="5" spans="1:3" ht="16.5">
      <c r="A5" s="3">
        <v>4</v>
      </c>
      <c r="B5" s="5" t="s">
        <v>5</v>
      </c>
      <c r="C5" s="70">
        <v>250</v>
      </c>
    </row>
    <row r="6" spans="1:3" ht="16.5">
      <c r="A6" s="3">
        <v>5</v>
      </c>
      <c r="B6" s="5" t="s">
        <v>6</v>
      </c>
      <c r="C6" s="70"/>
    </row>
    <row r="7" spans="1:3" ht="16.5">
      <c r="A7" s="3">
        <v>6</v>
      </c>
      <c r="B7" s="5" t="s">
        <v>7</v>
      </c>
      <c r="C7" s="70"/>
    </row>
    <row r="8" spans="1:3" ht="16.5">
      <c r="A8" s="3">
        <v>7</v>
      </c>
      <c r="B8" s="5" t="s">
        <v>8</v>
      </c>
      <c r="C8" s="70"/>
    </row>
    <row r="9" spans="1:3" ht="16.5">
      <c r="A9" s="3">
        <v>8</v>
      </c>
      <c r="B9" s="5" t="s">
        <v>9</v>
      </c>
      <c r="C9" s="70"/>
    </row>
    <row r="10" spans="1:3" ht="16.5">
      <c r="A10" s="3">
        <v>9</v>
      </c>
      <c r="B10" s="5" t="s">
        <v>10</v>
      </c>
      <c r="C10" s="70"/>
    </row>
    <row r="11" spans="1:3" ht="16.5">
      <c r="A11" s="3">
        <v>10</v>
      </c>
      <c r="B11" s="5" t="s">
        <v>11</v>
      </c>
      <c r="C11" s="70"/>
    </row>
    <row r="12" spans="1:3" ht="16.5">
      <c r="A12" s="3">
        <v>11</v>
      </c>
      <c r="B12" s="5" t="s">
        <v>12</v>
      </c>
      <c r="C12" s="70"/>
    </row>
    <row r="13" spans="1:3" ht="16.5">
      <c r="A13" s="3">
        <v>12</v>
      </c>
      <c r="B13" s="5" t="s">
        <v>23</v>
      </c>
      <c r="C13" s="70"/>
    </row>
    <row r="14" spans="1:3" ht="16.5">
      <c r="A14" s="3">
        <v>13</v>
      </c>
      <c r="B14" s="5" t="s">
        <v>13</v>
      </c>
      <c r="C14" s="70"/>
    </row>
    <row r="15" spans="1:3" ht="16.5">
      <c r="A15" s="3">
        <v>14</v>
      </c>
      <c r="B15" s="5" t="s">
        <v>14</v>
      </c>
      <c r="C15" s="70"/>
    </row>
    <row r="16" spans="1:3" ht="16.5">
      <c r="A16" s="3">
        <v>15</v>
      </c>
      <c r="B16" s="5" t="s">
        <v>15</v>
      </c>
      <c r="C16" s="70"/>
    </row>
    <row r="17" spans="1:3" ht="16.5">
      <c r="A17" s="3">
        <v>16</v>
      </c>
      <c r="B17" s="5" t="s">
        <v>16</v>
      </c>
      <c r="C17" s="70"/>
    </row>
    <row r="18" spans="1:3" ht="16.5">
      <c r="A18" s="3">
        <v>17</v>
      </c>
      <c r="B18" s="5" t="s">
        <v>17</v>
      </c>
      <c r="C18" s="70"/>
    </row>
    <row r="19" spans="1:3" ht="16.5">
      <c r="A19" s="3">
        <v>18</v>
      </c>
      <c r="B19" s="5" t="s">
        <v>18</v>
      </c>
      <c r="C19" s="70"/>
    </row>
    <row r="20" spans="1:3" ht="16.5">
      <c r="A20" s="3">
        <v>19</v>
      </c>
      <c r="B20" s="5" t="s">
        <v>19</v>
      </c>
      <c r="C20" s="70"/>
    </row>
    <row r="21" spans="1:3" ht="16.5">
      <c r="A21" s="3">
        <v>20</v>
      </c>
      <c r="B21" s="5" t="s">
        <v>20</v>
      </c>
      <c r="C21" s="70"/>
    </row>
    <row r="22" spans="1:3" ht="16.5">
      <c r="A22" s="3">
        <v>21</v>
      </c>
      <c r="B22" s="5" t="s">
        <v>21</v>
      </c>
      <c r="C22" s="70"/>
    </row>
    <row r="23" spans="1:3" ht="16.5">
      <c r="A23" s="3">
        <v>22</v>
      </c>
      <c r="B23" s="5" t="s">
        <v>22</v>
      </c>
      <c r="C23" s="70"/>
    </row>
    <row r="24" spans="1:3" ht="16.5">
      <c r="A24" s="3">
        <v>23</v>
      </c>
      <c r="B24" s="5" t="s">
        <v>24</v>
      </c>
      <c r="C24" s="70"/>
    </row>
    <row r="25" spans="1:3" ht="16.5">
      <c r="A25" s="3">
        <v>24</v>
      </c>
      <c r="B25" s="5" t="s">
        <v>25</v>
      </c>
      <c r="C25" s="70"/>
    </row>
    <row r="26" spans="1:3" ht="16.5">
      <c r="A26" s="3">
        <v>25</v>
      </c>
      <c r="B26" s="5" t="s">
        <v>26</v>
      </c>
      <c r="C26" s="70"/>
    </row>
    <row r="27" spans="1:3" ht="16.5">
      <c r="A27" s="3">
        <v>26</v>
      </c>
      <c r="B27" s="5" t="s">
        <v>27</v>
      </c>
      <c r="C27" s="70"/>
    </row>
    <row r="28" spans="1:3" ht="16.5">
      <c r="A28" s="3">
        <v>27</v>
      </c>
      <c r="B28" s="5" t="s">
        <v>28</v>
      </c>
      <c r="C28" s="70"/>
    </row>
    <row r="29" spans="1:3" ht="16.5">
      <c r="A29" s="3">
        <v>28</v>
      </c>
      <c r="B29" s="5" t="s">
        <v>29</v>
      </c>
      <c r="C29" s="70"/>
    </row>
    <row r="30" spans="1:3" ht="16.5">
      <c r="A30" s="3">
        <v>29</v>
      </c>
      <c r="B30" s="5"/>
      <c r="C30" s="70"/>
    </row>
    <row r="31" spans="1:3" ht="16.5">
      <c r="A31" s="3">
        <v>30</v>
      </c>
      <c r="B31" s="5"/>
      <c r="C31" s="70"/>
    </row>
    <row r="32" spans="1:3" ht="16.5">
      <c r="A32" s="3">
        <v>31</v>
      </c>
      <c r="B32" s="5"/>
      <c r="C32" s="70"/>
    </row>
    <row r="33" spans="1:3" ht="16.5">
      <c r="A33" s="3">
        <v>32</v>
      </c>
      <c r="B33" s="5"/>
      <c r="C33" s="70"/>
    </row>
    <row r="34" spans="1:3" ht="16.5">
      <c r="A34" s="3">
        <v>33</v>
      </c>
      <c r="B34" s="5"/>
      <c r="C34" s="70"/>
    </row>
    <row r="35" spans="1:3" ht="16.5">
      <c r="A35" s="3">
        <v>34</v>
      </c>
      <c r="B35" s="5"/>
      <c r="C35" s="70"/>
    </row>
    <row r="36" spans="1:3" ht="16.5">
      <c r="A36" s="3">
        <v>35</v>
      </c>
      <c r="B36" s="5"/>
      <c r="C36" s="70"/>
    </row>
    <row r="37" spans="1:3" ht="16.5">
      <c r="A37" s="3">
        <v>36</v>
      </c>
      <c r="B37" s="5"/>
      <c r="C37" s="70"/>
    </row>
    <row r="38" spans="1:3" ht="16.5">
      <c r="A38" s="3">
        <v>37</v>
      </c>
      <c r="B38" s="5"/>
      <c r="C38" s="70"/>
    </row>
    <row r="39" spans="1:3" ht="16.5">
      <c r="A39" s="3">
        <v>38</v>
      </c>
      <c r="B39" s="5"/>
      <c r="C39" s="70"/>
    </row>
    <row r="40" spans="1:3" ht="16.5">
      <c r="A40" s="3">
        <v>39</v>
      </c>
      <c r="B40" s="5"/>
      <c r="C40" s="70"/>
    </row>
    <row r="41" spans="1:3" ht="16.5">
      <c r="A41" s="3">
        <v>40</v>
      </c>
      <c r="B41" s="5"/>
      <c r="C41" s="70"/>
    </row>
    <row r="42" spans="1:3" ht="16.5">
      <c r="A42" s="3">
        <v>41</v>
      </c>
      <c r="B42" s="5"/>
      <c r="C42" s="70"/>
    </row>
    <row r="43" spans="1:3" ht="16.5">
      <c r="A43" s="3">
        <v>42</v>
      </c>
      <c r="B43" s="5"/>
      <c r="C43" s="70"/>
    </row>
    <row r="44" spans="1:3" ht="16.5">
      <c r="A44" s="3">
        <v>43</v>
      </c>
      <c r="B44" s="5"/>
      <c r="C44" s="70"/>
    </row>
    <row r="45" spans="1:3" ht="16.5">
      <c r="A45" s="3">
        <v>44</v>
      </c>
      <c r="B45" s="5"/>
      <c r="C45" s="70"/>
    </row>
    <row r="46" spans="1:3" ht="16.5">
      <c r="A46" s="3">
        <v>45</v>
      </c>
      <c r="B46" s="5"/>
      <c r="C46" s="70"/>
    </row>
    <row r="47" spans="1:3" ht="16.5">
      <c r="A47" s="3">
        <v>46</v>
      </c>
      <c r="B47" s="5"/>
      <c r="C47" s="70"/>
    </row>
    <row r="48" spans="1:3" ht="16.5">
      <c r="A48" s="3">
        <v>47</v>
      </c>
      <c r="B48" s="5"/>
      <c r="C48" s="70"/>
    </row>
    <row r="49" spans="1:3" ht="16.5">
      <c r="A49" s="3">
        <v>48</v>
      </c>
      <c r="B49" s="5"/>
      <c r="C49" s="70"/>
    </row>
    <row r="50" spans="1:3" ht="16.5">
      <c r="A50" s="3">
        <v>49</v>
      </c>
      <c r="B50" s="5"/>
      <c r="C50" s="70"/>
    </row>
    <row r="51" spans="1:3" ht="16.5">
      <c r="A51" s="3">
        <v>50</v>
      </c>
      <c r="B51" s="5"/>
      <c r="C51" s="70"/>
    </row>
    <row r="52" spans="1:3" ht="17.25" thickBot="1">
      <c r="A52" s="7">
        <v>51</v>
      </c>
      <c r="B52" s="6"/>
      <c r="C52" s="7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J458349"/>
  <sheetViews>
    <sheetView showGridLines="0" rightToLeft="1" workbookViewId="0">
      <pane ySplit="1" topLeftCell="A2" activePane="bottomLeft" state="frozen"/>
      <selection pane="bottomLeft" activeCell="J5" sqref="J5"/>
    </sheetView>
  </sheetViews>
  <sheetFormatPr defaultColWidth="9.140625" defaultRowHeight="27.95" customHeight="1"/>
  <cols>
    <col min="1" max="1" width="25.28515625" style="17" customWidth="1"/>
    <col min="2" max="2" width="14" style="17" bestFit="1" customWidth="1"/>
    <col min="3" max="3" width="16.85546875" style="19" customWidth="1"/>
    <col min="4" max="4" width="16.5703125" style="19" customWidth="1"/>
    <col min="5" max="5" width="12" style="18" customWidth="1"/>
    <col min="6" max="6" width="13.5703125" style="18" customWidth="1"/>
    <col min="7" max="7" width="9.28515625" style="18" bestFit="1" customWidth="1"/>
    <col min="8" max="8" width="18.42578125" style="18" bestFit="1" customWidth="1"/>
    <col min="9" max="9" width="12.140625" style="18" customWidth="1"/>
    <col min="10" max="10" width="18.28515625" style="18" bestFit="1" customWidth="1"/>
    <col min="11" max="16384" width="9.140625" style="17"/>
  </cols>
  <sheetData>
    <row r="1" spans="1:10" ht="27.95" customHeight="1" thickBot="1">
      <c r="A1" s="8" t="s">
        <v>30</v>
      </c>
      <c r="B1" s="8" t="s">
        <v>43</v>
      </c>
      <c r="C1" s="13" t="s">
        <v>31</v>
      </c>
      <c r="D1" s="13" t="s">
        <v>149</v>
      </c>
      <c r="E1" s="8" t="s">
        <v>133</v>
      </c>
      <c r="F1" s="8" t="s">
        <v>202</v>
      </c>
      <c r="G1" s="8" t="s">
        <v>204</v>
      </c>
      <c r="H1" s="8" t="s">
        <v>66</v>
      </c>
      <c r="I1" s="8" t="s">
        <v>152</v>
      </c>
      <c r="J1" s="8" t="s">
        <v>151</v>
      </c>
    </row>
    <row r="2" spans="1:10" ht="27.95" customHeight="1">
      <c r="A2" s="10" t="s">
        <v>32</v>
      </c>
      <c r="B2" s="10" t="s">
        <v>33</v>
      </c>
      <c r="C2" s="130" t="s">
        <v>146</v>
      </c>
      <c r="D2" s="130" t="s">
        <v>150</v>
      </c>
      <c r="E2" s="9">
        <v>1</v>
      </c>
      <c r="F2" s="9" t="s">
        <v>3</v>
      </c>
      <c r="G2" s="9">
        <v>300</v>
      </c>
      <c r="H2" s="9">
        <v>500</v>
      </c>
      <c r="I2" s="9">
        <v>200</v>
      </c>
      <c r="J2" s="323">
        <v>43368</v>
      </c>
    </row>
    <row r="3" spans="1:10" ht="27.95" customHeight="1">
      <c r="A3" s="126" t="s">
        <v>34</v>
      </c>
      <c r="B3" s="126" t="s">
        <v>35</v>
      </c>
      <c r="C3" s="127" t="s">
        <v>36</v>
      </c>
      <c r="D3" s="127"/>
      <c r="E3" s="125">
        <v>2</v>
      </c>
      <c r="F3" s="125" t="s">
        <v>3</v>
      </c>
      <c r="G3" s="125">
        <v>400</v>
      </c>
      <c r="H3" s="125">
        <v>100</v>
      </c>
      <c r="I3" s="125">
        <v>100</v>
      </c>
      <c r="J3" s="321">
        <v>43369</v>
      </c>
    </row>
    <row r="4" spans="1:10" ht="27.95" customHeight="1">
      <c r="A4" s="126" t="s">
        <v>45</v>
      </c>
      <c r="B4" s="126" t="s">
        <v>46</v>
      </c>
      <c r="C4" s="127" t="s">
        <v>47</v>
      </c>
      <c r="D4" s="127"/>
      <c r="E4" s="125">
        <v>3</v>
      </c>
      <c r="F4" s="125" t="s">
        <v>2</v>
      </c>
      <c r="G4" s="125">
        <v>500</v>
      </c>
      <c r="H4" s="125">
        <v>1000</v>
      </c>
      <c r="I4" s="125">
        <v>150</v>
      </c>
      <c r="J4" s="321">
        <v>43370</v>
      </c>
    </row>
    <row r="5" spans="1:10" ht="27.95" customHeight="1">
      <c r="A5" s="126" t="s">
        <v>48</v>
      </c>
      <c r="B5" s="126" t="s">
        <v>49</v>
      </c>
      <c r="C5" s="127" t="s">
        <v>154</v>
      </c>
      <c r="D5" s="127"/>
      <c r="E5" s="125">
        <v>4</v>
      </c>
      <c r="F5" s="125"/>
      <c r="G5" s="125"/>
      <c r="H5" s="125"/>
      <c r="I5" s="125"/>
      <c r="J5" s="321"/>
    </row>
    <row r="6" spans="1:10" ht="27.95" customHeight="1">
      <c r="A6" s="126" t="s">
        <v>57</v>
      </c>
      <c r="B6" s="126" t="s">
        <v>58</v>
      </c>
      <c r="C6" s="127" t="s">
        <v>59</v>
      </c>
      <c r="D6" s="127"/>
      <c r="E6" s="125">
        <v>5</v>
      </c>
      <c r="F6" s="125"/>
      <c r="G6" s="125"/>
      <c r="H6" s="125"/>
      <c r="I6" s="125"/>
      <c r="J6" s="321"/>
    </row>
    <row r="7" spans="1:10" ht="27.95" customHeight="1">
      <c r="A7" s="126" t="s">
        <v>60</v>
      </c>
      <c r="B7" s="126" t="s">
        <v>61</v>
      </c>
      <c r="C7" s="127" t="s">
        <v>62</v>
      </c>
      <c r="D7" s="127"/>
      <c r="E7" s="125">
        <v>6</v>
      </c>
      <c r="F7" s="125"/>
      <c r="G7" s="125"/>
      <c r="H7" s="125"/>
      <c r="I7" s="125"/>
      <c r="J7" s="321"/>
    </row>
    <row r="8" spans="1:10" ht="27.95" customHeight="1">
      <c r="A8" s="126" t="s">
        <v>63</v>
      </c>
      <c r="B8" s="126" t="s">
        <v>64</v>
      </c>
      <c r="C8" s="127" t="s">
        <v>65</v>
      </c>
      <c r="D8" s="127"/>
      <c r="E8" s="125">
        <v>7</v>
      </c>
      <c r="F8" s="125"/>
      <c r="G8" s="125"/>
      <c r="H8" s="125"/>
      <c r="I8" s="125"/>
      <c r="J8" s="321"/>
    </row>
    <row r="9" spans="1:10" ht="27.95" customHeight="1">
      <c r="A9" s="126" t="s">
        <v>89</v>
      </c>
      <c r="B9" s="126" t="s">
        <v>33</v>
      </c>
      <c r="C9" s="127" t="s">
        <v>90</v>
      </c>
      <c r="D9" s="127"/>
      <c r="E9" s="125">
        <v>8</v>
      </c>
      <c r="F9" s="125"/>
      <c r="G9" s="125"/>
      <c r="H9" s="125"/>
      <c r="I9" s="125"/>
      <c r="J9" s="321"/>
    </row>
    <row r="10" spans="1:10" ht="27.95" customHeight="1">
      <c r="A10" s="126" t="s">
        <v>134</v>
      </c>
      <c r="B10" s="126" t="s">
        <v>135</v>
      </c>
      <c r="C10" s="127" t="s">
        <v>136</v>
      </c>
      <c r="D10" s="127"/>
      <c r="E10" s="125">
        <v>9</v>
      </c>
      <c r="F10" s="125"/>
      <c r="G10" s="125"/>
      <c r="H10" s="125"/>
      <c r="I10" s="125"/>
      <c r="J10" s="321"/>
    </row>
    <row r="11" spans="1:10" ht="27.95" customHeight="1">
      <c r="A11" s="126"/>
      <c r="B11" s="126"/>
      <c r="C11" s="127"/>
      <c r="D11" s="127"/>
      <c r="E11" s="125">
        <v>10</v>
      </c>
      <c r="F11" s="125"/>
      <c r="G11" s="125"/>
      <c r="H11" s="125"/>
      <c r="I11" s="125"/>
      <c r="J11" s="321"/>
    </row>
    <row r="12" spans="1:10" ht="27.95" customHeight="1">
      <c r="A12" s="126"/>
      <c r="B12" s="126"/>
      <c r="C12" s="127"/>
      <c r="D12" s="127"/>
      <c r="E12" s="125">
        <v>11</v>
      </c>
      <c r="F12" s="125"/>
      <c r="G12" s="125"/>
      <c r="H12" s="125"/>
      <c r="I12" s="125"/>
      <c r="J12" s="321"/>
    </row>
    <row r="13" spans="1:10" ht="27.95" customHeight="1">
      <c r="A13" s="126"/>
      <c r="B13" s="126"/>
      <c r="C13" s="127"/>
      <c r="D13" s="127"/>
      <c r="E13" s="125">
        <v>12</v>
      </c>
      <c r="F13" s="125"/>
      <c r="G13" s="125"/>
      <c r="H13" s="125"/>
      <c r="I13" s="125"/>
      <c r="J13" s="321"/>
    </row>
    <row r="14" spans="1:10" ht="27.95" customHeight="1">
      <c r="A14" s="126"/>
      <c r="B14" s="126"/>
      <c r="C14" s="127"/>
      <c r="D14" s="127"/>
      <c r="E14" s="125">
        <v>13</v>
      </c>
      <c r="F14" s="125"/>
      <c r="G14" s="125"/>
      <c r="H14" s="125"/>
      <c r="I14" s="125"/>
      <c r="J14" s="321"/>
    </row>
    <row r="15" spans="1:10" ht="27.95" customHeight="1">
      <c r="A15" s="126"/>
      <c r="B15" s="126"/>
      <c r="C15" s="127"/>
      <c r="D15" s="127"/>
      <c r="E15" s="125">
        <v>14</v>
      </c>
      <c r="F15" s="125"/>
      <c r="G15" s="125"/>
      <c r="H15" s="125"/>
      <c r="I15" s="125"/>
      <c r="J15" s="321"/>
    </row>
    <row r="16" spans="1:10" ht="27.95" customHeight="1">
      <c r="A16" s="126"/>
      <c r="B16" s="126"/>
      <c r="C16" s="127"/>
      <c r="D16" s="127"/>
      <c r="E16" s="125">
        <v>15</v>
      </c>
      <c r="F16" s="125"/>
      <c r="G16" s="125"/>
      <c r="H16" s="125"/>
      <c r="I16" s="125"/>
      <c r="J16" s="321"/>
    </row>
    <row r="17" spans="1:10" ht="27.95" customHeight="1">
      <c r="A17" s="126"/>
      <c r="B17" s="126"/>
      <c r="C17" s="127"/>
      <c r="D17" s="127"/>
      <c r="E17" s="125">
        <v>16</v>
      </c>
      <c r="F17" s="125"/>
      <c r="G17" s="125"/>
      <c r="H17" s="125"/>
      <c r="I17" s="125"/>
      <c r="J17" s="321"/>
    </row>
    <row r="18" spans="1:10" ht="27.95" customHeight="1">
      <c r="A18" s="126"/>
      <c r="B18" s="126"/>
      <c r="C18" s="127"/>
      <c r="D18" s="127"/>
      <c r="E18" s="125">
        <v>17</v>
      </c>
      <c r="F18" s="125"/>
      <c r="G18" s="125"/>
      <c r="H18" s="125"/>
      <c r="I18" s="125"/>
      <c r="J18" s="321"/>
    </row>
    <row r="19" spans="1:10" ht="27.95" customHeight="1">
      <c r="A19" s="126"/>
      <c r="B19" s="126"/>
      <c r="C19" s="127"/>
      <c r="D19" s="127"/>
      <c r="E19" s="125">
        <v>18</v>
      </c>
      <c r="F19" s="125"/>
      <c r="G19" s="125"/>
      <c r="H19" s="125"/>
      <c r="I19" s="125"/>
      <c r="J19" s="321"/>
    </row>
    <row r="20" spans="1:10" ht="27.95" customHeight="1">
      <c r="A20" s="126"/>
      <c r="B20" s="126"/>
      <c r="C20" s="127"/>
      <c r="D20" s="127"/>
      <c r="E20" s="125">
        <v>19</v>
      </c>
      <c r="F20" s="125"/>
      <c r="G20" s="125"/>
      <c r="H20" s="125"/>
      <c r="I20" s="125"/>
      <c r="J20" s="321"/>
    </row>
    <row r="21" spans="1:10" ht="27.95" customHeight="1">
      <c r="A21" s="126"/>
      <c r="B21" s="126"/>
      <c r="C21" s="127"/>
      <c r="D21" s="127"/>
      <c r="E21" s="125">
        <v>20</v>
      </c>
      <c r="F21" s="125"/>
      <c r="G21" s="125"/>
      <c r="H21" s="125"/>
      <c r="I21" s="125"/>
      <c r="J21" s="321"/>
    </row>
    <row r="22" spans="1:10" ht="27.95" customHeight="1">
      <c r="A22" s="126"/>
      <c r="B22" s="126"/>
      <c r="C22" s="127"/>
      <c r="D22" s="127"/>
      <c r="E22" s="125">
        <v>21</v>
      </c>
      <c r="F22" s="125"/>
      <c r="G22" s="125"/>
      <c r="H22" s="125"/>
      <c r="I22" s="125"/>
      <c r="J22" s="321"/>
    </row>
    <row r="23" spans="1:10" ht="27.95" customHeight="1">
      <c r="A23" s="126"/>
      <c r="B23" s="126"/>
      <c r="C23" s="127"/>
      <c r="D23" s="127"/>
      <c r="E23" s="125">
        <v>22</v>
      </c>
      <c r="F23" s="125"/>
      <c r="G23" s="125"/>
      <c r="H23" s="125"/>
      <c r="I23" s="125"/>
      <c r="J23" s="321"/>
    </row>
    <row r="24" spans="1:10" ht="27.95" customHeight="1">
      <c r="A24" s="126"/>
      <c r="B24" s="126"/>
      <c r="C24" s="127"/>
      <c r="D24" s="127"/>
      <c r="E24" s="125">
        <v>23</v>
      </c>
      <c r="F24" s="125"/>
      <c r="G24" s="125"/>
      <c r="H24" s="125"/>
      <c r="I24" s="125"/>
      <c r="J24" s="321"/>
    </row>
    <row r="25" spans="1:10" ht="27.95" customHeight="1">
      <c r="A25" s="126"/>
      <c r="B25" s="126"/>
      <c r="C25" s="127"/>
      <c r="D25" s="127"/>
      <c r="E25" s="125">
        <v>24</v>
      </c>
      <c r="F25" s="125"/>
      <c r="G25" s="125"/>
      <c r="H25" s="125"/>
      <c r="I25" s="125"/>
      <c r="J25" s="321"/>
    </row>
    <row r="26" spans="1:10" ht="27.95" customHeight="1">
      <c r="A26" s="126"/>
      <c r="B26" s="126"/>
      <c r="C26" s="127"/>
      <c r="D26" s="127"/>
      <c r="E26" s="125">
        <v>25</v>
      </c>
      <c r="F26" s="125"/>
      <c r="G26" s="125"/>
      <c r="H26" s="125"/>
      <c r="I26" s="125"/>
      <c r="J26" s="321"/>
    </row>
    <row r="27" spans="1:10" ht="27.95" customHeight="1">
      <c r="A27" s="126"/>
      <c r="B27" s="126"/>
      <c r="C27" s="127"/>
      <c r="D27" s="127"/>
      <c r="E27" s="125">
        <v>26</v>
      </c>
      <c r="F27" s="125"/>
      <c r="G27" s="125"/>
      <c r="H27" s="125"/>
      <c r="I27" s="125"/>
      <c r="J27" s="321"/>
    </row>
    <row r="28" spans="1:10" ht="27.95" customHeight="1">
      <c r="A28" s="126"/>
      <c r="B28" s="126"/>
      <c r="C28" s="127"/>
      <c r="D28" s="127"/>
      <c r="E28" s="125">
        <v>27</v>
      </c>
      <c r="F28" s="125"/>
      <c r="G28" s="125"/>
      <c r="H28" s="125"/>
      <c r="I28" s="125"/>
      <c r="J28" s="321"/>
    </row>
    <row r="29" spans="1:10" ht="27.95" customHeight="1">
      <c r="A29" s="126"/>
      <c r="B29" s="126"/>
      <c r="C29" s="127"/>
      <c r="D29" s="127"/>
      <c r="E29" s="125">
        <v>28</v>
      </c>
      <c r="F29" s="125"/>
      <c r="G29" s="125"/>
      <c r="H29" s="125"/>
      <c r="I29" s="125"/>
      <c r="J29" s="321"/>
    </row>
    <row r="30" spans="1:10" ht="27.95" customHeight="1">
      <c r="A30" s="126"/>
      <c r="B30" s="126"/>
      <c r="C30" s="127"/>
      <c r="D30" s="127"/>
      <c r="E30" s="125">
        <v>29</v>
      </c>
      <c r="F30" s="125"/>
      <c r="G30" s="125"/>
      <c r="H30" s="125"/>
      <c r="I30" s="125"/>
      <c r="J30" s="321"/>
    </row>
    <row r="31" spans="1:10" ht="27.95" customHeight="1">
      <c r="A31" s="126"/>
      <c r="B31" s="126"/>
      <c r="C31" s="127"/>
      <c r="D31" s="127"/>
      <c r="E31" s="125">
        <v>30</v>
      </c>
      <c r="F31" s="125"/>
      <c r="G31" s="125"/>
      <c r="H31" s="125"/>
      <c r="I31" s="125"/>
      <c r="J31" s="321"/>
    </row>
    <row r="32" spans="1:10" ht="27.95" customHeight="1">
      <c r="A32" s="126"/>
      <c r="B32" s="126"/>
      <c r="C32" s="127"/>
      <c r="D32" s="127"/>
      <c r="E32" s="125">
        <v>31</v>
      </c>
      <c r="F32" s="125"/>
      <c r="G32" s="125"/>
      <c r="H32" s="125"/>
      <c r="I32" s="125"/>
      <c r="J32" s="321"/>
    </row>
    <row r="33" spans="1:10" ht="27.95" customHeight="1">
      <c r="A33" s="126"/>
      <c r="B33" s="126"/>
      <c r="C33" s="127"/>
      <c r="D33" s="127"/>
      <c r="E33" s="125">
        <v>32</v>
      </c>
      <c r="F33" s="125"/>
      <c r="G33" s="125"/>
      <c r="H33" s="125"/>
      <c r="I33" s="125"/>
      <c r="J33" s="321"/>
    </row>
    <row r="34" spans="1:10" ht="27.95" customHeight="1">
      <c r="A34" s="126"/>
      <c r="B34" s="126"/>
      <c r="C34" s="127"/>
      <c r="D34" s="127"/>
      <c r="E34" s="125">
        <v>33</v>
      </c>
      <c r="F34" s="125"/>
      <c r="G34" s="125"/>
      <c r="H34" s="125"/>
      <c r="I34" s="125"/>
      <c r="J34" s="321"/>
    </row>
    <row r="35" spans="1:10" ht="27.95" customHeight="1">
      <c r="A35" s="126"/>
      <c r="B35" s="126"/>
      <c r="C35" s="127"/>
      <c r="D35" s="127"/>
      <c r="E35" s="125">
        <v>34</v>
      </c>
      <c r="F35" s="125"/>
      <c r="G35" s="125"/>
      <c r="H35" s="125"/>
      <c r="I35" s="125"/>
      <c r="J35" s="321"/>
    </row>
    <row r="36" spans="1:10" ht="27.95" customHeight="1">
      <c r="A36" s="126"/>
      <c r="B36" s="126"/>
      <c r="C36" s="127"/>
      <c r="D36" s="127"/>
      <c r="E36" s="125">
        <v>35</v>
      </c>
      <c r="F36" s="125"/>
      <c r="G36" s="125"/>
      <c r="H36" s="125"/>
      <c r="I36" s="125"/>
      <c r="J36" s="321"/>
    </row>
    <row r="37" spans="1:10" ht="27.95" customHeight="1">
      <c r="A37" s="126"/>
      <c r="B37" s="126"/>
      <c r="C37" s="127"/>
      <c r="D37" s="127"/>
      <c r="E37" s="125">
        <v>36</v>
      </c>
      <c r="F37" s="125"/>
      <c r="G37" s="125"/>
      <c r="H37" s="125"/>
      <c r="I37" s="125"/>
      <c r="J37" s="321"/>
    </row>
    <row r="38" spans="1:10" ht="27.95" customHeight="1">
      <c r="A38" s="126"/>
      <c r="B38" s="126"/>
      <c r="C38" s="127"/>
      <c r="D38" s="127"/>
      <c r="E38" s="125">
        <v>37</v>
      </c>
      <c r="F38" s="125"/>
      <c r="G38" s="125"/>
      <c r="H38" s="125"/>
      <c r="I38" s="125"/>
      <c r="J38" s="321"/>
    </row>
    <row r="39" spans="1:10" ht="27.95" customHeight="1">
      <c r="A39" s="126"/>
      <c r="B39" s="126"/>
      <c r="C39" s="127"/>
      <c r="D39" s="127"/>
      <c r="E39" s="125">
        <v>38</v>
      </c>
      <c r="F39" s="125"/>
      <c r="G39" s="125"/>
      <c r="H39" s="125"/>
      <c r="I39" s="125"/>
      <c r="J39" s="321"/>
    </row>
    <row r="40" spans="1:10" ht="27.95" customHeight="1">
      <c r="A40" s="126"/>
      <c r="B40" s="126"/>
      <c r="C40" s="127"/>
      <c r="D40" s="127"/>
      <c r="E40" s="125">
        <v>39</v>
      </c>
      <c r="F40" s="125"/>
      <c r="G40" s="125"/>
      <c r="H40" s="125"/>
      <c r="I40" s="125"/>
      <c r="J40" s="321"/>
    </row>
    <row r="41" spans="1:10" ht="27.95" customHeight="1">
      <c r="A41" s="126"/>
      <c r="B41" s="126"/>
      <c r="C41" s="127"/>
      <c r="D41" s="127"/>
      <c r="E41" s="125">
        <v>40</v>
      </c>
      <c r="F41" s="125"/>
      <c r="G41" s="125"/>
      <c r="H41" s="125"/>
      <c r="I41" s="125"/>
      <c r="J41" s="321"/>
    </row>
    <row r="42" spans="1:10" ht="27.95" customHeight="1">
      <c r="A42" s="126"/>
      <c r="B42" s="126"/>
      <c r="C42" s="127"/>
      <c r="D42" s="127"/>
      <c r="E42" s="125">
        <v>41</v>
      </c>
      <c r="F42" s="125"/>
      <c r="G42" s="125"/>
      <c r="H42" s="125"/>
      <c r="I42" s="125"/>
      <c r="J42" s="321"/>
    </row>
    <row r="43" spans="1:10" ht="27.95" customHeight="1">
      <c r="A43" s="126"/>
      <c r="B43" s="126"/>
      <c r="C43" s="127"/>
      <c r="D43" s="127"/>
      <c r="E43" s="125">
        <v>42</v>
      </c>
      <c r="F43" s="125"/>
      <c r="G43" s="125"/>
      <c r="H43" s="125"/>
      <c r="I43" s="125"/>
      <c r="J43" s="321"/>
    </row>
    <row r="44" spans="1:10" ht="27.95" customHeight="1">
      <c r="A44" s="126"/>
      <c r="B44" s="126"/>
      <c r="C44" s="127"/>
      <c r="D44" s="127"/>
      <c r="E44" s="125">
        <v>43</v>
      </c>
      <c r="F44" s="125"/>
      <c r="G44" s="125"/>
      <c r="H44" s="125"/>
      <c r="I44" s="125"/>
      <c r="J44" s="321"/>
    </row>
    <row r="45" spans="1:10" ht="27.95" customHeight="1">
      <c r="A45" s="126"/>
      <c r="B45" s="126"/>
      <c r="C45" s="127"/>
      <c r="D45" s="127"/>
      <c r="E45" s="125">
        <v>44</v>
      </c>
      <c r="F45" s="125"/>
      <c r="G45" s="125"/>
      <c r="H45" s="125"/>
      <c r="I45" s="125"/>
      <c r="J45" s="321"/>
    </row>
    <row r="46" spans="1:10" ht="27.95" customHeight="1">
      <c r="A46" s="126"/>
      <c r="B46" s="126"/>
      <c r="C46" s="127"/>
      <c r="D46" s="127"/>
      <c r="E46" s="125">
        <v>45</v>
      </c>
      <c r="F46" s="125"/>
      <c r="G46" s="125"/>
      <c r="H46" s="125"/>
      <c r="I46" s="125"/>
      <c r="J46" s="321"/>
    </row>
    <row r="47" spans="1:10" ht="27.95" customHeight="1">
      <c r="A47" s="126"/>
      <c r="B47" s="126"/>
      <c r="C47" s="127"/>
      <c r="D47" s="127"/>
      <c r="E47" s="125">
        <v>46</v>
      </c>
      <c r="F47" s="125"/>
      <c r="G47" s="125"/>
      <c r="H47" s="125"/>
      <c r="I47" s="125"/>
      <c r="J47" s="321"/>
    </row>
    <row r="48" spans="1:10" ht="27.95" customHeight="1">
      <c r="A48" s="126"/>
      <c r="B48" s="126"/>
      <c r="C48" s="127"/>
      <c r="D48" s="127"/>
      <c r="E48" s="125">
        <v>47</v>
      </c>
      <c r="F48" s="125"/>
      <c r="G48" s="125"/>
      <c r="H48" s="125"/>
      <c r="I48" s="125"/>
      <c r="J48" s="321"/>
    </row>
    <row r="49" spans="1:10" ht="27.95" customHeight="1">
      <c r="A49" s="126"/>
      <c r="B49" s="126"/>
      <c r="C49" s="127"/>
      <c r="D49" s="127"/>
      <c r="E49" s="125">
        <v>48</v>
      </c>
      <c r="F49" s="125"/>
      <c r="G49" s="125"/>
      <c r="H49" s="125"/>
      <c r="I49" s="125"/>
      <c r="J49" s="321"/>
    </row>
    <row r="50" spans="1:10" ht="27.95" customHeight="1">
      <c r="A50" s="126"/>
      <c r="B50" s="126"/>
      <c r="C50" s="127"/>
      <c r="D50" s="127"/>
      <c r="E50" s="125">
        <v>49</v>
      </c>
      <c r="F50" s="125"/>
      <c r="G50" s="125"/>
      <c r="H50" s="125"/>
      <c r="I50" s="125"/>
      <c r="J50" s="321"/>
    </row>
    <row r="51" spans="1:10" ht="27.95" customHeight="1">
      <c r="A51" s="126"/>
      <c r="B51" s="126"/>
      <c r="C51" s="127"/>
      <c r="D51" s="127"/>
      <c r="E51" s="125">
        <v>50</v>
      </c>
      <c r="F51" s="125"/>
      <c r="G51" s="125"/>
      <c r="H51" s="125"/>
      <c r="I51" s="125"/>
      <c r="J51" s="321"/>
    </row>
    <row r="52" spans="1:10" ht="27.95" customHeight="1">
      <c r="A52" s="126"/>
      <c r="B52" s="126"/>
      <c r="C52" s="127"/>
      <c r="D52" s="127"/>
      <c r="E52" s="125">
        <v>51</v>
      </c>
      <c r="F52" s="125"/>
      <c r="G52" s="125"/>
      <c r="H52" s="125"/>
      <c r="I52" s="125"/>
      <c r="J52" s="321"/>
    </row>
    <row r="53" spans="1:10" ht="27.95" customHeight="1">
      <c r="A53" s="126"/>
      <c r="B53" s="126"/>
      <c r="C53" s="127"/>
      <c r="D53" s="127"/>
      <c r="E53" s="125">
        <v>52</v>
      </c>
      <c r="F53" s="125"/>
      <c r="G53" s="125"/>
      <c r="H53" s="125"/>
      <c r="I53" s="125"/>
      <c r="J53" s="321"/>
    </row>
    <row r="54" spans="1:10" ht="27.95" customHeight="1">
      <c r="A54" s="126"/>
      <c r="B54" s="126"/>
      <c r="C54" s="127"/>
      <c r="D54" s="127"/>
      <c r="E54" s="125">
        <v>53</v>
      </c>
      <c r="F54" s="125"/>
      <c r="G54" s="125"/>
      <c r="H54" s="125"/>
      <c r="I54" s="125"/>
      <c r="J54" s="321"/>
    </row>
    <row r="55" spans="1:10" ht="27.95" customHeight="1">
      <c r="A55" s="126"/>
      <c r="B55" s="126"/>
      <c r="C55" s="127"/>
      <c r="D55" s="127"/>
      <c r="E55" s="125">
        <v>54</v>
      </c>
      <c r="F55" s="125"/>
      <c r="G55" s="125"/>
      <c r="H55" s="125"/>
      <c r="I55" s="125"/>
      <c r="J55" s="321"/>
    </row>
    <row r="56" spans="1:10" ht="27.95" customHeight="1">
      <c r="A56" s="126"/>
      <c r="B56" s="126"/>
      <c r="C56" s="127"/>
      <c r="D56" s="127"/>
      <c r="E56" s="125">
        <v>55</v>
      </c>
      <c r="F56" s="125"/>
      <c r="G56" s="125"/>
      <c r="H56" s="125"/>
      <c r="I56" s="125"/>
      <c r="J56" s="321"/>
    </row>
    <row r="57" spans="1:10" ht="27.95" customHeight="1">
      <c r="A57" s="126"/>
      <c r="B57" s="126"/>
      <c r="C57" s="127"/>
      <c r="D57" s="127"/>
      <c r="E57" s="125">
        <v>56</v>
      </c>
      <c r="F57" s="125"/>
      <c r="G57" s="125"/>
      <c r="H57" s="125"/>
      <c r="I57" s="125"/>
      <c r="J57" s="321"/>
    </row>
    <row r="58" spans="1:10" ht="27.95" customHeight="1">
      <c r="A58" s="126"/>
      <c r="B58" s="126"/>
      <c r="C58" s="127"/>
      <c r="D58" s="127"/>
      <c r="E58" s="125">
        <v>57</v>
      </c>
      <c r="F58" s="125"/>
      <c r="G58" s="125"/>
      <c r="H58" s="125"/>
      <c r="I58" s="125"/>
      <c r="J58" s="321"/>
    </row>
    <row r="59" spans="1:10" ht="27.95" customHeight="1">
      <c r="A59" s="126"/>
      <c r="B59" s="126"/>
      <c r="C59" s="127"/>
      <c r="D59" s="127"/>
      <c r="E59" s="125">
        <v>58</v>
      </c>
      <c r="F59" s="125"/>
      <c r="G59" s="125"/>
      <c r="H59" s="125"/>
      <c r="I59" s="125"/>
      <c r="J59" s="321"/>
    </row>
    <row r="60" spans="1:10" ht="27.95" customHeight="1">
      <c r="A60" s="126"/>
      <c r="B60" s="126"/>
      <c r="C60" s="127"/>
      <c r="D60" s="127"/>
      <c r="E60" s="125">
        <v>59</v>
      </c>
      <c r="F60" s="125"/>
      <c r="G60" s="125"/>
      <c r="H60" s="125"/>
      <c r="I60" s="125"/>
      <c r="J60" s="321"/>
    </row>
    <row r="61" spans="1:10" ht="27.95" customHeight="1">
      <c r="A61" s="126"/>
      <c r="B61" s="126"/>
      <c r="C61" s="127"/>
      <c r="D61" s="127"/>
      <c r="E61" s="125">
        <v>60</v>
      </c>
      <c r="F61" s="125"/>
      <c r="G61" s="125"/>
      <c r="H61" s="125"/>
      <c r="I61" s="125"/>
      <c r="J61" s="321"/>
    </row>
    <row r="62" spans="1:10" ht="27.95" customHeight="1">
      <c r="A62" s="126"/>
      <c r="B62" s="126"/>
      <c r="C62" s="127"/>
      <c r="D62" s="127"/>
      <c r="E62" s="125">
        <v>61</v>
      </c>
      <c r="F62" s="125"/>
      <c r="G62" s="125"/>
      <c r="H62" s="125"/>
      <c r="I62" s="125"/>
      <c r="J62" s="321"/>
    </row>
    <row r="63" spans="1:10" ht="27.95" customHeight="1">
      <c r="A63" s="126"/>
      <c r="B63" s="126"/>
      <c r="C63" s="127"/>
      <c r="D63" s="127"/>
      <c r="E63" s="125">
        <v>62</v>
      </c>
      <c r="F63" s="125"/>
      <c r="G63" s="125"/>
      <c r="H63" s="125"/>
      <c r="I63" s="125"/>
      <c r="J63" s="321"/>
    </row>
    <row r="64" spans="1:10" ht="27.95" customHeight="1">
      <c r="A64" s="126"/>
      <c r="B64" s="126"/>
      <c r="C64" s="127"/>
      <c r="D64" s="127"/>
      <c r="E64" s="125">
        <v>63</v>
      </c>
      <c r="F64" s="125"/>
      <c r="G64" s="125"/>
      <c r="H64" s="125"/>
      <c r="I64" s="125"/>
      <c r="J64" s="321"/>
    </row>
    <row r="65" spans="1:10" ht="27.95" customHeight="1">
      <c r="A65" s="126"/>
      <c r="B65" s="126"/>
      <c r="C65" s="127"/>
      <c r="D65" s="127"/>
      <c r="E65" s="125">
        <v>64</v>
      </c>
      <c r="F65" s="125"/>
      <c r="G65" s="125"/>
      <c r="H65" s="125"/>
      <c r="I65" s="125"/>
      <c r="J65" s="321"/>
    </row>
    <row r="66" spans="1:10" ht="27.95" customHeight="1">
      <c r="A66" s="126"/>
      <c r="B66" s="126"/>
      <c r="C66" s="127"/>
      <c r="D66" s="127"/>
      <c r="E66" s="125">
        <v>65</v>
      </c>
      <c r="F66" s="125"/>
      <c r="G66" s="125"/>
      <c r="H66" s="125"/>
      <c r="I66" s="125"/>
      <c r="J66" s="321"/>
    </row>
    <row r="67" spans="1:10" ht="27.95" customHeight="1">
      <c r="A67" s="126"/>
      <c r="B67" s="126"/>
      <c r="C67" s="127"/>
      <c r="D67" s="127"/>
      <c r="E67" s="125">
        <v>66</v>
      </c>
      <c r="F67" s="125"/>
      <c r="G67" s="125"/>
      <c r="H67" s="125"/>
      <c r="I67" s="125"/>
      <c r="J67" s="321"/>
    </row>
    <row r="68" spans="1:10" ht="27.95" customHeight="1">
      <c r="A68" s="126"/>
      <c r="B68" s="126"/>
      <c r="C68" s="127"/>
      <c r="D68" s="127"/>
      <c r="E68" s="125">
        <v>67</v>
      </c>
      <c r="F68" s="125"/>
      <c r="G68" s="125"/>
      <c r="H68" s="125"/>
      <c r="I68" s="125"/>
      <c r="J68" s="321"/>
    </row>
    <row r="69" spans="1:10" ht="27.95" customHeight="1">
      <c r="A69" s="126"/>
      <c r="B69" s="126"/>
      <c r="C69" s="127"/>
      <c r="D69" s="127"/>
      <c r="E69" s="125">
        <v>68</v>
      </c>
      <c r="F69" s="125"/>
      <c r="G69" s="125"/>
      <c r="H69" s="125"/>
      <c r="I69" s="125"/>
      <c r="J69" s="321"/>
    </row>
    <row r="70" spans="1:10" ht="27.95" customHeight="1">
      <c r="A70" s="126"/>
      <c r="B70" s="126"/>
      <c r="C70" s="127"/>
      <c r="D70" s="127"/>
      <c r="E70" s="125">
        <v>69</v>
      </c>
      <c r="F70" s="125"/>
      <c r="G70" s="125"/>
      <c r="H70" s="125"/>
      <c r="I70" s="125"/>
      <c r="J70" s="321"/>
    </row>
    <row r="71" spans="1:10" ht="27.95" customHeight="1">
      <c r="A71" s="126"/>
      <c r="B71" s="126"/>
      <c r="C71" s="127"/>
      <c r="D71" s="127"/>
      <c r="E71" s="125">
        <v>70</v>
      </c>
      <c r="F71" s="125"/>
      <c r="G71" s="125"/>
      <c r="H71" s="125"/>
      <c r="I71" s="125"/>
      <c r="J71" s="321"/>
    </row>
    <row r="72" spans="1:10" ht="27.95" customHeight="1">
      <c r="A72" s="126"/>
      <c r="B72" s="126"/>
      <c r="C72" s="127"/>
      <c r="D72" s="127"/>
      <c r="E72" s="125">
        <v>71</v>
      </c>
      <c r="F72" s="125"/>
      <c r="G72" s="125"/>
      <c r="H72" s="125"/>
      <c r="I72" s="125"/>
      <c r="J72" s="321"/>
    </row>
    <row r="73" spans="1:10" ht="27.95" customHeight="1">
      <c r="A73" s="126"/>
      <c r="B73" s="126"/>
      <c r="C73" s="127"/>
      <c r="D73" s="127"/>
      <c r="E73" s="125">
        <v>72</v>
      </c>
      <c r="F73" s="125"/>
      <c r="G73" s="125"/>
      <c r="H73" s="125"/>
      <c r="I73" s="125"/>
      <c r="J73" s="321"/>
    </row>
    <row r="74" spans="1:10" ht="27.95" customHeight="1">
      <c r="A74" s="126"/>
      <c r="B74" s="126"/>
      <c r="C74" s="127"/>
      <c r="D74" s="127"/>
      <c r="E74" s="125">
        <v>73</v>
      </c>
      <c r="F74" s="125"/>
      <c r="G74" s="125"/>
      <c r="H74" s="125"/>
      <c r="I74" s="125"/>
      <c r="J74" s="321"/>
    </row>
    <row r="75" spans="1:10" ht="27.95" customHeight="1">
      <c r="A75" s="126"/>
      <c r="B75" s="126"/>
      <c r="C75" s="127"/>
      <c r="D75" s="127"/>
      <c r="E75" s="125">
        <v>74</v>
      </c>
      <c r="F75" s="125"/>
      <c r="G75" s="125"/>
      <c r="H75" s="125"/>
      <c r="I75" s="125"/>
      <c r="J75" s="321"/>
    </row>
    <row r="76" spans="1:10" ht="27.95" customHeight="1">
      <c r="A76" s="126"/>
      <c r="B76" s="126"/>
      <c r="C76" s="127"/>
      <c r="D76" s="127"/>
      <c r="E76" s="125">
        <v>75</v>
      </c>
      <c r="F76" s="125"/>
      <c r="G76" s="125"/>
      <c r="H76" s="125"/>
      <c r="I76" s="125"/>
      <c r="J76" s="321"/>
    </row>
    <row r="77" spans="1:10" ht="27.95" customHeight="1">
      <c r="A77" s="126"/>
      <c r="B77" s="126"/>
      <c r="C77" s="127"/>
      <c r="D77" s="127"/>
      <c r="E77" s="125">
        <v>76</v>
      </c>
      <c r="F77" s="125"/>
      <c r="G77" s="125"/>
      <c r="H77" s="125"/>
      <c r="I77" s="125"/>
      <c r="J77" s="321"/>
    </row>
    <row r="78" spans="1:10" ht="27.95" customHeight="1">
      <c r="A78" s="126"/>
      <c r="B78" s="126"/>
      <c r="C78" s="127"/>
      <c r="D78" s="127"/>
      <c r="E78" s="125">
        <v>77</v>
      </c>
      <c r="F78" s="125"/>
      <c r="G78" s="125"/>
      <c r="H78" s="125"/>
      <c r="I78" s="125"/>
      <c r="J78" s="321"/>
    </row>
    <row r="79" spans="1:10" ht="27.95" customHeight="1">
      <c r="A79" s="126"/>
      <c r="B79" s="126"/>
      <c r="C79" s="127"/>
      <c r="D79" s="127"/>
      <c r="E79" s="125">
        <v>78</v>
      </c>
      <c r="F79" s="125"/>
      <c r="G79" s="125"/>
      <c r="H79" s="125"/>
      <c r="I79" s="125"/>
      <c r="J79" s="321"/>
    </row>
    <row r="80" spans="1:10" ht="27.95" customHeight="1">
      <c r="A80" s="126"/>
      <c r="B80" s="126"/>
      <c r="C80" s="127"/>
      <c r="D80" s="127"/>
      <c r="E80" s="125">
        <v>79</v>
      </c>
      <c r="F80" s="125"/>
      <c r="G80" s="125"/>
      <c r="H80" s="125"/>
      <c r="I80" s="125"/>
      <c r="J80" s="321"/>
    </row>
    <row r="81" spans="1:10" ht="27.95" customHeight="1">
      <c r="A81" s="126"/>
      <c r="B81" s="126"/>
      <c r="C81" s="127"/>
      <c r="D81" s="127"/>
      <c r="E81" s="125">
        <v>80</v>
      </c>
      <c r="F81" s="125"/>
      <c r="G81" s="125"/>
      <c r="H81" s="125"/>
      <c r="I81" s="125"/>
      <c r="J81" s="321"/>
    </row>
    <row r="82" spans="1:10" ht="27.95" customHeight="1">
      <c r="A82" s="126"/>
      <c r="B82" s="126"/>
      <c r="C82" s="127"/>
      <c r="D82" s="127"/>
      <c r="E82" s="125">
        <v>81</v>
      </c>
      <c r="F82" s="125"/>
      <c r="G82" s="125"/>
      <c r="H82" s="125"/>
      <c r="I82" s="125"/>
      <c r="J82" s="321"/>
    </row>
    <row r="83" spans="1:10" ht="27.95" customHeight="1">
      <c r="A83" s="126"/>
      <c r="B83" s="126"/>
      <c r="C83" s="127"/>
      <c r="D83" s="127"/>
      <c r="E83" s="125">
        <v>82</v>
      </c>
      <c r="F83" s="125"/>
      <c r="G83" s="125"/>
      <c r="H83" s="125"/>
      <c r="I83" s="125"/>
      <c r="J83" s="321"/>
    </row>
    <row r="84" spans="1:10" ht="27.95" customHeight="1">
      <c r="A84" s="126"/>
      <c r="B84" s="126"/>
      <c r="C84" s="127"/>
      <c r="D84" s="127"/>
      <c r="E84" s="125">
        <v>83</v>
      </c>
      <c r="F84" s="125"/>
      <c r="G84" s="125"/>
      <c r="H84" s="125"/>
      <c r="I84" s="125"/>
      <c r="J84" s="321"/>
    </row>
    <row r="85" spans="1:10" ht="27.95" customHeight="1">
      <c r="A85" s="126"/>
      <c r="B85" s="126"/>
      <c r="C85" s="127"/>
      <c r="D85" s="127"/>
      <c r="E85" s="125">
        <v>84</v>
      </c>
      <c r="F85" s="125"/>
      <c r="G85" s="125"/>
      <c r="H85" s="125"/>
      <c r="I85" s="125"/>
      <c r="J85" s="321"/>
    </row>
    <row r="86" spans="1:10" ht="27.95" customHeight="1">
      <c r="A86" s="126"/>
      <c r="B86" s="126"/>
      <c r="C86" s="127"/>
      <c r="D86" s="127"/>
      <c r="E86" s="125">
        <v>85</v>
      </c>
      <c r="F86" s="125"/>
      <c r="G86" s="125"/>
      <c r="H86" s="125"/>
      <c r="I86" s="125"/>
      <c r="J86" s="321"/>
    </row>
    <row r="87" spans="1:10" ht="27.95" customHeight="1">
      <c r="A87" s="126"/>
      <c r="B87" s="126"/>
      <c r="C87" s="127"/>
      <c r="D87" s="127"/>
      <c r="E87" s="125">
        <v>86</v>
      </c>
      <c r="F87" s="125"/>
      <c r="G87" s="125"/>
      <c r="H87" s="125"/>
      <c r="I87" s="125"/>
      <c r="J87" s="321"/>
    </row>
    <row r="88" spans="1:10" ht="27.95" customHeight="1">
      <c r="A88" s="126"/>
      <c r="B88" s="126"/>
      <c r="C88" s="127"/>
      <c r="D88" s="127"/>
      <c r="E88" s="125">
        <v>87</v>
      </c>
      <c r="F88" s="125"/>
      <c r="G88" s="125"/>
      <c r="H88" s="125"/>
      <c r="I88" s="125"/>
      <c r="J88" s="321"/>
    </row>
    <row r="89" spans="1:10" ht="27.95" customHeight="1">
      <c r="A89" s="126"/>
      <c r="B89" s="126"/>
      <c r="C89" s="127"/>
      <c r="D89" s="127"/>
      <c r="E89" s="125">
        <v>88</v>
      </c>
      <c r="F89" s="125"/>
      <c r="G89" s="125"/>
      <c r="H89" s="125"/>
      <c r="I89" s="125"/>
      <c r="J89" s="321"/>
    </row>
    <row r="90" spans="1:10" ht="27.95" customHeight="1">
      <c r="A90" s="126"/>
      <c r="B90" s="126"/>
      <c r="C90" s="127"/>
      <c r="D90" s="127"/>
      <c r="E90" s="125">
        <v>89</v>
      </c>
      <c r="F90" s="125"/>
      <c r="G90" s="125"/>
      <c r="H90" s="125"/>
      <c r="I90" s="125"/>
      <c r="J90" s="321"/>
    </row>
    <row r="91" spans="1:10" ht="27.95" customHeight="1">
      <c r="A91" s="126"/>
      <c r="B91" s="126"/>
      <c r="C91" s="127"/>
      <c r="D91" s="127"/>
      <c r="E91" s="125">
        <v>90</v>
      </c>
      <c r="F91" s="125"/>
      <c r="G91" s="125"/>
      <c r="H91" s="125"/>
      <c r="I91" s="125"/>
      <c r="J91" s="321"/>
    </row>
    <row r="92" spans="1:10" ht="27.95" customHeight="1">
      <c r="A92" s="126"/>
      <c r="B92" s="126"/>
      <c r="C92" s="127"/>
      <c r="D92" s="127"/>
      <c r="E92" s="125">
        <v>91</v>
      </c>
      <c r="F92" s="125"/>
      <c r="G92" s="125"/>
      <c r="H92" s="125"/>
      <c r="I92" s="125"/>
      <c r="J92" s="321"/>
    </row>
    <row r="93" spans="1:10" ht="27.95" customHeight="1">
      <c r="A93" s="126"/>
      <c r="B93" s="126"/>
      <c r="C93" s="127"/>
      <c r="D93" s="127"/>
      <c r="E93" s="125">
        <v>92</v>
      </c>
      <c r="F93" s="125"/>
      <c r="G93" s="125"/>
      <c r="H93" s="125"/>
      <c r="I93" s="125"/>
      <c r="J93" s="321"/>
    </row>
    <row r="94" spans="1:10" ht="27.95" customHeight="1">
      <c r="A94" s="126"/>
      <c r="B94" s="126"/>
      <c r="C94" s="127"/>
      <c r="D94" s="127"/>
      <c r="E94" s="125">
        <v>93</v>
      </c>
      <c r="F94" s="125"/>
      <c r="G94" s="125"/>
      <c r="H94" s="125"/>
      <c r="I94" s="125"/>
      <c r="J94" s="321"/>
    </row>
    <row r="95" spans="1:10" ht="27.95" customHeight="1">
      <c r="A95" s="126"/>
      <c r="B95" s="126"/>
      <c r="C95" s="127"/>
      <c r="D95" s="127"/>
      <c r="E95" s="125">
        <v>94</v>
      </c>
      <c r="F95" s="125"/>
      <c r="G95" s="125"/>
      <c r="H95" s="125"/>
      <c r="I95" s="125"/>
      <c r="J95" s="321"/>
    </row>
    <row r="96" spans="1:10" ht="27.95" customHeight="1">
      <c r="A96" s="126"/>
      <c r="B96" s="126"/>
      <c r="C96" s="127"/>
      <c r="D96" s="127"/>
      <c r="E96" s="125">
        <v>95</v>
      </c>
      <c r="F96" s="125"/>
      <c r="G96" s="125"/>
      <c r="H96" s="125"/>
      <c r="I96" s="125"/>
      <c r="J96" s="321"/>
    </row>
    <row r="97" spans="1:10" ht="27.95" customHeight="1">
      <c r="A97" s="126"/>
      <c r="B97" s="126"/>
      <c r="C97" s="127"/>
      <c r="D97" s="127"/>
      <c r="E97" s="125">
        <v>96</v>
      </c>
      <c r="F97" s="125"/>
      <c r="G97" s="125"/>
      <c r="H97" s="125"/>
      <c r="I97" s="125"/>
      <c r="J97" s="321"/>
    </row>
    <row r="98" spans="1:10" ht="27.95" customHeight="1">
      <c r="A98" s="126"/>
      <c r="B98" s="126"/>
      <c r="C98" s="127"/>
      <c r="D98" s="127"/>
      <c r="E98" s="125">
        <v>97</v>
      </c>
      <c r="F98" s="125"/>
      <c r="G98" s="125"/>
      <c r="H98" s="125"/>
      <c r="I98" s="125"/>
      <c r="J98" s="321"/>
    </row>
    <row r="99" spans="1:10" ht="27.95" customHeight="1">
      <c r="A99" s="126"/>
      <c r="B99" s="126"/>
      <c r="C99" s="127"/>
      <c r="D99" s="127"/>
      <c r="E99" s="125">
        <v>98</v>
      </c>
      <c r="F99" s="125"/>
      <c r="G99" s="125"/>
      <c r="H99" s="125"/>
      <c r="I99" s="125"/>
      <c r="J99" s="321"/>
    </row>
    <row r="100" spans="1:10" ht="27.95" customHeight="1">
      <c r="A100" s="126"/>
      <c r="B100" s="126"/>
      <c r="C100" s="127"/>
      <c r="D100" s="127"/>
      <c r="E100" s="125">
        <v>99</v>
      </c>
      <c r="F100" s="125"/>
      <c r="G100" s="125"/>
      <c r="H100" s="125"/>
      <c r="I100" s="125"/>
      <c r="J100" s="321"/>
    </row>
    <row r="101" spans="1:10" ht="27.95" customHeight="1">
      <c r="A101" s="126"/>
      <c r="B101" s="126"/>
      <c r="C101" s="127"/>
      <c r="D101" s="127"/>
      <c r="E101" s="125">
        <v>100</v>
      </c>
      <c r="F101" s="125"/>
      <c r="G101" s="125"/>
      <c r="H101" s="125"/>
      <c r="I101" s="125"/>
      <c r="J101" s="321"/>
    </row>
    <row r="102" spans="1:10" ht="27.95" customHeight="1">
      <c r="A102" s="126"/>
      <c r="B102" s="126"/>
      <c r="C102" s="127"/>
      <c r="D102" s="127"/>
      <c r="E102" s="125">
        <v>101</v>
      </c>
      <c r="F102" s="125"/>
      <c r="G102" s="125"/>
      <c r="H102" s="125"/>
      <c r="I102" s="125"/>
      <c r="J102" s="321"/>
    </row>
    <row r="103" spans="1:10" ht="27.95" customHeight="1">
      <c r="A103" s="126"/>
      <c r="B103" s="126"/>
      <c r="C103" s="127"/>
      <c r="D103" s="127"/>
      <c r="E103" s="125">
        <v>102</v>
      </c>
      <c r="F103" s="125"/>
      <c r="G103" s="125"/>
      <c r="H103" s="125"/>
      <c r="I103" s="125"/>
      <c r="J103" s="321"/>
    </row>
    <row r="104" spans="1:10" ht="27.95" customHeight="1">
      <c r="A104" s="126"/>
      <c r="B104" s="126"/>
      <c r="C104" s="127"/>
      <c r="D104" s="127"/>
      <c r="E104" s="125">
        <v>103</v>
      </c>
      <c r="F104" s="125"/>
      <c r="G104" s="125"/>
      <c r="H104" s="125"/>
      <c r="I104" s="125"/>
      <c r="J104" s="321"/>
    </row>
    <row r="105" spans="1:10" ht="27.95" customHeight="1">
      <c r="A105" s="126"/>
      <c r="B105" s="126"/>
      <c r="C105" s="127"/>
      <c r="D105" s="127"/>
      <c r="E105" s="125">
        <v>104</v>
      </c>
      <c r="F105" s="125"/>
      <c r="G105" s="125"/>
      <c r="H105" s="125"/>
      <c r="I105" s="125"/>
      <c r="J105" s="321"/>
    </row>
    <row r="106" spans="1:10" ht="27.95" customHeight="1">
      <c r="A106" s="126"/>
      <c r="B106" s="126"/>
      <c r="C106" s="127"/>
      <c r="D106" s="127"/>
      <c r="E106" s="125">
        <v>105</v>
      </c>
      <c r="F106" s="125"/>
      <c r="G106" s="125"/>
      <c r="H106" s="125"/>
      <c r="I106" s="125"/>
      <c r="J106" s="321"/>
    </row>
    <row r="107" spans="1:10" ht="27.95" customHeight="1">
      <c r="A107" s="126"/>
      <c r="B107" s="126"/>
      <c r="C107" s="127"/>
      <c r="D107" s="127"/>
      <c r="E107" s="125">
        <v>106</v>
      </c>
      <c r="F107" s="125"/>
      <c r="G107" s="125"/>
      <c r="H107" s="125"/>
      <c r="I107" s="125"/>
      <c r="J107" s="321"/>
    </row>
    <row r="108" spans="1:10" ht="27.95" customHeight="1">
      <c r="A108" s="126"/>
      <c r="B108" s="126"/>
      <c r="C108" s="127"/>
      <c r="D108" s="127"/>
      <c r="E108" s="125">
        <v>107</v>
      </c>
      <c r="F108" s="125"/>
      <c r="G108" s="125"/>
      <c r="H108" s="125"/>
      <c r="I108" s="125"/>
      <c r="J108" s="321"/>
    </row>
    <row r="109" spans="1:10" ht="27.95" customHeight="1">
      <c r="A109" s="126"/>
      <c r="B109" s="126"/>
      <c r="C109" s="127"/>
      <c r="D109" s="127"/>
      <c r="E109" s="125">
        <v>108</v>
      </c>
      <c r="F109" s="125"/>
      <c r="G109" s="125"/>
      <c r="H109" s="125"/>
      <c r="I109" s="125"/>
      <c r="J109" s="321"/>
    </row>
    <row r="110" spans="1:10" ht="27.95" customHeight="1">
      <c r="A110" s="126"/>
      <c r="B110" s="126"/>
      <c r="C110" s="127"/>
      <c r="D110" s="127"/>
      <c r="E110" s="125">
        <v>109</v>
      </c>
      <c r="F110" s="125"/>
      <c r="G110" s="125"/>
      <c r="H110" s="125"/>
      <c r="I110" s="125"/>
      <c r="J110" s="321"/>
    </row>
    <row r="111" spans="1:10" ht="27.95" customHeight="1">
      <c r="A111" s="126"/>
      <c r="B111" s="126"/>
      <c r="C111" s="127"/>
      <c r="D111" s="127"/>
      <c r="E111" s="125">
        <v>110</v>
      </c>
      <c r="F111" s="125"/>
      <c r="G111" s="125"/>
      <c r="H111" s="125"/>
      <c r="I111" s="125"/>
      <c r="J111" s="321"/>
    </row>
    <row r="112" spans="1:10" ht="27.95" customHeight="1">
      <c r="A112" s="126"/>
      <c r="B112" s="126"/>
      <c r="C112" s="127"/>
      <c r="D112" s="127"/>
      <c r="E112" s="125">
        <v>111</v>
      </c>
      <c r="F112" s="125"/>
      <c r="G112" s="125"/>
      <c r="H112" s="125"/>
      <c r="I112" s="125"/>
      <c r="J112" s="321"/>
    </row>
    <row r="113" spans="1:10" ht="27.95" customHeight="1">
      <c r="A113" s="126"/>
      <c r="B113" s="126"/>
      <c r="C113" s="127"/>
      <c r="D113" s="127"/>
      <c r="E113" s="125">
        <v>112</v>
      </c>
      <c r="F113" s="125"/>
      <c r="G113" s="125"/>
      <c r="H113" s="125"/>
      <c r="I113" s="125"/>
      <c r="J113" s="321"/>
    </row>
    <row r="114" spans="1:10" ht="27.95" customHeight="1">
      <c r="A114" s="126"/>
      <c r="B114" s="126"/>
      <c r="C114" s="127"/>
      <c r="D114" s="127"/>
      <c r="E114" s="125">
        <v>113</v>
      </c>
      <c r="F114" s="125"/>
      <c r="G114" s="125"/>
      <c r="H114" s="125"/>
      <c r="I114" s="125"/>
      <c r="J114" s="321"/>
    </row>
    <row r="115" spans="1:10" ht="27.95" customHeight="1">
      <c r="A115" s="126"/>
      <c r="B115" s="126"/>
      <c r="C115" s="127"/>
      <c r="D115" s="127"/>
      <c r="E115" s="125">
        <v>114</v>
      </c>
      <c r="F115" s="125"/>
      <c r="G115" s="125"/>
      <c r="H115" s="125"/>
      <c r="I115" s="125"/>
      <c r="J115" s="321"/>
    </row>
    <row r="116" spans="1:10" ht="27.95" customHeight="1">
      <c r="A116" s="126"/>
      <c r="B116" s="126"/>
      <c r="C116" s="127"/>
      <c r="D116" s="127"/>
      <c r="E116" s="125">
        <v>115</v>
      </c>
      <c r="F116" s="125"/>
      <c r="G116" s="125"/>
      <c r="H116" s="125"/>
      <c r="I116" s="125"/>
      <c r="J116" s="321"/>
    </row>
    <row r="117" spans="1:10" ht="27.95" customHeight="1">
      <c r="A117" s="126"/>
      <c r="B117" s="126"/>
      <c r="C117" s="127"/>
      <c r="D117" s="127"/>
      <c r="E117" s="125">
        <v>116</v>
      </c>
      <c r="F117" s="125"/>
      <c r="G117" s="125"/>
      <c r="H117" s="125"/>
      <c r="I117" s="125"/>
      <c r="J117" s="321"/>
    </row>
    <row r="118" spans="1:10" ht="27.95" customHeight="1">
      <c r="A118" s="126"/>
      <c r="B118" s="126"/>
      <c r="C118" s="127"/>
      <c r="D118" s="127"/>
      <c r="E118" s="125">
        <v>117</v>
      </c>
      <c r="F118" s="125"/>
      <c r="G118" s="125"/>
      <c r="H118" s="125"/>
      <c r="I118" s="125"/>
      <c r="J118" s="321"/>
    </row>
    <row r="119" spans="1:10" ht="27.95" customHeight="1">
      <c r="A119" s="126"/>
      <c r="B119" s="126"/>
      <c r="C119" s="127"/>
      <c r="D119" s="127"/>
      <c r="E119" s="125">
        <v>118</v>
      </c>
      <c r="F119" s="125"/>
      <c r="G119" s="125"/>
      <c r="H119" s="125"/>
      <c r="I119" s="125"/>
      <c r="J119" s="321"/>
    </row>
    <row r="120" spans="1:10" ht="27.95" customHeight="1">
      <c r="A120" s="126"/>
      <c r="B120" s="126"/>
      <c r="C120" s="127"/>
      <c r="D120" s="127"/>
      <c r="E120" s="125">
        <v>119</v>
      </c>
      <c r="F120" s="125"/>
      <c r="G120" s="125"/>
      <c r="H120" s="125"/>
      <c r="I120" s="125"/>
      <c r="J120" s="321"/>
    </row>
    <row r="121" spans="1:10" ht="27.95" customHeight="1">
      <c r="A121" s="126"/>
      <c r="B121" s="126"/>
      <c r="C121" s="127"/>
      <c r="D121" s="127"/>
      <c r="E121" s="125">
        <v>120</v>
      </c>
      <c r="F121" s="125"/>
      <c r="G121" s="125"/>
      <c r="H121" s="125"/>
      <c r="I121" s="125"/>
      <c r="J121" s="321"/>
    </row>
    <row r="122" spans="1:10" ht="27.95" customHeight="1">
      <c r="A122" s="126"/>
      <c r="B122" s="126"/>
      <c r="C122" s="127"/>
      <c r="D122" s="127"/>
      <c r="E122" s="125">
        <v>121</v>
      </c>
      <c r="F122" s="125"/>
      <c r="G122" s="125"/>
      <c r="H122" s="125"/>
      <c r="I122" s="125"/>
      <c r="J122" s="321"/>
    </row>
    <row r="123" spans="1:10" ht="27.95" customHeight="1">
      <c r="A123" s="126"/>
      <c r="B123" s="126"/>
      <c r="C123" s="127"/>
      <c r="D123" s="127"/>
      <c r="E123" s="125">
        <v>122</v>
      </c>
      <c r="F123" s="125"/>
      <c r="G123" s="125"/>
      <c r="H123" s="125"/>
      <c r="I123" s="125"/>
      <c r="J123" s="321"/>
    </row>
    <row r="124" spans="1:10" ht="27.95" customHeight="1">
      <c r="A124" s="126"/>
      <c r="B124" s="126"/>
      <c r="C124" s="127"/>
      <c r="D124" s="127"/>
      <c r="E124" s="125">
        <v>123</v>
      </c>
      <c r="F124" s="125"/>
      <c r="G124" s="125"/>
      <c r="H124" s="125"/>
      <c r="I124" s="125"/>
      <c r="J124" s="321"/>
    </row>
    <row r="125" spans="1:10" ht="27.95" customHeight="1">
      <c r="A125" s="126"/>
      <c r="B125" s="126"/>
      <c r="C125" s="127"/>
      <c r="D125" s="127"/>
      <c r="E125" s="125">
        <v>124</v>
      </c>
      <c r="F125" s="125"/>
      <c r="G125" s="125"/>
      <c r="H125" s="125"/>
      <c r="I125" s="125"/>
      <c r="J125" s="321"/>
    </row>
    <row r="126" spans="1:10" ht="27.95" customHeight="1">
      <c r="A126" s="126"/>
      <c r="B126" s="126"/>
      <c r="C126" s="127"/>
      <c r="D126" s="127"/>
      <c r="E126" s="125">
        <v>125</v>
      </c>
      <c r="F126" s="125"/>
      <c r="G126" s="125"/>
      <c r="H126" s="125"/>
      <c r="I126" s="125"/>
      <c r="J126" s="321"/>
    </row>
    <row r="127" spans="1:10" ht="27.95" customHeight="1">
      <c r="A127" s="126"/>
      <c r="B127" s="126"/>
      <c r="C127" s="127"/>
      <c r="D127" s="127"/>
      <c r="E127" s="125">
        <v>126</v>
      </c>
      <c r="F127" s="125"/>
      <c r="G127" s="125"/>
      <c r="H127" s="125"/>
      <c r="I127" s="125"/>
      <c r="J127" s="321"/>
    </row>
    <row r="128" spans="1:10" ht="27.95" customHeight="1">
      <c r="A128" s="126"/>
      <c r="B128" s="126"/>
      <c r="C128" s="127"/>
      <c r="D128" s="127"/>
      <c r="E128" s="125">
        <v>127</v>
      </c>
      <c r="F128" s="125"/>
      <c r="G128" s="125"/>
      <c r="H128" s="125"/>
      <c r="I128" s="125"/>
      <c r="J128" s="321"/>
    </row>
    <row r="129" spans="1:10" ht="27.95" customHeight="1">
      <c r="A129" s="126"/>
      <c r="B129" s="126"/>
      <c r="C129" s="127"/>
      <c r="D129" s="127"/>
      <c r="E129" s="125">
        <v>128</v>
      </c>
      <c r="F129" s="125"/>
      <c r="G129" s="125"/>
      <c r="H129" s="125"/>
      <c r="I129" s="125"/>
      <c r="J129" s="321"/>
    </row>
    <row r="130" spans="1:10" ht="27.95" customHeight="1">
      <c r="A130" s="126"/>
      <c r="B130" s="126"/>
      <c r="C130" s="127"/>
      <c r="D130" s="127"/>
      <c r="E130" s="125">
        <v>129</v>
      </c>
      <c r="F130" s="125"/>
      <c r="G130" s="125"/>
      <c r="H130" s="125"/>
      <c r="I130" s="125"/>
      <c r="J130" s="321"/>
    </row>
    <row r="131" spans="1:10" ht="27.95" customHeight="1">
      <c r="A131" s="126"/>
      <c r="B131" s="126"/>
      <c r="C131" s="127"/>
      <c r="D131" s="127"/>
      <c r="E131" s="125">
        <v>130</v>
      </c>
      <c r="F131" s="125"/>
      <c r="G131" s="125"/>
      <c r="H131" s="125"/>
      <c r="I131" s="125"/>
      <c r="J131" s="321"/>
    </row>
    <row r="132" spans="1:10" ht="27.95" customHeight="1">
      <c r="A132" s="126"/>
      <c r="B132" s="126"/>
      <c r="C132" s="127"/>
      <c r="D132" s="127"/>
      <c r="E132" s="125">
        <v>131</v>
      </c>
      <c r="F132" s="125"/>
      <c r="G132" s="125"/>
      <c r="H132" s="125"/>
      <c r="I132" s="125"/>
      <c r="J132" s="321"/>
    </row>
    <row r="133" spans="1:10" ht="27.95" customHeight="1">
      <c r="A133" s="126"/>
      <c r="B133" s="126"/>
      <c r="C133" s="127"/>
      <c r="D133" s="127"/>
      <c r="E133" s="125">
        <v>132</v>
      </c>
      <c r="F133" s="125"/>
      <c r="G133" s="125"/>
      <c r="H133" s="125"/>
      <c r="I133" s="125"/>
      <c r="J133" s="321"/>
    </row>
    <row r="134" spans="1:10" ht="27.95" customHeight="1">
      <c r="A134" s="126"/>
      <c r="B134" s="126"/>
      <c r="C134" s="127"/>
      <c r="D134" s="127"/>
      <c r="E134" s="125">
        <v>133</v>
      </c>
      <c r="F134" s="125"/>
      <c r="G134" s="125"/>
      <c r="H134" s="125"/>
      <c r="I134" s="125"/>
      <c r="J134" s="321"/>
    </row>
    <row r="135" spans="1:10" ht="27.95" customHeight="1">
      <c r="A135" s="126"/>
      <c r="B135" s="126"/>
      <c r="C135" s="127"/>
      <c r="D135" s="127"/>
      <c r="E135" s="125">
        <v>134</v>
      </c>
      <c r="F135" s="125"/>
      <c r="G135" s="125"/>
      <c r="H135" s="125"/>
      <c r="I135" s="125"/>
      <c r="J135" s="321"/>
    </row>
    <row r="136" spans="1:10" ht="27.95" customHeight="1">
      <c r="A136" s="126"/>
      <c r="B136" s="126"/>
      <c r="C136" s="127"/>
      <c r="D136" s="127"/>
      <c r="E136" s="125">
        <v>135</v>
      </c>
      <c r="F136" s="125"/>
      <c r="G136" s="125"/>
      <c r="H136" s="125"/>
      <c r="I136" s="125"/>
      <c r="J136" s="321"/>
    </row>
    <row r="137" spans="1:10" ht="27.95" customHeight="1">
      <c r="A137" s="126"/>
      <c r="B137" s="126"/>
      <c r="C137" s="127"/>
      <c r="D137" s="127"/>
      <c r="E137" s="125">
        <v>136</v>
      </c>
      <c r="F137" s="125"/>
      <c r="G137" s="125"/>
      <c r="H137" s="125"/>
      <c r="I137" s="125"/>
      <c r="J137" s="321"/>
    </row>
    <row r="138" spans="1:10" ht="27.95" customHeight="1">
      <c r="A138" s="126"/>
      <c r="B138" s="126"/>
      <c r="C138" s="127"/>
      <c r="D138" s="127"/>
      <c r="E138" s="125">
        <v>137</v>
      </c>
      <c r="F138" s="125"/>
      <c r="G138" s="125"/>
      <c r="H138" s="125"/>
      <c r="I138" s="125"/>
      <c r="J138" s="321"/>
    </row>
    <row r="139" spans="1:10" ht="27.95" customHeight="1">
      <c r="A139" s="126"/>
      <c r="B139" s="126"/>
      <c r="C139" s="127"/>
      <c r="D139" s="127"/>
      <c r="E139" s="125">
        <v>138</v>
      </c>
      <c r="F139" s="125"/>
      <c r="G139" s="125"/>
      <c r="H139" s="125"/>
      <c r="I139" s="125"/>
      <c r="J139" s="321"/>
    </row>
    <row r="140" spans="1:10" ht="27.95" customHeight="1">
      <c r="A140" s="126"/>
      <c r="B140" s="126"/>
      <c r="C140" s="127"/>
      <c r="D140" s="127"/>
      <c r="E140" s="125">
        <v>139</v>
      </c>
      <c r="F140" s="125"/>
      <c r="G140" s="125"/>
      <c r="H140" s="125"/>
      <c r="I140" s="125"/>
      <c r="J140" s="321"/>
    </row>
    <row r="141" spans="1:10" ht="27.95" customHeight="1">
      <c r="A141" s="129"/>
      <c r="B141" s="129"/>
      <c r="C141" s="127"/>
      <c r="D141" s="127"/>
      <c r="E141" s="125">
        <v>140</v>
      </c>
      <c r="F141" s="125"/>
      <c r="G141" s="125"/>
      <c r="H141" s="125"/>
      <c r="I141" s="125"/>
      <c r="J141" s="321"/>
    </row>
    <row r="142" spans="1:10" ht="27.95" customHeight="1" thickBot="1">
      <c r="A142" s="175"/>
      <c r="B142" s="175"/>
      <c r="C142" s="127"/>
      <c r="D142" s="172"/>
      <c r="E142" s="125">
        <v>141</v>
      </c>
      <c r="F142" s="125"/>
      <c r="G142" s="128"/>
      <c r="H142" s="128"/>
      <c r="I142" s="128"/>
      <c r="J142" s="321"/>
    </row>
    <row r="143" spans="1:10" ht="27.95" customHeight="1">
      <c r="A143" s="126"/>
      <c r="B143" s="126"/>
      <c r="C143" s="127"/>
      <c r="D143" s="127"/>
      <c r="E143" s="125">
        <v>142</v>
      </c>
      <c r="F143" s="125"/>
      <c r="G143" s="125"/>
      <c r="H143" s="125"/>
      <c r="I143" s="125"/>
      <c r="J143" s="321"/>
    </row>
    <row r="144" spans="1:10" ht="27.95" customHeight="1">
      <c r="A144" s="126"/>
      <c r="B144" s="126"/>
      <c r="C144" s="127"/>
      <c r="D144" s="127"/>
      <c r="E144" s="125">
        <v>143</v>
      </c>
      <c r="F144" s="125"/>
      <c r="G144" s="125"/>
      <c r="H144" s="125"/>
      <c r="I144" s="125"/>
      <c r="J144" s="321"/>
    </row>
    <row r="145" spans="1:10" ht="27.95" customHeight="1">
      <c r="A145" s="126"/>
      <c r="B145" s="126"/>
      <c r="C145" s="127"/>
      <c r="D145" s="127"/>
      <c r="E145" s="125">
        <v>144</v>
      </c>
      <c r="F145" s="125"/>
      <c r="G145" s="125"/>
      <c r="H145" s="125"/>
      <c r="I145" s="125"/>
      <c r="J145" s="321"/>
    </row>
    <row r="146" spans="1:10" ht="27.95" customHeight="1">
      <c r="A146" s="126"/>
      <c r="B146" s="126"/>
      <c r="C146" s="127"/>
      <c r="D146" s="127"/>
      <c r="E146" s="125">
        <v>145</v>
      </c>
      <c r="F146" s="125"/>
      <c r="G146" s="125"/>
      <c r="H146" s="125"/>
      <c r="I146" s="125"/>
      <c r="J146" s="321"/>
    </row>
    <row r="147" spans="1:10" ht="27.95" customHeight="1">
      <c r="A147" s="126"/>
      <c r="B147" s="126"/>
      <c r="C147" s="127"/>
      <c r="D147" s="127"/>
      <c r="E147" s="125">
        <v>146</v>
      </c>
      <c r="F147" s="125"/>
      <c r="G147" s="125"/>
      <c r="H147" s="125"/>
      <c r="I147" s="125"/>
      <c r="J147" s="321"/>
    </row>
    <row r="148" spans="1:10" ht="27.95" customHeight="1">
      <c r="A148" s="126"/>
      <c r="B148" s="126"/>
      <c r="C148" s="127"/>
      <c r="D148" s="127"/>
      <c r="E148" s="125">
        <v>147</v>
      </c>
      <c r="F148" s="125"/>
      <c r="G148" s="125"/>
      <c r="H148" s="125"/>
      <c r="I148" s="125"/>
      <c r="J148" s="321"/>
    </row>
    <row r="149" spans="1:10" ht="27.95" customHeight="1">
      <c r="A149" s="126"/>
      <c r="B149" s="126"/>
      <c r="C149" s="127"/>
      <c r="D149" s="127"/>
      <c r="E149" s="125">
        <v>148</v>
      </c>
      <c r="F149" s="125"/>
      <c r="G149" s="125"/>
      <c r="H149" s="125"/>
      <c r="I149" s="125"/>
      <c r="J149" s="321"/>
    </row>
    <row r="150" spans="1:10" ht="27.95" customHeight="1">
      <c r="A150" s="126"/>
      <c r="B150" s="126"/>
      <c r="C150" s="127"/>
      <c r="D150" s="127"/>
      <c r="E150" s="125">
        <v>149</v>
      </c>
      <c r="F150" s="125"/>
      <c r="G150" s="125"/>
      <c r="H150" s="125"/>
      <c r="I150" s="125"/>
      <c r="J150" s="321"/>
    </row>
    <row r="151" spans="1:10" ht="27.95" customHeight="1">
      <c r="A151" s="126"/>
      <c r="B151" s="126"/>
      <c r="C151" s="127"/>
      <c r="D151" s="127"/>
      <c r="E151" s="125">
        <v>150</v>
      </c>
      <c r="F151" s="125"/>
      <c r="G151" s="125"/>
      <c r="H151" s="125"/>
      <c r="I151" s="125"/>
      <c r="J151" s="321"/>
    </row>
    <row r="152" spans="1:10" ht="27.95" customHeight="1">
      <c r="A152" s="126"/>
      <c r="B152" s="126"/>
      <c r="C152" s="127"/>
      <c r="D152" s="127"/>
      <c r="E152" s="125">
        <v>151</v>
      </c>
      <c r="F152" s="125"/>
      <c r="G152" s="125"/>
      <c r="H152" s="125"/>
      <c r="I152" s="125"/>
      <c r="J152" s="321"/>
    </row>
    <row r="153" spans="1:10" ht="27.95" customHeight="1">
      <c r="A153" s="126"/>
      <c r="B153" s="126"/>
      <c r="C153" s="127"/>
      <c r="D153" s="127"/>
      <c r="E153" s="125">
        <v>152</v>
      </c>
      <c r="F153" s="125"/>
      <c r="G153" s="125"/>
      <c r="H153" s="125"/>
      <c r="I153" s="125"/>
      <c r="J153" s="321"/>
    </row>
    <row r="154" spans="1:10" ht="27.95" customHeight="1">
      <c r="A154" s="126"/>
      <c r="B154" s="126"/>
      <c r="C154" s="127"/>
      <c r="D154" s="127"/>
      <c r="E154" s="125">
        <v>153</v>
      </c>
      <c r="F154" s="125"/>
      <c r="G154" s="125"/>
      <c r="H154" s="125"/>
      <c r="I154" s="125"/>
      <c r="J154" s="321"/>
    </row>
    <row r="155" spans="1:10" ht="27.95" customHeight="1">
      <c r="A155" s="126"/>
      <c r="B155" s="126"/>
      <c r="C155" s="127"/>
      <c r="D155" s="127"/>
      <c r="E155" s="125">
        <v>154</v>
      </c>
      <c r="F155" s="125"/>
      <c r="G155" s="125"/>
      <c r="H155" s="125"/>
      <c r="I155" s="125"/>
      <c r="J155" s="321"/>
    </row>
    <row r="156" spans="1:10" ht="27.95" customHeight="1">
      <c r="A156" s="126"/>
      <c r="B156" s="126"/>
      <c r="C156" s="127"/>
      <c r="D156" s="127"/>
      <c r="E156" s="125">
        <v>155</v>
      </c>
      <c r="F156" s="125"/>
      <c r="G156" s="125"/>
      <c r="H156" s="125"/>
      <c r="I156" s="125"/>
      <c r="J156" s="321"/>
    </row>
    <row r="157" spans="1:10" ht="27.95" customHeight="1">
      <c r="A157" s="126"/>
      <c r="B157" s="126"/>
      <c r="C157" s="127"/>
      <c r="D157" s="127"/>
      <c r="E157" s="125">
        <v>156</v>
      </c>
      <c r="F157" s="125"/>
      <c r="G157" s="125"/>
      <c r="H157" s="125"/>
      <c r="I157" s="125"/>
      <c r="J157" s="321"/>
    </row>
    <row r="158" spans="1:10" ht="27.95" customHeight="1">
      <c r="A158" s="126"/>
      <c r="B158" s="126"/>
      <c r="C158" s="127"/>
      <c r="D158" s="127"/>
      <c r="E158" s="125">
        <v>157</v>
      </c>
      <c r="F158" s="125"/>
      <c r="G158" s="125"/>
      <c r="H158" s="125"/>
      <c r="I158" s="125"/>
      <c r="J158" s="321"/>
    </row>
    <row r="159" spans="1:10" ht="27.95" customHeight="1">
      <c r="A159" s="126"/>
      <c r="B159" s="126"/>
      <c r="C159" s="127"/>
      <c r="D159" s="127"/>
      <c r="E159" s="125">
        <v>158</v>
      </c>
      <c r="F159" s="125"/>
      <c r="G159" s="125"/>
      <c r="H159" s="125"/>
      <c r="I159" s="125"/>
      <c r="J159" s="321"/>
    </row>
    <row r="160" spans="1:10" ht="27.95" customHeight="1">
      <c r="A160" s="126"/>
      <c r="B160" s="126"/>
      <c r="C160" s="127"/>
      <c r="D160" s="127"/>
      <c r="E160" s="125">
        <v>159</v>
      </c>
      <c r="F160" s="125"/>
      <c r="G160" s="125"/>
      <c r="H160" s="125"/>
      <c r="I160" s="125"/>
      <c r="J160" s="321"/>
    </row>
    <row r="161" spans="1:10" ht="27.95" customHeight="1">
      <c r="A161" s="126"/>
      <c r="B161" s="126"/>
      <c r="C161" s="127"/>
      <c r="D161" s="127"/>
      <c r="E161" s="125">
        <v>160</v>
      </c>
      <c r="F161" s="125"/>
      <c r="G161" s="125"/>
      <c r="H161" s="125"/>
      <c r="I161" s="125"/>
      <c r="J161" s="321"/>
    </row>
    <row r="162" spans="1:10" ht="27.95" customHeight="1">
      <c r="A162" s="126"/>
      <c r="B162" s="126"/>
      <c r="C162" s="127"/>
      <c r="D162" s="127"/>
      <c r="E162" s="125">
        <v>161</v>
      </c>
      <c r="F162" s="125"/>
      <c r="G162" s="125"/>
      <c r="H162" s="125"/>
      <c r="I162" s="125"/>
      <c r="J162" s="321"/>
    </row>
    <row r="163" spans="1:10" ht="27.95" customHeight="1">
      <c r="A163" s="126"/>
      <c r="B163" s="126"/>
      <c r="C163" s="127"/>
      <c r="D163" s="127"/>
      <c r="E163" s="125">
        <v>162</v>
      </c>
      <c r="F163" s="125"/>
      <c r="G163" s="125"/>
      <c r="H163" s="125"/>
      <c r="I163" s="125"/>
      <c r="J163" s="321"/>
    </row>
    <row r="164" spans="1:10" ht="27.95" customHeight="1">
      <c r="A164" s="126"/>
      <c r="B164" s="126"/>
      <c r="C164" s="127"/>
      <c r="D164" s="127"/>
      <c r="E164" s="125">
        <v>163</v>
      </c>
      <c r="F164" s="125"/>
      <c r="G164" s="125"/>
      <c r="H164" s="125"/>
      <c r="I164" s="125"/>
      <c r="J164" s="321"/>
    </row>
    <row r="165" spans="1:10" ht="27.95" customHeight="1">
      <c r="A165" s="126"/>
      <c r="B165" s="126"/>
      <c r="C165" s="127"/>
      <c r="D165" s="127"/>
      <c r="E165" s="125">
        <v>164</v>
      </c>
      <c r="F165" s="125"/>
      <c r="G165" s="125"/>
      <c r="H165" s="125"/>
      <c r="I165" s="125"/>
      <c r="J165" s="321"/>
    </row>
    <row r="166" spans="1:10" ht="27.95" customHeight="1">
      <c r="A166" s="126"/>
      <c r="B166" s="126"/>
      <c r="C166" s="127"/>
      <c r="D166" s="127"/>
      <c r="E166" s="125">
        <v>165</v>
      </c>
      <c r="F166" s="125"/>
      <c r="G166" s="125"/>
      <c r="H166" s="125"/>
      <c r="I166" s="125"/>
      <c r="J166" s="321"/>
    </row>
    <row r="167" spans="1:10" ht="27.95" customHeight="1">
      <c r="A167" s="126"/>
      <c r="B167" s="126"/>
      <c r="C167" s="127"/>
      <c r="D167" s="127"/>
      <c r="E167" s="125">
        <v>166</v>
      </c>
      <c r="F167" s="125"/>
      <c r="G167" s="125"/>
      <c r="H167" s="125"/>
      <c r="I167" s="125"/>
      <c r="J167" s="321"/>
    </row>
    <row r="168" spans="1:10" ht="27.95" customHeight="1">
      <c r="A168" s="126"/>
      <c r="B168" s="126"/>
      <c r="C168" s="127"/>
      <c r="D168" s="127"/>
      <c r="E168" s="125">
        <v>167</v>
      </c>
      <c r="F168" s="125"/>
      <c r="G168" s="125"/>
      <c r="H168" s="125"/>
      <c r="I168" s="125"/>
      <c r="J168" s="321"/>
    </row>
    <row r="169" spans="1:10" ht="27.95" customHeight="1">
      <c r="A169" s="126"/>
      <c r="B169" s="126"/>
      <c r="C169" s="127"/>
      <c r="D169" s="127"/>
      <c r="E169" s="125">
        <v>168</v>
      </c>
      <c r="F169" s="125"/>
      <c r="G169" s="125"/>
      <c r="H169" s="125"/>
      <c r="I169" s="125"/>
      <c r="J169" s="321"/>
    </row>
    <row r="170" spans="1:10" ht="27.95" customHeight="1">
      <c r="A170" s="126"/>
      <c r="B170" s="126"/>
      <c r="C170" s="127"/>
      <c r="D170" s="127"/>
      <c r="E170" s="125">
        <v>169</v>
      </c>
      <c r="F170" s="125"/>
      <c r="G170" s="125"/>
      <c r="H170" s="125"/>
      <c r="I170" s="125"/>
      <c r="J170" s="321"/>
    </row>
    <row r="171" spans="1:10" ht="27.95" customHeight="1">
      <c r="A171" s="126"/>
      <c r="B171" s="126"/>
      <c r="C171" s="127"/>
      <c r="D171" s="127"/>
      <c r="E171" s="125">
        <v>170</v>
      </c>
      <c r="F171" s="125"/>
      <c r="G171" s="125"/>
      <c r="H171" s="125"/>
      <c r="I171" s="125"/>
      <c r="J171" s="321"/>
    </row>
    <row r="172" spans="1:10" ht="27.95" customHeight="1">
      <c r="A172" s="126"/>
      <c r="B172" s="126"/>
      <c r="C172" s="127"/>
      <c r="D172" s="127"/>
      <c r="E172" s="125">
        <v>171</v>
      </c>
      <c r="F172" s="125"/>
      <c r="G172" s="125"/>
      <c r="H172" s="125"/>
      <c r="I172" s="125"/>
      <c r="J172" s="321"/>
    </row>
    <row r="173" spans="1:10" ht="27.95" customHeight="1">
      <c r="A173" s="126"/>
      <c r="B173" s="126"/>
      <c r="C173" s="127"/>
      <c r="D173" s="127"/>
      <c r="E173" s="125">
        <v>172</v>
      </c>
      <c r="F173" s="125"/>
      <c r="G173" s="125"/>
      <c r="H173" s="125"/>
      <c r="I173" s="125"/>
      <c r="J173" s="321"/>
    </row>
    <row r="174" spans="1:10" ht="27.95" customHeight="1">
      <c r="A174" s="126"/>
      <c r="B174" s="126"/>
      <c r="C174" s="127"/>
      <c r="D174" s="127"/>
      <c r="E174" s="125">
        <v>173</v>
      </c>
      <c r="F174" s="125"/>
      <c r="G174" s="125"/>
      <c r="H174" s="125"/>
      <c r="I174" s="125"/>
      <c r="J174" s="321"/>
    </row>
    <row r="175" spans="1:10" ht="27.95" customHeight="1">
      <c r="A175" s="126"/>
      <c r="B175" s="126"/>
      <c r="C175" s="127"/>
      <c r="D175" s="127"/>
      <c r="E175" s="125">
        <v>174</v>
      </c>
      <c r="F175" s="125"/>
      <c r="G175" s="125"/>
      <c r="H175" s="125"/>
      <c r="I175" s="125"/>
      <c r="J175" s="321"/>
    </row>
    <row r="176" spans="1:10" ht="27.95" customHeight="1">
      <c r="A176" s="126"/>
      <c r="B176" s="126"/>
      <c r="C176" s="127"/>
      <c r="D176" s="127"/>
      <c r="E176" s="125">
        <v>175</v>
      </c>
      <c r="F176" s="125"/>
      <c r="G176" s="125"/>
      <c r="H176" s="125"/>
      <c r="I176" s="125"/>
      <c r="J176" s="321"/>
    </row>
    <row r="177" spans="1:10" ht="27.95" customHeight="1">
      <c r="A177" s="126"/>
      <c r="B177" s="126"/>
      <c r="C177" s="127"/>
      <c r="D177" s="127"/>
      <c r="E177" s="125">
        <v>176</v>
      </c>
      <c r="F177" s="125"/>
      <c r="G177" s="125"/>
      <c r="H177" s="125"/>
      <c r="I177" s="125"/>
      <c r="J177" s="321"/>
    </row>
    <row r="178" spans="1:10" ht="27.95" customHeight="1">
      <c r="A178" s="126"/>
      <c r="B178" s="126"/>
      <c r="C178" s="127"/>
      <c r="D178" s="127"/>
      <c r="E178" s="125">
        <v>177</v>
      </c>
      <c r="F178" s="125"/>
      <c r="G178" s="125"/>
      <c r="H178" s="125"/>
      <c r="I178" s="125"/>
      <c r="J178" s="321"/>
    </row>
    <row r="179" spans="1:10" ht="27.95" customHeight="1">
      <c r="A179" s="126"/>
      <c r="B179" s="126"/>
      <c r="C179" s="127"/>
      <c r="D179" s="127"/>
      <c r="E179" s="125">
        <v>178</v>
      </c>
      <c r="F179" s="125"/>
      <c r="G179" s="125"/>
      <c r="H179" s="125"/>
      <c r="I179" s="125"/>
      <c r="J179" s="321"/>
    </row>
    <row r="180" spans="1:10" ht="27.95" customHeight="1">
      <c r="A180" s="126"/>
      <c r="B180" s="126"/>
      <c r="C180" s="127"/>
      <c r="D180" s="127"/>
      <c r="E180" s="125">
        <v>179</v>
      </c>
      <c r="F180" s="125"/>
      <c r="G180" s="125"/>
      <c r="H180" s="125"/>
      <c r="I180" s="125"/>
      <c r="J180" s="321"/>
    </row>
    <row r="181" spans="1:10" ht="27.95" customHeight="1">
      <c r="A181" s="126"/>
      <c r="B181" s="126"/>
      <c r="C181" s="127"/>
      <c r="D181" s="127"/>
      <c r="E181" s="125">
        <v>180</v>
      </c>
      <c r="F181" s="125"/>
      <c r="G181" s="125"/>
      <c r="H181" s="125"/>
      <c r="I181" s="125"/>
      <c r="J181" s="321"/>
    </row>
    <row r="182" spans="1:10" ht="27.95" customHeight="1">
      <c r="A182" s="126"/>
      <c r="B182" s="126"/>
      <c r="C182" s="127"/>
      <c r="D182" s="127"/>
      <c r="E182" s="125">
        <v>181</v>
      </c>
      <c r="F182" s="125"/>
      <c r="G182" s="125"/>
      <c r="H182" s="125"/>
      <c r="I182" s="125"/>
      <c r="J182" s="321"/>
    </row>
    <row r="183" spans="1:10" ht="27.95" customHeight="1">
      <c r="A183" s="126"/>
      <c r="B183" s="126"/>
      <c r="C183" s="127"/>
      <c r="D183" s="127"/>
      <c r="E183" s="125">
        <v>182</v>
      </c>
      <c r="F183" s="125"/>
      <c r="G183" s="125"/>
      <c r="H183" s="125"/>
      <c r="I183" s="125"/>
      <c r="J183" s="321"/>
    </row>
    <row r="184" spans="1:10" ht="27.95" customHeight="1">
      <c r="A184" s="126"/>
      <c r="B184" s="126"/>
      <c r="C184" s="127"/>
      <c r="D184" s="127"/>
      <c r="E184" s="125">
        <v>183</v>
      </c>
      <c r="F184" s="125"/>
      <c r="G184" s="125"/>
      <c r="H184" s="125"/>
      <c r="I184" s="125"/>
      <c r="J184" s="321"/>
    </row>
    <row r="185" spans="1:10" ht="27.95" customHeight="1">
      <c r="A185" s="126"/>
      <c r="B185" s="126"/>
      <c r="C185" s="127"/>
      <c r="D185" s="127"/>
      <c r="E185" s="125">
        <v>184</v>
      </c>
      <c r="F185" s="125"/>
      <c r="G185" s="125"/>
      <c r="H185" s="125"/>
      <c r="I185" s="125"/>
      <c r="J185" s="321"/>
    </row>
    <row r="186" spans="1:10" ht="27.95" customHeight="1">
      <c r="A186" s="126"/>
      <c r="B186" s="126"/>
      <c r="C186" s="127"/>
      <c r="D186" s="127"/>
      <c r="E186" s="125">
        <v>185</v>
      </c>
      <c r="F186" s="125"/>
      <c r="G186" s="125"/>
      <c r="H186" s="125"/>
      <c r="I186" s="125"/>
      <c r="J186" s="321"/>
    </row>
    <row r="187" spans="1:10" ht="27.95" customHeight="1">
      <c r="A187" s="126"/>
      <c r="B187" s="126"/>
      <c r="C187" s="127"/>
      <c r="D187" s="127"/>
      <c r="E187" s="125">
        <v>186</v>
      </c>
      <c r="F187" s="125"/>
      <c r="G187" s="125"/>
      <c r="H187" s="125"/>
      <c r="I187" s="125"/>
      <c r="J187" s="321"/>
    </row>
    <row r="188" spans="1:10" ht="27.95" customHeight="1">
      <c r="A188" s="126"/>
      <c r="B188" s="126"/>
      <c r="C188" s="127"/>
      <c r="D188" s="127"/>
      <c r="E188" s="125">
        <v>187</v>
      </c>
      <c r="F188" s="125"/>
      <c r="G188" s="125"/>
      <c r="H188" s="125"/>
      <c r="I188" s="125"/>
      <c r="J188" s="321"/>
    </row>
    <row r="189" spans="1:10" ht="27.95" customHeight="1">
      <c r="A189" s="126"/>
      <c r="B189" s="126"/>
      <c r="C189" s="127"/>
      <c r="D189" s="127"/>
      <c r="E189" s="125">
        <v>188</v>
      </c>
      <c r="F189" s="125"/>
      <c r="G189" s="125"/>
      <c r="H189" s="125"/>
      <c r="I189" s="125"/>
      <c r="J189" s="321"/>
    </row>
    <row r="190" spans="1:10" ht="27.95" customHeight="1">
      <c r="A190" s="126"/>
      <c r="B190" s="126"/>
      <c r="C190" s="127"/>
      <c r="D190" s="127"/>
      <c r="E190" s="125">
        <v>189</v>
      </c>
      <c r="F190" s="125"/>
      <c r="G190" s="125"/>
      <c r="H190" s="125"/>
      <c r="I190" s="125"/>
      <c r="J190" s="321"/>
    </row>
    <row r="191" spans="1:10" ht="27.95" customHeight="1">
      <c r="A191" s="126"/>
      <c r="B191" s="126"/>
      <c r="C191" s="127"/>
      <c r="D191" s="127"/>
      <c r="E191" s="125">
        <v>190</v>
      </c>
      <c r="F191" s="125"/>
      <c r="G191" s="125"/>
      <c r="H191" s="125"/>
      <c r="I191" s="125"/>
      <c r="J191" s="321"/>
    </row>
    <row r="192" spans="1:10" ht="27.95" customHeight="1">
      <c r="A192" s="126"/>
      <c r="B192" s="126"/>
      <c r="C192" s="127"/>
      <c r="D192" s="127"/>
      <c r="E192" s="125">
        <v>191</v>
      </c>
      <c r="F192" s="125"/>
      <c r="G192" s="125"/>
      <c r="H192" s="125"/>
      <c r="I192" s="125"/>
      <c r="J192" s="321"/>
    </row>
    <row r="193" spans="1:10" ht="27.95" customHeight="1">
      <c r="A193" s="126"/>
      <c r="B193" s="126"/>
      <c r="C193" s="127"/>
      <c r="D193" s="127"/>
      <c r="E193" s="125">
        <v>192</v>
      </c>
      <c r="F193" s="125"/>
      <c r="G193" s="125"/>
      <c r="H193" s="125"/>
      <c r="I193" s="125"/>
      <c r="J193" s="321"/>
    </row>
    <row r="194" spans="1:10" ht="27.95" customHeight="1">
      <c r="A194" s="126"/>
      <c r="B194" s="126"/>
      <c r="C194" s="127"/>
      <c r="D194" s="127"/>
      <c r="E194" s="125">
        <v>193</v>
      </c>
      <c r="F194" s="125"/>
      <c r="G194" s="125"/>
      <c r="H194" s="125"/>
      <c r="I194" s="125"/>
      <c r="J194" s="321"/>
    </row>
    <row r="195" spans="1:10" ht="27.95" customHeight="1">
      <c r="A195" s="126"/>
      <c r="B195" s="126"/>
      <c r="C195" s="127"/>
      <c r="D195" s="127"/>
      <c r="E195" s="125">
        <v>194</v>
      </c>
      <c r="F195" s="125"/>
      <c r="G195" s="125"/>
      <c r="H195" s="125"/>
      <c r="I195" s="125"/>
      <c r="J195" s="321"/>
    </row>
    <row r="196" spans="1:10" ht="27.95" customHeight="1">
      <c r="A196" s="126"/>
      <c r="B196" s="126"/>
      <c r="C196" s="127"/>
      <c r="D196" s="127"/>
      <c r="E196" s="125">
        <v>195</v>
      </c>
      <c r="F196" s="125"/>
      <c r="G196" s="125"/>
      <c r="H196" s="125"/>
      <c r="I196" s="125"/>
      <c r="J196" s="321"/>
    </row>
    <row r="197" spans="1:10" ht="27.95" customHeight="1">
      <c r="A197" s="126"/>
      <c r="B197" s="126"/>
      <c r="C197" s="127"/>
      <c r="D197" s="127"/>
      <c r="E197" s="125">
        <v>196</v>
      </c>
      <c r="F197" s="125"/>
      <c r="G197" s="125"/>
      <c r="H197" s="125"/>
      <c r="I197" s="125"/>
      <c r="J197" s="321"/>
    </row>
    <row r="198" spans="1:10" ht="27.95" customHeight="1">
      <c r="A198" s="126"/>
      <c r="B198" s="126"/>
      <c r="C198" s="127"/>
      <c r="D198" s="127"/>
      <c r="E198" s="125">
        <v>197</v>
      </c>
      <c r="F198" s="125"/>
      <c r="G198" s="125"/>
      <c r="H198" s="125"/>
      <c r="I198" s="125"/>
      <c r="J198" s="321"/>
    </row>
    <row r="199" spans="1:10" ht="27.95" customHeight="1">
      <c r="A199" s="126"/>
      <c r="B199" s="126"/>
      <c r="C199" s="127"/>
      <c r="D199" s="127"/>
      <c r="E199" s="125">
        <v>198</v>
      </c>
      <c r="F199" s="125"/>
      <c r="G199" s="125"/>
      <c r="H199" s="125"/>
      <c r="I199" s="125"/>
      <c r="J199" s="321"/>
    </row>
    <row r="200" spans="1:10" ht="27.95" customHeight="1">
      <c r="A200" s="126"/>
      <c r="B200" s="126"/>
      <c r="C200" s="127"/>
      <c r="D200" s="127"/>
      <c r="E200" s="125">
        <v>199</v>
      </c>
      <c r="F200" s="125"/>
      <c r="G200" s="125"/>
      <c r="H200" s="125"/>
      <c r="I200" s="125"/>
      <c r="J200" s="321"/>
    </row>
    <row r="201" spans="1:10" ht="27.95" customHeight="1">
      <c r="A201" s="126"/>
      <c r="B201" s="126"/>
      <c r="C201" s="127"/>
      <c r="D201" s="127"/>
      <c r="E201" s="125">
        <v>200</v>
      </c>
      <c r="F201" s="125"/>
      <c r="G201" s="125"/>
      <c r="H201" s="125"/>
      <c r="I201" s="125"/>
      <c r="J201" s="321"/>
    </row>
    <row r="202" spans="1:10" ht="27.95" customHeight="1">
      <c r="A202" s="126"/>
      <c r="B202" s="126"/>
      <c r="C202" s="127"/>
      <c r="D202" s="127"/>
      <c r="E202" s="125">
        <v>201</v>
      </c>
      <c r="F202" s="125"/>
      <c r="G202" s="125"/>
      <c r="H202" s="125"/>
      <c r="I202" s="125"/>
      <c r="J202" s="321"/>
    </row>
    <row r="203" spans="1:10" ht="27.95" customHeight="1">
      <c r="A203" s="126"/>
      <c r="B203" s="126"/>
      <c r="C203" s="127"/>
      <c r="D203" s="127"/>
      <c r="E203" s="125">
        <v>202</v>
      </c>
      <c r="F203" s="125"/>
      <c r="G203" s="125"/>
      <c r="H203" s="125"/>
      <c r="I203" s="125"/>
      <c r="J203" s="321"/>
    </row>
    <row r="204" spans="1:10" ht="27.95" customHeight="1">
      <c r="A204" s="126"/>
      <c r="B204" s="126"/>
      <c r="C204" s="127"/>
      <c r="D204" s="127"/>
      <c r="E204" s="125">
        <v>203</v>
      </c>
      <c r="F204" s="125"/>
      <c r="G204" s="125"/>
      <c r="H204" s="125"/>
      <c r="I204" s="125"/>
      <c r="J204" s="321"/>
    </row>
    <row r="205" spans="1:10" ht="27.95" customHeight="1">
      <c r="A205" s="126"/>
      <c r="B205" s="126"/>
      <c r="C205" s="127"/>
      <c r="D205" s="127"/>
      <c r="E205" s="125">
        <v>204</v>
      </c>
      <c r="F205" s="125"/>
      <c r="G205" s="125"/>
      <c r="H205" s="125"/>
      <c r="I205" s="125"/>
      <c r="J205" s="321"/>
    </row>
    <row r="206" spans="1:10" ht="27.95" customHeight="1">
      <c r="A206" s="126"/>
      <c r="B206" s="126"/>
      <c r="C206" s="127"/>
      <c r="D206" s="127"/>
      <c r="E206" s="125">
        <v>205</v>
      </c>
      <c r="F206" s="125"/>
      <c r="G206" s="125"/>
      <c r="H206" s="125"/>
      <c r="I206" s="125"/>
      <c r="J206" s="321"/>
    </row>
    <row r="207" spans="1:10" ht="27.95" customHeight="1">
      <c r="A207" s="126"/>
      <c r="B207" s="126"/>
      <c r="C207" s="127"/>
      <c r="D207" s="127"/>
      <c r="E207" s="125">
        <v>206</v>
      </c>
      <c r="F207" s="125"/>
      <c r="G207" s="125"/>
      <c r="H207" s="125"/>
      <c r="I207" s="125"/>
      <c r="J207" s="321"/>
    </row>
    <row r="208" spans="1:10" ht="27.95" customHeight="1">
      <c r="A208" s="126"/>
      <c r="B208" s="126"/>
      <c r="C208" s="127"/>
      <c r="D208" s="127"/>
      <c r="E208" s="125">
        <v>207</v>
      </c>
      <c r="F208" s="125"/>
      <c r="G208" s="125"/>
      <c r="H208" s="125"/>
      <c r="I208" s="125"/>
      <c r="J208" s="321"/>
    </row>
    <row r="209" spans="1:10" ht="27.95" customHeight="1">
      <c r="A209" s="126"/>
      <c r="B209" s="126"/>
      <c r="C209" s="127"/>
      <c r="D209" s="127"/>
      <c r="E209" s="125">
        <v>208</v>
      </c>
      <c r="F209" s="125"/>
      <c r="G209" s="125"/>
      <c r="H209" s="125"/>
      <c r="I209" s="125"/>
      <c r="J209" s="321"/>
    </row>
    <row r="210" spans="1:10" ht="27.95" customHeight="1">
      <c r="A210" s="126"/>
      <c r="B210" s="126"/>
      <c r="C210" s="127"/>
      <c r="D210" s="127"/>
      <c r="E210" s="125">
        <v>209</v>
      </c>
      <c r="F210" s="125"/>
      <c r="G210" s="125"/>
      <c r="H210" s="125"/>
      <c r="I210" s="125"/>
      <c r="J210" s="321"/>
    </row>
    <row r="211" spans="1:10" ht="27.95" customHeight="1">
      <c r="A211" s="126"/>
      <c r="B211" s="126"/>
      <c r="C211" s="127"/>
      <c r="D211" s="127"/>
      <c r="E211" s="125">
        <v>210</v>
      </c>
      <c r="F211" s="125"/>
      <c r="G211" s="125"/>
      <c r="H211" s="125"/>
      <c r="I211" s="125"/>
      <c r="J211" s="321"/>
    </row>
    <row r="212" spans="1:10" ht="27.95" customHeight="1">
      <c r="A212" s="126"/>
      <c r="B212" s="126"/>
      <c r="C212" s="127"/>
      <c r="D212" s="127"/>
      <c r="E212" s="125">
        <v>211</v>
      </c>
      <c r="F212" s="125"/>
      <c r="G212" s="125"/>
      <c r="H212" s="125"/>
      <c r="I212" s="125"/>
      <c r="J212" s="321"/>
    </row>
    <row r="213" spans="1:10" ht="27.95" customHeight="1">
      <c r="A213" s="126"/>
      <c r="B213" s="126"/>
      <c r="C213" s="127"/>
      <c r="D213" s="127"/>
      <c r="E213" s="125">
        <v>212</v>
      </c>
      <c r="F213" s="125"/>
      <c r="G213" s="125"/>
      <c r="H213" s="125"/>
      <c r="I213" s="125"/>
      <c r="J213" s="321"/>
    </row>
    <row r="214" spans="1:10" ht="27.95" customHeight="1">
      <c r="A214" s="126"/>
      <c r="B214" s="126"/>
      <c r="C214" s="127"/>
      <c r="D214" s="127"/>
      <c r="E214" s="125">
        <v>213</v>
      </c>
      <c r="F214" s="125"/>
      <c r="G214" s="125"/>
      <c r="H214" s="125"/>
      <c r="I214" s="125"/>
      <c r="J214" s="321"/>
    </row>
    <row r="215" spans="1:10" ht="27.95" customHeight="1">
      <c r="A215" s="126"/>
      <c r="B215" s="126"/>
      <c r="C215" s="127"/>
      <c r="D215" s="127"/>
      <c r="E215" s="125">
        <v>214</v>
      </c>
      <c r="F215" s="125"/>
      <c r="G215" s="125"/>
      <c r="H215" s="125"/>
      <c r="I215" s="125"/>
      <c r="J215" s="321"/>
    </row>
    <row r="216" spans="1:10" ht="27.95" customHeight="1">
      <c r="A216" s="126"/>
      <c r="B216" s="126"/>
      <c r="C216" s="127"/>
      <c r="D216" s="127"/>
      <c r="E216" s="125">
        <v>215</v>
      </c>
      <c r="F216" s="125"/>
      <c r="G216" s="125"/>
      <c r="H216" s="125"/>
      <c r="I216" s="125"/>
      <c r="J216" s="321"/>
    </row>
    <row r="217" spans="1:10" ht="27.95" customHeight="1">
      <c r="A217" s="126"/>
      <c r="B217" s="126"/>
      <c r="C217" s="127"/>
      <c r="D217" s="127"/>
      <c r="E217" s="125">
        <v>216</v>
      </c>
      <c r="F217" s="125"/>
      <c r="G217" s="125"/>
      <c r="H217" s="125"/>
      <c r="I217" s="125"/>
      <c r="J217" s="321"/>
    </row>
    <row r="218" spans="1:10" ht="27.95" customHeight="1">
      <c r="A218" s="126"/>
      <c r="B218" s="126"/>
      <c r="C218" s="127"/>
      <c r="D218" s="127"/>
      <c r="E218" s="125">
        <v>217</v>
      </c>
      <c r="F218" s="125"/>
      <c r="G218" s="125"/>
      <c r="H218" s="125"/>
      <c r="I218" s="125"/>
      <c r="J218" s="321"/>
    </row>
    <row r="219" spans="1:10" ht="27.95" customHeight="1">
      <c r="A219" s="126"/>
      <c r="B219" s="126"/>
      <c r="C219" s="127"/>
      <c r="D219" s="127"/>
      <c r="E219" s="125">
        <v>218</v>
      </c>
      <c r="F219" s="125"/>
      <c r="G219" s="125"/>
      <c r="H219" s="125"/>
      <c r="I219" s="125"/>
      <c r="J219" s="321"/>
    </row>
    <row r="220" spans="1:10" ht="27.95" customHeight="1">
      <c r="A220" s="126"/>
      <c r="B220" s="126"/>
      <c r="C220" s="127"/>
      <c r="D220" s="127"/>
      <c r="E220" s="125">
        <v>219</v>
      </c>
      <c r="F220" s="125"/>
      <c r="G220" s="125"/>
      <c r="H220" s="125"/>
      <c r="I220" s="125"/>
      <c r="J220" s="321"/>
    </row>
    <row r="221" spans="1:10" ht="27.95" customHeight="1">
      <c r="A221" s="126"/>
      <c r="B221" s="126"/>
      <c r="C221" s="127"/>
      <c r="D221" s="127"/>
      <c r="E221" s="125">
        <v>220</v>
      </c>
      <c r="F221" s="125"/>
      <c r="G221" s="125"/>
      <c r="H221" s="125"/>
      <c r="I221" s="125"/>
      <c r="J221" s="321"/>
    </row>
    <row r="222" spans="1:10" ht="27.95" customHeight="1">
      <c r="A222" s="126"/>
      <c r="B222" s="126"/>
      <c r="C222" s="127"/>
      <c r="D222" s="127"/>
      <c r="E222" s="125">
        <v>221</v>
      </c>
      <c r="F222" s="125"/>
      <c r="G222" s="125"/>
      <c r="H222" s="125"/>
      <c r="I222" s="125"/>
      <c r="J222" s="321"/>
    </row>
    <row r="223" spans="1:10" ht="27.95" customHeight="1">
      <c r="A223" s="126"/>
      <c r="B223" s="126"/>
      <c r="C223" s="127"/>
      <c r="D223" s="127"/>
      <c r="E223" s="125">
        <v>222</v>
      </c>
      <c r="F223" s="125"/>
      <c r="G223" s="125"/>
      <c r="H223" s="125"/>
      <c r="I223" s="125"/>
      <c r="J223" s="321"/>
    </row>
    <row r="224" spans="1:10" ht="27.95" customHeight="1">
      <c r="A224" s="129"/>
      <c r="B224" s="129"/>
      <c r="C224" s="127"/>
      <c r="D224" s="127"/>
      <c r="E224" s="125">
        <v>223</v>
      </c>
      <c r="F224" s="125"/>
      <c r="G224" s="125"/>
      <c r="H224" s="125"/>
      <c r="I224" s="125"/>
      <c r="J224" s="321"/>
    </row>
    <row r="225" spans="1:10" ht="27.95" customHeight="1">
      <c r="A225" s="126"/>
      <c r="B225" s="126"/>
      <c r="C225" s="127"/>
      <c r="D225" s="127"/>
      <c r="E225" s="125">
        <v>224</v>
      </c>
      <c r="F225" s="125"/>
      <c r="G225" s="125"/>
      <c r="H225" s="125"/>
      <c r="I225" s="125"/>
      <c r="J225" s="321"/>
    </row>
    <row r="226" spans="1:10" ht="27.95" customHeight="1">
      <c r="A226" s="126"/>
      <c r="B226" s="126"/>
      <c r="C226" s="127"/>
      <c r="D226" s="127"/>
      <c r="E226" s="125">
        <v>225</v>
      </c>
      <c r="F226" s="125"/>
      <c r="G226" s="125"/>
      <c r="H226" s="125"/>
      <c r="I226" s="125"/>
      <c r="J226" s="321"/>
    </row>
    <row r="227" spans="1:10" ht="27.95" customHeight="1">
      <c r="A227" s="126"/>
      <c r="B227" s="126"/>
      <c r="C227" s="127"/>
      <c r="D227" s="127"/>
      <c r="E227" s="125">
        <v>226</v>
      </c>
      <c r="F227" s="125"/>
      <c r="G227" s="125"/>
      <c r="H227" s="125"/>
      <c r="I227" s="125"/>
      <c r="J227" s="321"/>
    </row>
    <row r="228" spans="1:10" ht="27.95" customHeight="1">
      <c r="A228" s="126"/>
      <c r="B228" s="126"/>
      <c r="C228" s="127"/>
      <c r="D228" s="127"/>
      <c r="E228" s="125">
        <v>227</v>
      </c>
      <c r="F228" s="125"/>
      <c r="G228" s="125"/>
      <c r="H228" s="125"/>
      <c r="I228" s="125"/>
      <c r="J228" s="321"/>
    </row>
    <row r="229" spans="1:10" ht="27.95" customHeight="1">
      <c r="A229" s="126"/>
      <c r="B229" s="126"/>
      <c r="C229" s="127"/>
      <c r="D229" s="127"/>
      <c r="E229" s="125">
        <v>228</v>
      </c>
      <c r="F229" s="125"/>
      <c r="G229" s="125"/>
      <c r="H229" s="125"/>
      <c r="I229" s="125"/>
      <c r="J229" s="321"/>
    </row>
    <row r="230" spans="1:10" ht="27.95" customHeight="1">
      <c r="A230" s="126"/>
      <c r="B230" s="126"/>
      <c r="C230" s="127"/>
      <c r="D230" s="127"/>
      <c r="E230" s="125">
        <v>229</v>
      </c>
      <c r="F230" s="125"/>
      <c r="G230" s="125"/>
      <c r="H230" s="125"/>
      <c r="I230" s="125"/>
      <c r="J230" s="321"/>
    </row>
    <row r="231" spans="1:10" ht="27.95" customHeight="1">
      <c r="A231" s="126"/>
      <c r="B231" s="126"/>
      <c r="C231" s="127"/>
      <c r="D231" s="127"/>
      <c r="E231" s="125">
        <v>230</v>
      </c>
      <c r="F231" s="125"/>
      <c r="G231" s="125"/>
      <c r="H231" s="125"/>
      <c r="I231" s="125"/>
      <c r="J231" s="321"/>
    </row>
    <row r="232" spans="1:10" ht="27.95" customHeight="1">
      <c r="A232" s="126"/>
      <c r="B232" s="126"/>
      <c r="C232" s="127"/>
      <c r="D232" s="127"/>
      <c r="E232" s="125">
        <v>231</v>
      </c>
      <c r="F232" s="125"/>
      <c r="G232" s="125"/>
      <c r="H232" s="125"/>
      <c r="I232" s="125"/>
      <c r="J232" s="321"/>
    </row>
    <row r="233" spans="1:10" ht="27.95" customHeight="1">
      <c r="A233" s="126"/>
      <c r="B233" s="126"/>
      <c r="C233" s="127"/>
      <c r="D233" s="127"/>
      <c r="E233" s="125">
        <v>232</v>
      </c>
      <c r="F233" s="125"/>
      <c r="G233" s="125"/>
      <c r="H233" s="125"/>
      <c r="I233" s="125"/>
      <c r="J233" s="321"/>
    </row>
    <row r="234" spans="1:10" ht="27.95" customHeight="1">
      <c r="A234" s="126"/>
      <c r="B234" s="126"/>
      <c r="C234" s="127"/>
      <c r="D234" s="127"/>
      <c r="E234" s="125">
        <v>233</v>
      </c>
      <c r="F234" s="125"/>
      <c r="G234" s="125"/>
      <c r="H234" s="125"/>
      <c r="I234" s="125"/>
      <c r="J234" s="321"/>
    </row>
    <row r="235" spans="1:10" ht="27.95" customHeight="1">
      <c r="A235" s="126"/>
      <c r="B235" s="126"/>
      <c r="C235" s="127"/>
      <c r="D235" s="127"/>
      <c r="E235" s="125">
        <v>234</v>
      </c>
      <c r="F235" s="125"/>
      <c r="G235" s="125"/>
      <c r="H235" s="125"/>
      <c r="I235" s="125"/>
      <c r="J235" s="321"/>
    </row>
    <row r="236" spans="1:10" ht="27.95" customHeight="1">
      <c r="A236" s="126"/>
      <c r="B236" s="126"/>
      <c r="C236" s="127"/>
      <c r="D236" s="127"/>
      <c r="E236" s="125">
        <v>235</v>
      </c>
      <c r="F236" s="125"/>
      <c r="G236" s="125"/>
      <c r="H236" s="125"/>
      <c r="I236" s="125"/>
      <c r="J236" s="321"/>
    </row>
    <row r="237" spans="1:10" ht="27.95" customHeight="1">
      <c r="A237" s="126"/>
      <c r="B237" s="126"/>
      <c r="C237" s="127"/>
      <c r="D237" s="127"/>
      <c r="E237" s="125">
        <v>236</v>
      </c>
      <c r="F237" s="125"/>
      <c r="G237" s="125"/>
      <c r="H237" s="125"/>
      <c r="I237" s="125"/>
      <c r="J237" s="321"/>
    </row>
    <row r="238" spans="1:10" ht="27.95" customHeight="1">
      <c r="A238" s="126"/>
      <c r="B238" s="126"/>
      <c r="C238" s="127"/>
      <c r="D238" s="127"/>
      <c r="E238" s="125">
        <v>237</v>
      </c>
      <c r="F238" s="125"/>
      <c r="G238" s="125"/>
      <c r="H238" s="125"/>
      <c r="I238" s="125"/>
      <c r="J238" s="321"/>
    </row>
    <row r="239" spans="1:10" ht="27.95" customHeight="1">
      <c r="A239" s="126"/>
      <c r="B239" s="126"/>
      <c r="C239" s="127"/>
      <c r="D239" s="127"/>
      <c r="E239" s="125">
        <v>238</v>
      </c>
      <c r="F239" s="125"/>
      <c r="G239" s="125"/>
      <c r="H239" s="125"/>
      <c r="I239" s="125"/>
      <c r="J239" s="321"/>
    </row>
    <row r="240" spans="1:10" ht="27.95" customHeight="1">
      <c r="A240" s="126"/>
      <c r="B240" s="126"/>
      <c r="C240" s="127"/>
      <c r="D240" s="127"/>
      <c r="E240" s="125">
        <v>239</v>
      </c>
      <c r="F240" s="125"/>
      <c r="G240" s="125"/>
      <c r="H240" s="125"/>
      <c r="I240" s="125"/>
      <c r="J240" s="321"/>
    </row>
    <row r="241" spans="1:10" ht="27.95" customHeight="1">
      <c r="A241" s="126"/>
      <c r="B241" s="126"/>
      <c r="C241" s="127"/>
      <c r="D241" s="127"/>
      <c r="E241" s="125">
        <v>240</v>
      </c>
      <c r="F241" s="125"/>
      <c r="G241" s="125"/>
      <c r="H241" s="125"/>
      <c r="I241" s="125"/>
      <c r="J241" s="321"/>
    </row>
    <row r="242" spans="1:10" ht="27.95" customHeight="1">
      <c r="A242" s="126"/>
      <c r="B242" s="126"/>
      <c r="C242" s="127"/>
      <c r="D242" s="127"/>
      <c r="E242" s="125">
        <v>241</v>
      </c>
      <c r="F242" s="125"/>
      <c r="G242" s="125"/>
      <c r="H242" s="125"/>
      <c r="I242" s="125"/>
      <c r="J242" s="321"/>
    </row>
    <row r="243" spans="1:10" ht="27.95" customHeight="1">
      <c r="A243" s="126"/>
      <c r="B243" s="126"/>
      <c r="C243" s="127"/>
      <c r="D243" s="127"/>
      <c r="E243" s="125">
        <v>242</v>
      </c>
      <c r="F243" s="125"/>
      <c r="G243" s="125"/>
      <c r="H243" s="125"/>
      <c r="I243" s="125"/>
      <c r="J243" s="321"/>
    </row>
    <row r="244" spans="1:10" ht="27.95" customHeight="1">
      <c r="A244" s="126"/>
      <c r="B244" s="126"/>
      <c r="C244" s="127"/>
      <c r="D244" s="127"/>
      <c r="E244" s="125">
        <v>243</v>
      </c>
      <c r="F244" s="125"/>
      <c r="G244" s="125"/>
      <c r="H244" s="125"/>
      <c r="I244" s="125"/>
      <c r="J244" s="321"/>
    </row>
    <row r="245" spans="1:10" ht="27.95" customHeight="1">
      <c r="A245" s="126"/>
      <c r="B245" s="126"/>
      <c r="C245" s="127"/>
      <c r="D245" s="127"/>
      <c r="E245" s="125">
        <v>244</v>
      </c>
      <c r="F245" s="125"/>
      <c r="G245" s="125"/>
      <c r="H245" s="125"/>
      <c r="I245" s="125"/>
      <c r="J245" s="321"/>
    </row>
    <row r="246" spans="1:10" ht="27.95" customHeight="1">
      <c r="A246" s="126"/>
      <c r="B246" s="126"/>
      <c r="C246" s="127"/>
      <c r="D246" s="127"/>
      <c r="E246" s="125">
        <v>245</v>
      </c>
      <c r="F246" s="125"/>
      <c r="G246" s="125"/>
      <c r="H246" s="125"/>
      <c r="I246" s="125"/>
      <c r="J246" s="321"/>
    </row>
    <row r="247" spans="1:10" ht="27.95" customHeight="1">
      <c r="A247" s="126"/>
      <c r="B247" s="126"/>
      <c r="C247" s="127"/>
      <c r="D247" s="127"/>
      <c r="E247" s="125">
        <v>246</v>
      </c>
      <c r="F247" s="125"/>
      <c r="G247" s="125"/>
      <c r="H247" s="125"/>
      <c r="I247" s="125"/>
      <c r="J247" s="321"/>
    </row>
    <row r="248" spans="1:10" ht="27.95" customHeight="1">
      <c r="A248" s="126"/>
      <c r="B248" s="126"/>
      <c r="C248" s="127"/>
      <c r="D248" s="127"/>
      <c r="E248" s="125">
        <v>247</v>
      </c>
      <c r="F248" s="125"/>
      <c r="G248" s="125"/>
      <c r="H248" s="125"/>
      <c r="I248" s="125"/>
      <c r="J248" s="321"/>
    </row>
    <row r="249" spans="1:10" ht="27.95" customHeight="1">
      <c r="A249" s="126"/>
      <c r="B249" s="126"/>
      <c r="C249" s="127"/>
      <c r="D249" s="127"/>
      <c r="E249" s="125">
        <v>248</v>
      </c>
      <c r="F249" s="125"/>
      <c r="G249" s="125"/>
      <c r="H249" s="125"/>
      <c r="I249" s="125"/>
      <c r="J249" s="321"/>
    </row>
    <row r="250" spans="1:10" ht="27.95" customHeight="1">
      <c r="A250" s="126"/>
      <c r="B250" s="126"/>
      <c r="C250" s="127"/>
      <c r="D250" s="127"/>
      <c r="E250" s="125">
        <v>249</v>
      </c>
      <c r="F250" s="125"/>
      <c r="G250" s="125"/>
      <c r="H250" s="125"/>
      <c r="I250" s="125"/>
      <c r="J250" s="321"/>
    </row>
    <row r="251" spans="1:10" ht="27.95" customHeight="1">
      <c r="A251" s="126"/>
      <c r="B251" s="126"/>
      <c r="C251" s="127"/>
      <c r="D251" s="127"/>
      <c r="E251" s="125">
        <v>250</v>
      </c>
      <c r="F251" s="125"/>
      <c r="G251" s="125"/>
      <c r="H251" s="125"/>
      <c r="I251" s="125"/>
      <c r="J251" s="321"/>
    </row>
    <row r="252" spans="1:10" ht="27.95" customHeight="1">
      <c r="A252" s="126"/>
      <c r="B252" s="126"/>
      <c r="C252" s="127"/>
      <c r="D252" s="127"/>
      <c r="E252" s="125">
        <v>251</v>
      </c>
      <c r="F252" s="125"/>
      <c r="G252" s="125"/>
      <c r="H252" s="125"/>
      <c r="I252" s="125"/>
      <c r="J252" s="321"/>
    </row>
    <row r="253" spans="1:10" ht="27.95" customHeight="1">
      <c r="A253" s="126"/>
      <c r="B253" s="126"/>
      <c r="C253" s="127"/>
      <c r="D253" s="127"/>
      <c r="E253" s="125">
        <v>252</v>
      </c>
      <c r="F253" s="125"/>
      <c r="G253" s="125"/>
      <c r="H253" s="125"/>
      <c r="I253" s="125"/>
      <c r="J253" s="321"/>
    </row>
    <row r="254" spans="1:10" ht="27.95" customHeight="1">
      <c r="A254" s="126"/>
      <c r="B254" s="126"/>
      <c r="C254" s="127"/>
      <c r="D254" s="127"/>
      <c r="E254" s="125">
        <v>253</v>
      </c>
      <c r="F254" s="125"/>
      <c r="G254" s="125"/>
      <c r="H254" s="125"/>
      <c r="I254" s="125"/>
      <c r="J254" s="321"/>
    </row>
    <row r="255" spans="1:10" ht="27.95" customHeight="1">
      <c r="A255" s="126"/>
      <c r="B255" s="126"/>
      <c r="C255" s="127"/>
      <c r="D255" s="127"/>
      <c r="E255" s="125">
        <v>254</v>
      </c>
      <c r="F255" s="125"/>
      <c r="G255" s="125"/>
      <c r="H255" s="125"/>
      <c r="I255" s="125"/>
      <c r="J255" s="321"/>
    </row>
    <row r="256" spans="1:10" ht="27.95" customHeight="1">
      <c r="A256" s="126"/>
      <c r="B256" s="126"/>
      <c r="C256" s="127"/>
      <c r="D256" s="127"/>
      <c r="E256" s="125">
        <v>255</v>
      </c>
      <c r="F256" s="125"/>
      <c r="G256" s="125"/>
      <c r="H256" s="125"/>
      <c r="I256" s="125"/>
      <c r="J256" s="321"/>
    </row>
    <row r="257" spans="1:10" ht="27.95" customHeight="1">
      <c r="A257" s="126"/>
      <c r="B257" s="126"/>
      <c r="C257" s="127"/>
      <c r="D257" s="127"/>
      <c r="E257" s="125">
        <v>256</v>
      </c>
      <c r="F257" s="125"/>
      <c r="G257" s="125"/>
      <c r="H257" s="125"/>
      <c r="I257" s="125"/>
      <c r="J257" s="321"/>
    </row>
    <row r="258" spans="1:10" ht="27.95" customHeight="1">
      <c r="A258" s="126"/>
      <c r="B258" s="126"/>
      <c r="C258" s="127"/>
      <c r="D258" s="127"/>
      <c r="E258" s="125">
        <v>257</v>
      </c>
      <c r="F258" s="125"/>
      <c r="G258" s="125"/>
      <c r="H258" s="125"/>
      <c r="I258" s="125"/>
      <c r="J258" s="321"/>
    </row>
    <row r="259" spans="1:10" ht="27.95" customHeight="1">
      <c r="A259" s="126"/>
      <c r="B259" s="126"/>
      <c r="C259" s="127"/>
      <c r="D259" s="127"/>
      <c r="E259" s="125">
        <v>258</v>
      </c>
      <c r="F259" s="125"/>
      <c r="G259" s="125"/>
      <c r="H259" s="125"/>
      <c r="I259" s="125"/>
      <c r="J259" s="321"/>
    </row>
    <row r="260" spans="1:10" ht="27.95" customHeight="1">
      <c r="A260" s="126"/>
      <c r="B260" s="126"/>
      <c r="C260" s="127"/>
      <c r="D260" s="127"/>
      <c r="E260" s="125">
        <v>259</v>
      </c>
      <c r="F260" s="125"/>
      <c r="G260" s="125"/>
      <c r="H260" s="125"/>
      <c r="I260" s="125"/>
      <c r="J260" s="321"/>
    </row>
    <row r="261" spans="1:10" ht="27.95" customHeight="1">
      <c r="A261" s="126"/>
      <c r="B261" s="126"/>
      <c r="C261" s="127"/>
      <c r="D261" s="127"/>
      <c r="E261" s="125">
        <v>260</v>
      </c>
      <c r="F261" s="125"/>
      <c r="G261" s="125"/>
      <c r="H261" s="125"/>
      <c r="I261" s="125"/>
      <c r="J261" s="321"/>
    </row>
    <row r="262" spans="1:10" ht="27.95" customHeight="1">
      <c r="A262" s="126"/>
      <c r="B262" s="126"/>
      <c r="C262" s="127"/>
      <c r="D262" s="127"/>
      <c r="E262" s="125">
        <v>261</v>
      </c>
      <c r="F262" s="125"/>
      <c r="G262" s="125"/>
      <c r="H262" s="125"/>
      <c r="I262" s="125"/>
      <c r="J262" s="321"/>
    </row>
    <row r="263" spans="1:10" ht="27.95" customHeight="1">
      <c r="A263" s="126"/>
      <c r="B263" s="126"/>
      <c r="C263" s="127"/>
      <c r="D263" s="127"/>
      <c r="E263" s="125">
        <v>262</v>
      </c>
      <c r="F263" s="125"/>
      <c r="G263" s="125"/>
      <c r="H263" s="125"/>
      <c r="I263" s="125"/>
      <c r="J263" s="321"/>
    </row>
    <row r="264" spans="1:10" ht="27.95" customHeight="1">
      <c r="A264" s="126"/>
      <c r="B264" s="126"/>
      <c r="C264" s="127"/>
      <c r="D264" s="127"/>
      <c r="E264" s="125">
        <v>263</v>
      </c>
      <c r="F264" s="125"/>
      <c r="G264" s="125"/>
      <c r="H264" s="125"/>
      <c r="I264" s="125"/>
      <c r="J264" s="321"/>
    </row>
    <row r="265" spans="1:10" ht="27.95" customHeight="1">
      <c r="A265" s="126"/>
      <c r="B265" s="126"/>
      <c r="C265" s="127"/>
      <c r="D265" s="127"/>
      <c r="E265" s="125">
        <v>264</v>
      </c>
      <c r="F265" s="125"/>
      <c r="G265" s="125"/>
      <c r="H265" s="125"/>
      <c r="I265" s="125"/>
      <c r="J265" s="321"/>
    </row>
    <row r="266" spans="1:10" ht="27.95" customHeight="1">
      <c r="A266" s="126"/>
      <c r="B266" s="126"/>
      <c r="C266" s="127"/>
      <c r="D266" s="127"/>
      <c r="E266" s="125">
        <v>265</v>
      </c>
      <c r="F266" s="125"/>
      <c r="G266" s="125"/>
      <c r="H266" s="125"/>
      <c r="I266" s="125"/>
      <c r="J266" s="321"/>
    </row>
    <row r="267" spans="1:10" ht="27.95" customHeight="1">
      <c r="A267" s="126"/>
      <c r="B267" s="126"/>
      <c r="C267" s="127"/>
      <c r="D267" s="127"/>
      <c r="E267" s="125">
        <v>266</v>
      </c>
      <c r="F267" s="125"/>
      <c r="G267" s="125"/>
      <c r="H267" s="125"/>
      <c r="I267" s="125"/>
      <c r="J267" s="321"/>
    </row>
    <row r="268" spans="1:10" ht="27.95" customHeight="1">
      <c r="A268" s="126"/>
      <c r="B268" s="126"/>
      <c r="C268" s="127"/>
      <c r="D268" s="127"/>
      <c r="E268" s="125">
        <v>267</v>
      </c>
      <c r="F268" s="125"/>
      <c r="G268" s="125"/>
      <c r="H268" s="125"/>
      <c r="I268" s="125"/>
      <c r="J268" s="321"/>
    </row>
    <row r="269" spans="1:10" ht="27.95" customHeight="1">
      <c r="A269" s="126"/>
      <c r="B269" s="126"/>
      <c r="C269" s="127"/>
      <c r="D269" s="127"/>
      <c r="E269" s="125">
        <v>268</v>
      </c>
      <c r="F269" s="125"/>
      <c r="G269" s="125"/>
      <c r="H269" s="125"/>
      <c r="I269" s="125"/>
      <c r="J269" s="321"/>
    </row>
    <row r="270" spans="1:10" ht="27.95" customHeight="1">
      <c r="A270" s="126"/>
      <c r="B270" s="126"/>
      <c r="C270" s="127"/>
      <c r="D270" s="127"/>
      <c r="E270" s="125">
        <v>269</v>
      </c>
      <c r="F270" s="125"/>
      <c r="G270" s="125"/>
      <c r="H270" s="125"/>
      <c r="I270" s="125"/>
      <c r="J270" s="321"/>
    </row>
    <row r="271" spans="1:10" ht="27.95" customHeight="1">
      <c r="A271" s="126"/>
      <c r="B271" s="126"/>
      <c r="C271" s="127"/>
      <c r="D271" s="127"/>
      <c r="E271" s="125">
        <v>270</v>
      </c>
      <c r="F271" s="125"/>
      <c r="G271" s="125"/>
      <c r="H271" s="125"/>
      <c r="I271" s="125"/>
      <c r="J271" s="321"/>
    </row>
    <row r="272" spans="1:10" ht="27.95" customHeight="1">
      <c r="A272" s="126"/>
      <c r="B272" s="126"/>
      <c r="C272" s="127"/>
      <c r="D272" s="127"/>
      <c r="E272" s="125">
        <v>271</v>
      </c>
      <c r="F272" s="125"/>
      <c r="G272" s="125"/>
      <c r="H272" s="125"/>
      <c r="I272" s="125"/>
      <c r="J272" s="321"/>
    </row>
    <row r="273" spans="1:10" ht="27.95" customHeight="1">
      <c r="A273" s="126"/>
      <c r="B273" s="126"/>
      <c r="C273" s="127"/>
      <c r="D273" s="127"/>
      <c r="E273" s="125">
        <v>272</v>
      </c>
      <c r="F273" s="125"/>
      <c r="G273" s="125"/>
      <c r="H273" s="125"/>
      <c r="I273" s="125"/>
      <c r="J273" s="321"/>
    </row>
    <row r="274" spans="1:10" ht="27.95" customHeight="1">
      <c r="A274" s="126"/>
      <c r="B274" s="126"/>
      <c r="C274" s="127"/>
      <c r="D274" s="127"/>
      <c r="E274" s="125">
        <v>273</v>
      </c>
      <c r="F274" s="125"/>
      <c r="G274" s="125"/>
      <c r="H274" s="125"/>
      <c r="I274" s="125"/>
      <c r="J274" s="321"/>
    </row>
    <row r="275" spans="1:10" ht="27.95" customHeight="1">
      <c r="A275" s="126"/>
      <c r="B275" s="126"/>
      <c r="C275" s="127"/>
      <c r="D275" s="127"/>
      <c r="E275" s="125">
        <v>274</v>
      </c>
      <c r="F275" s="125"/>
      <c r="G275" s="125"/>
      <c r="H275" s="125"/>
      <c r="I275" s="125"/>
      <c r="J275" s="321"/>
    </row>
    <row r="276" spans="1:10" ht="27.95" customHeight="1">
      <c r="A276" s="126"/>
      <c r="B276" s="126"/>
      <c r="C276" s="127"/>
      <c r="D276" s="127"/>
      <c r="E276" s="125">
        <v>275</v>
      </c>
      <c r="F276" s="125"/>
      <c r="G276" s="125"/>
      <c r="H276" s="125"/>
      <c r="I276" s="125"/>
      <c r="J276" s="321"/>
    </row>
    <row r="277" spans="1:10" ht="27.95" customHeight="1">
      <c r="A277" s="126"/>
      <c r="B277" s="126"/>
      <c r="C277" s="127"/>
      <c r="D277" s="127"/>
      <c r="E277" s="125">
        <v>276</v>
      </c>
      <c r="F277" s="125"/>
      <c r="G277" s="125"/>
      <c r="H277" s="125"/>
      <c r="I277" s="125"/>
      <c r="J277" s="321"/>
    </row>
    <row r="278" spans="1:10" ht="27.95" customHeight="1">
      <c r="A278" s="126"/>
      <c r="B278" s="126"/>
      <c r="C278" s="127"/>
      <c r="D278" s="127"/>
      <c r="E278" s="125">
        <v>277</v>
      </c>
      <c r="F278" s="125"/>
      <c r="G278" s="125"/>
      <c r="H278" s="125"/>
      <c r="I278" s="125"/>
      <c r="J278" s="321"/>
    </row>
    <row r="279" spans="1:10" ht="27.95" customHeight="1">
      <c r="A279" s="126"/>
      <c r="B279" s="126"/>
      <c r="C279" s="127"/>
      <c r="D279" s="127"/>
      <c r="E279" s="125">
        <v>278</v>
      </c>
      <c r="F279" s="125"/>
      <c r="G279" s="125"/>
      <c r="H279" s="125"/>
      <c r="I279" s="125"/>
      <c r="J279" s="321"/>
    </row>
    <row r="280" spans="1:10" ht="27.95" customHeight="1">
      <c r="A280" s="126"/>
      <c r="B280" s="126"/>
      <c r="C280" s="127"/>
      <c r="D280" s="127"/>
      <c r="E280" s="125">
        <v>279</v>
      </c>
      <c r="F280" s="125"/>
      <c r="G280" s="125"/>
      <c r="H280" s="125"/>
      <c r="I280" s="125"/>
      <c r="J280" s="321"/>
    </row>
    <row r="281" spans="1:10" ht="27.95" customHeight="1">
      <c r="A281" s="126"/>
      <c r="B281" s="126"/>
      <c r="C281" s="127"/>
      <c r="D281" s="127"/>
      <c r="E281" s="125">
        <v>280</v>
      </c>
      <c r="F281" s="125"/>
      <c r="G281" s="125"/>
      <c r="H281" s="125"/>
      <c r="I281" s="125"/>
      <c r="J281" s="321"/>
    </row>
    <row r="282" spans="1:10" ht="27.95" customHeight="1">
      <c r="A282" s="126"/>
      <c r="B282" s="126"/>
      <c r="C282" s="127"/>
      <c r="D282" s="127"/>
      <c r="E282" s="125">
        <v>281</v>
      </c>
      <c r="F282" s="125"/>
      <c r="G282" s="125"/>
      <c r="H282" s="125"/>
      <c r="I282" s="125"/>
      <c r="J282" s="321"/>
    </row>
    <row r="283" spans="1:10" ht="27.95" customHeight="1">
      <c r="A283" s="126"/>
      <c r="B283" s="126"/>
      <c r="C283" s="127"/>
      <c r="D283" s="127"/>
      <c r="E283" s="125">
        <v>282</v>
      </c>
      <c r="F283" s="125"/>
      <c r="G283" s="125"/>
      <c r="H283" s="125"/>
      <c r="I283" s="125"/>
      <c r="J283" s="321"/>
    </row>
    <row r="284" spans="1:10" ht="27.95" customHeight="1">
      <c r="A284" s="126"/>
      <c r="B284" s="126"/>
      <c r="C284" s="127"/>
      <c r="D284" s="127"/>
      <c r="E284" s="125">
        <v>283</v>
      </c>
      <c r="F284" s="125"/>
      <c r="G284" s="125"/>
      <c r="H284" s="125"/>
      <c r="I284" s="125"/>
      <c r="J284" s="321"/>
    </row>
    <row r="285" spans="1:10" ht="27.95" customHeight="1">
      <c r="A285" s="126"/>
      <c r="B285" s="126"/>
      <c r="C285" s="127"/>
      <c r="D285" s="127"/>
      <c r="E285" s="125">
        <v>284</v>
      </c>
      <c r="F285" s="125"/>
      <c r="G285" s="125"/>
      <c r="H285" s="125"/>
      <c r="I285" s="125"/>
      <c r="J285" s="321"/>
    </row>
    <row r="286" spans="1:10" ht="27.95" customHeight="1">
      <c r="A286" s="126"/>
      <c r="B286" s="126"/>
      <c r="C286" s="127"/>
      <c r="D286" s="127"/>
      <c r="E286" s="125">
        <v>285</v>
      </c>
      <c r="F286" s="125"/>
      <c r="G286" s="125"/>
      <c r="H286" s="125"/>
      <c r="I286" s="125"/>
      <c r="J286" s="321"/>
    </row>
    <row r="287" spans="1:10" ht="27.95" customHeight="1">
      <c r="A287" s="126"/>
      <c r="B287" s="126"/>
      <c r="C287" s="127"/>
      <c r="D287" s="127"/>
      <c r="E287" s="125">
        <v>286</v>
      </c>
      <c r="F287" s="125"/>
      <c r="G287" s="125"/>
      <c r="H287" s="125"/>
      <c r="I287" s="125"/>
      <c r="J287" s="321"/>
    </row>
    <row r="288" spans="1:10" ht="27.95" customHeight="1">
      <c r="A288" s="126"/>
      <c r="B288" s="126"/>
      <c r="C288" s="127"/>
      <c r="D288" s="127"/>
      <c r="E288" s="125">
        <v>287</v>
      </c>
      <c r="F288" s="125"/>
      <c r="G288" s="125"/>
      <c r="H288" s="125"/>
      <c r="I288" s="125"/>
      <c r="J288" s="321"/>
    </row>
    <row r="289" spans="1:10" ht="27.95" customHeight="1">
      <c r="A289" s="126"/>
      <c r="B289" s="126"/>
      <c r="C289" s="127"/>
      <c r="D289" s="127"/>
      <c r="E289" s="125">
        <v>288</v>
      </c>
      <c r="F289" s="125"/>
      <c r="G289" s="125"/>
      <c r="H289" s="125"/>
      <c r="I289" s="125"/>
      <c r="J289" s="321"/>
    </row>
    <row r="290" spans="1:10" ht="27.95" customHeight="1">
      <c r="A290" s="126"/>
      <c r="B290" s="126"/>
      <c r="C290" s="127"/>
      <c r="D290" s="127"/>
      <c r="E290" s="125">
        <v>289</v>
      </c>
      <c r="F290" s="125"/>
      <c r="G290" s="125"/>
      <c r="H290" s="125"/>
      <c r="I290" s="125"/>
      <c r="J290" s="321"/>
    </row>
    <row r="291" spans="1:10" ht="27.95" customHeight="1">
      <c r="A291" s="126"/>
      <c r="B291" s="126"/>
      <c r="C291" s="127"/>
      <c r="D291" s="127"/>
      <c r="E291" s="125">
        <v>290</v>
      </c>
      <c r="F291" s="125"/>
      <c r="G291" s="125"/>
      <c r="H291" s="125"/>
      <c r="I291" s="125"/>
      <c r="J291" s="321"/>
    </row>
    <row r="292" spans="1:10" ht="27.95" customHeight="1">
      <c r="A292" s="126"/>
      <c r="B292" s="126"/>
      <c r="C292" s="127"/>
      <c r="D292" s="127"/>
      <c r="E292" s="125">
        <v>291</v>
      </c>
      <c r="F292" s="125"/>
      <c r="G292" s="125"/>
      <c r="H292" s="125"/>
      <c r="I292" s="125"/>
      <c r="J292" s="321"/>
    </row>
    <row r="293" spans="1:10" ht="27.95" customHeight="1">
      <c r="A293" s="126"/>
      <c r="B293" s="126"/>
      <c r="C293" s="127"/>
      <c r="D293" s="127"/>
      <c r="E293" s="125">
        <v>292</v>
      </c>
      <c r="F293" s="125"/>
      <c r="G293" s="125"/>
      <c r="H293" s="125"/>
      <c r="I293" s="125"/>
      <c r="J293" s="321"/>
    </row>
    <row r="294" spans="1:10" ht="27.95" customHeight="1">
      <c r="A294" s="126"/>
      <c r="B294" s="126"/>
      <c r="C294" s="127"/>
      <c r="D294" s="127"/>
      <c r="E294" s="125">
        <v>293</v>
      </c>
      <c r="F294" s="125"/>
      <c r="G294" s="125"/>
      <c r="H294" s="125"/>
      <c r="I294" s="125"/>
      <c r="J294" s="321"/>
    </row>
    <row r="295" spans="1:10" ht="27.95" customHeight="1">
      <c r="A295" s="126"/>
      <c r="B295" s="126"/>
      <c r="C295" s="127"/>
      <c r="D295" s="127"/>
      <c r="E295" s="125">
        <v>294</v>
      </c>
      <c r="F295" s="125"/>
      <c r="G295" s="125"/>
      <c r="H295" s="125"/>
      <c r="I295" s="125"/>
      <c r="J295" s="321"/>
    </row>
    <row r="296" spans="1:10" ht="27.95" customHeight="1">
      <c r="A296" s="126"/>
      <c r="B296" s="126"/>
      <c r="C296" s="127"/>
      <c r="D296" s="127"/>
      <c r="E296" s="125">
        <v>295</v>
      </c>
      <c r="F296" s="125"/>
      <c r="G296" s="125"/>
      <c r="H296" s="125"/>
      <c r="I296" s="125"/>
      <c r="J296" s="321"/>
    </row>
    <row r="297" spans="1:10" ht="27.95" customHeight="1">
      <c r="A297" s="126"/>
      <c r="B297" s="126"/>
      <c r="C297" s="127"/>
      <c r="D297" s="127"/>
      <c r="E297" s="125">
        <v>296</v>
      </c>
      <c r="F297" s="125"/>
      <c r="G297" s="125"/>
      <c r="H297" s="125"/>
      <c r="I297" s="125"/>
      <c r="J297" s="321"/>
    </row>
    <row r="298" spans="1:10" ht="27.95" customHeight="1">
      <c r="A298" s="126"/>
      <c r="B298" s="126"/>
      <c r="C298" s="127"/>
      <c r="D298" s="127"/>
      <c r="E298" s="125">
        <v>297</v>
      </c>
      <c r="F298" s="125"/>
      <c r="G298" s="125"/>
      <c r="H298" s="125"/>
      <c r="I298" s="125"/>
      <c r="J298" s="321"/>
    </row>
    <row r="299" spans="1:10" ht="27.95" customHeight="1">
      <c r="A299" s="126"/>
      <c r="B299" s="126"/>
      <c r="C299" s="127"/>
      <c r="D299" s="127"/>
      <c r="E299" s="125">
        <v>298</v>
      </c>
      <c r="F299" s="125"/>
      <c r="G299" s="125"/>
      <c r="H299" s="125"/>
      <c r="I299" s="125"/>
      <c r="J299" s="321"/>
    </row>
    <row r="300" spans="1:10" ht="27.95" customHeight="1">
      <c r="A300" s="126"/>
      <c r="B300" s="126"/>
      <c r="C300" s="127"/>
      <c r="D300" s="127"/>
      <c r="E300" s="125">
        <v>299</v>
      </c>
      <c r="F300" s="125"/>
      <c r="G300" s="125"/>
      <c r="H300" s="125"/>
      <c r="I300" s="125"/>
      <c r="J300" s="321"/>
    </row>
    <row r="301" spans="1:10" ht="27.95" customHeight="1">
      <c r="A301" s="126"/>
      <c r="B301" s="126"/>
      <c r="C301" s="127"/>
      <c r="D301" s="127"/>
      <c r="E301" s="125">
        <v>300</v>
      </c>
      <c r="F301" s="125"/>
      <c r="G301" s="125"/>
      <c r="H301" s="125"/>
      <c r="I301" s="125"/>
      <c r="J301" s="321"/>
    </row>
    <row r="302" spans="1:10" ht="27.95" customHeight="1">
      <c r="A302" s="126"/>
      <c r="B302" s="126"/>
      <c r="C302" s="127"/>
      <c r="D302" s="127"/>
      <c r="E302" s="125">
        <v>301</v>
      </c>
      <c r="F302" s="125"/>
      <c r="G302" s="125"/>
      <c r="H302" s="125"/>
      <c r="I302" s="125"/>
      <c r="J302" s="321"/>
    </row>
    <row r="303" spans="1:10" ht="27.95" customHeight="1">
      <c r="A303" s="126"/>
      <c r="B303" s="126"/>
      <c r="C303" s="127"/>
      <c r="D303" s="127"/>
      <c r="E303" s="125">
        <v>302</v>
      </c>
      <c r="F303" s="125"/>
      <c r="G303" s="125"/>
      <c r="H303" s="125"/>
      <c r="I303" s="125"/>
      <c r="J303" s="321"/>
    </row>
    <row r="304" spans="1:10" ht="27.95" customHeight="1">
      <c r="A304" s="126"/>
      <c r="B304" s="126"/>
      <c r="C304" s="127"/>
      <c r="D304" s="127"/>
      <c r="E304" s="125">
        <v>303</v>
      </c>
      <c r="F304" s="125"/>
      <c r="G304" s="125"/>
      <c r="H304" s="125"/>
      <c r="I304" s="125"/>
      <c r="J304" s="321"/>
    </row>
    <row r="305" spans="1:10" ht="27.95" customHeight="1">
      <c r="A305" s="126"/>
      <c r="B305" s="126"/>
      <c r="C305" s="127"/>
      <c r="D305" s="127"/>
      <c r="E305" s="125">
        <v>304</v>
      </c>
      <c r="F305" s="125"/>
      <c r="G305" s="125"/>
      <c r="H305" s="125"/>
      <c r="I305" s="125"/>
      <c r="J305" s="321"/>
    </row>
    <row r="306" spans="1:10" ht="27.95" customHeight="1">
      <c r="A306" s="129"/>
      <c r="B306" s="129"/>
      <c r="C306" s="127"/>
      <c r="D306" s="127"/>
      <c r="E306" s="125">
        <v>305</v>
      </c>
      <c r="F306" s="125"/>
      <c r="G306" s="125"/>
      <c r="H306" s="125"/>
      <c r="I306" s="125"/>
      <c r="J306" s="321"/>
    </row>
    <row r="307" spans="1:10" ht="27.95" customHeight="1" thickBot="1">
      <c r="A307" s="175"/>
      <c r="B307" s="175"/>
      <c r="C307" s="127"/>
      <c r="D307" s="172"/>
      <c r="E307" s="125">
        <v>306</v>
      </c>
      <c r="F307" s="125"/>
      <c r="G307" s="128"/>
      <c r="H307" s="128"/>
      <c r="I307" s="128"/>
      <c r="J307" s="321"/>
    </row>
    <row r="308" spans="1:10" ht="27.95" customHeight="1">
      <c r="A308" s="126"/>
      <c r="B308" s="126"/>
      <c r="C308" s="127"/>
      <c r="D308" s="127"/>
      <c r="E308" s="125">
        <v>307</v>
      </c>
      <c r="F308" s="125"/>
      <c r="G308" s="125"/>
      <c r="H308" s="125"/>
      <c r="I308" s="125"/>
      <c r="J308" s="321"/>
    </row>
    <row r="309" spans="1:10" ht="27.95" customHeight="1">
      <c r="A309" s="126"/>
      <c r="B309" s="126"/>
      <c r="C309" s="127"/>
      <c r="D309" s="127"/>
      <c r="E309" s="125">
        <v>308</v>
      </c>
      <c r="F309" s="125"/>
      <c r="G309" s="125"/>
      <c r="H309" s="125"/>
      <c r="I309" s="125"/>
      <c r="J309" s="321"/>
    </row>
    <row r="310" spans="1:10" ht="27.95" customHeight="1">
      <c r="A310" s="126"/>
      <c r="B310" s="126"/>
      <c r="C310" s="127"/>
      <c r="D310" s="127"/>
      <c r="E310" s="125">
        <v>309</v>
      </c>
      <c r="F310" s="125"/>
      <c r="G310" s="125"/>
      <c r="H310" s="125"/>
      <c r="I310" s="125"/>
      <c r="J310" s="321"/>
    </row>
    <row r="311" spans="1:10" ht="27.95" customHeight="1">
      <c r="A311" s="126"/>
      <c r="B311" s="126"/>
      <c r="C311" s="127"/>
      <c r="D311" s="127"/>
      <c r="E311" s="125">
        <v>310</v>
      </c>
      <c r="F311" s="125"/>
      <c r="G311" s="125"/>
      <c r="H311" s="125"/>
      <c r="I311" s="125"/>
      <c r="J311" s="321"/>
    </row>
    <row r="312" spans="1:10" ht="27.95" customHeight="1">
      <c r="A312" s="126"/>
      <c r="B312" s="126"/>
      <c r="C312" s="127"/>
      <c r="D312" s="127"/>
      <c r="E312" s="125">
        <v>311</v>
      </c>
      <c r="F312" s="125"/>
      <c r="G312" s="125"/>
      <c r="H312" s="125"/>
      <c r="I312" s="125"/>
      <c r="J312" s="321"/>
    </row>
    <row r="313" spans="1:10" ht="27.95" customHeight="1">
      <c r="A313" s="126"/>
      <c r="B313" s="126"/>
      <c r="C313" s="127"/>
      <c r="D313" s="127"/>
      <c r="E313" s="125">
        <v>312</v>
      </c>
      <c r="F313" s="125"/>
      <c r="G313" s="125"/>
      <c r="H313" s="125"/>
      <c r="I313" s="125"/>
      <c r="J313" s="321"/>
    </row>
    <row r="314" spans="1:10" ht="27.95" customHeight="1">
      <c r="A314" s="126"/>
      <c r="B314" s="126"/>
      <c r="C314" s="127"/>
      <c r="D314" s="127"/>
      <c r="E314" s="125">
        <v>313</v>
      </c>
      <c r="F314" s="125"/>
      <c r="G314" s="125"/>
      <c r="H314" s="125"/>
      <c r="I314" s="125"/>
      <c r="J314" s="321"/>
    </row>
    <row r="315" spans="1:10" ht="27.95" customHeight="1">
      <c r="A315" s="126"/>
      <c r="B315" s="126"/>
      <c r="C315" s="127"/>
      <c r="D315" s="127"/>
      <c r="E315" s="125">
        <v>314</v>
      </c>
      <c r="F315" s="125"/>
      <c r="G315" s="125"/>
      <c r="H315" s="125"/>
      <c r="I315" s="125"/>
      <c r="J315" s="321"/>
    </row>
    <row r="316" spans="1:10" ht="27.95" customHeight="1">
      <c r="A316" s="126"/>
      <c r="B316" s="126"/>
      <c r="C316" s="127"/>
      <c r="D316" s="127"/>
      <c r="E316" s="125">
        <v>315</v>
      </c>
      <c r="F316" s="125"/>
      <c r="G316" s="125"/>
      <c r="H316" s="125"/>
      <c r="I316" s="125"/>
      <c r="J316" s="321"/>
    </row>
    <row r="317" spans="1:10" ht="27.95" customHeight="1">
      <c r="A317" s="126"/>
      <c r="B317" s="126"/>
      <c r="C317" s="127"/>
      <c r="D317" s="127"/>
      <c r="E317" s="125">
        <v>316</v>
      </c>
      <c r="F317" s="125"/>
      <c r="G317" s="125"/>
      <c r="H317" s="125"/>
      <c r="I317" s="125"/>
      <c r="J317" s="321"/>
    </row>
    <row r="318" spans="1:10" ht="27.95" customHeight="1">
      <c r="A318" s="126"/>
      <c r="B318" s="126"/>
      <c r="C318" s="127"/>
      <c r="D318" s="127"/>
      <c r="E318" s="125">
        <v>317</v>
      </c>
      <c r="F318" s="125"/>
      <c r="G318" s="125"/>
      <c r="H318" s="125"/>
      <c r="I318" s="125"/>
      <c r="J318" s="321"/>
    </row>
    <row r="319" spans="1:10" ht="27.95" customHeight="1">
      <c r="A319" s="126"/>
      <c r="B319" s="126"/>
      <c r="C319" s="127"/>
      <c r="D319" s="127"/>
      <c r="E319" s="125">
        <v>318</v>
      </c>
      <c r="F319" s="125"/>
      <c r="G319" s="125"/>
      <c r="H319" s="125"/>
      <c r="I319" s="125"/>
      <c r="J319" s="321"/>
    </row>
    <row r="320" spans="1:10" ht="27.95" customHeight="1">
      <c r="A320" s="126"/>
      <c r="B320" s="126"/>
      <c r="C320" s="127"/>
      <c r="D320" s="127"/>
      <c r="E320" s="125">
        <v>319</v>
      </c>
      <c r="F320" s="125"/>
      <c r="G320" s="125"/>
      <c r="H320" s="125"/>
      <c r="I320" s="125"/>
      <c r="J320" s="321"/>
    </row>
    <row r="321" spans="1:10" ht="27.95" customHeight="1">
      <c r="A321" s="126"/>
      <c r="B321" s="126"/>
      <c r="C321" s="127"/>
      <c r="D321" s="127"/>
      <c r="E321" s="125">
        <v>320</v>
      </c>
      <c r="F321" s="125"/>
      <c r="G321" s="125"/>
      <c r="H321" s="125"/>
      <c r="I321" s="125"/>
      <c r="J321" s="321"/>
    </row>
    <row r="322" spans="1:10" ht="27.95" customHeight="1">
      <c r="A322" s="126"/>
      <c r="B322" s="126"/>
      <c r="C322" s="127"/>
      <c r="D322" s="127"/>
      <c r="E322" s="125">
        <v>321</v>
      </c>
      <c r="F322" s="125"/>
      <c r="G322" s="125"/>
      <c r="H322" s="125"/>
      <c r="I322" s="125"/>
      <c r="J322" s="321"/>
    </row>
    <row r="323" spans="1:10" ht="27.95" customHeight="1">
      <c r="A323" s="126"/>
      <c r="B323" s="126"/>
      <c r="C323" s="127"/>
      <c r="D323" s="127"/>
      <c r="E323" s="125">
        <v>322</v>
      </c>
      <c r="F323" s="125"/>
      <c r="G323" s="125"/>
      <c r="H323" s="125"/>
      <c r="I323" s="125"/>
      <c r="J323" s="321"/>
    </row>
    <row r="324" spans="1:10" ht="27.95" customHeight="1">
      <c r="A324" s="126"/>
      <c r="B324" s="126"/>
      <c r="C324" s="127"/>
      <c r="D324" s="127"/>
      <c r="E324" s="125">
        <v>323</v>
      </c>
      <c r="F324" s="125"/>
      <c r="G324" s="125"/>
      <c r="H324" s="125"/>
      <c r="I324" s="125"/>
      <c r="J324" s="321"/>
    </row>
    <row r="325" spans="1:10" ht="27.95" customHeight="1">
      <c r="A325" s="126"/>
      <c r="B325" s="126"/>
      <c r="C325" s="127"/>
      <c r="D325" s="127"/>
      <c r="E325" s="125">
        <v>324</v>
      </c>
      <c r="F325" s="125"/>
      <c r="G325" s="125"/>
      <c r="H325" s="125"/>
      <c r="I325" s="125"/>
      <c r="J325" s="321"/>
    </row>
    <row r="326" spans="1:10" ht="27.95" customHeight="1">
      <c r="A326" s="126"/>
      <c r="B326" s="126"/>
      <c r="C326" s="127"/>
      <c r="D326" s="127"/>
      <c r="E326" s="125">
        <v>325</v>
      </c>
      <c r="F326" s="125"/>
      <c r="G326" s="125"/>
      <c r="H326" s="125"/>
      <c r="I326" s="125"/>
      <c r="J326" s="321"/>
    </row>
    <row r="327" spans="1:10" ht="27.95" customHeight="1">
      <c r="A327" s="126"/>
      <c r="B327" s="126"/>
      <c r="C327" s="127"/>
      <c r="D327" s="127"/>
      <c r="E327" s="125">
        <v>326</v>
      </c>
      <c r="F327" s="125"/>
      <c r="G327" s="125"/>
      <c r="H327" s="125"/>
      <c r="I327" s="125"/>
      <c r="J327" s="321"/>
    </row>
    <row r="328" spans="1:10" ht="27.95" customHeight="1">
      <c r="A328" s="126"/>
      <c r="B328" s="126"/>
      <c r="C328" s="127"/>
      <c r="D328" s="127"/>
      <c r="E328" s="125">
        <v>327</v>
      </c>
      <c r="F328" s="125"/>
      <c r="G328" s="125"/>
      <c r="H328" s="125"/>
      <c r="I328" s="125"/>
      <c r="J328" s="321"/>
    </row>
    <row r="329" spans="1:10" ht="27.95" customHeight="1">
      <c r="A329" s="126"/>
      <c r="B329" s="126"/>
      <c r="C329" s="127"/>
      <c r="D329" s="127"/>
      <c r="E329" s="125">
        <v>328</v>
      </c>
      <c r="F329" s="125"/>
      <c r="G329" s="125"/>
      <c r="H329" s="125"/>
      <c r="I329" s="125"/>
      <c r="J329" s="321"/>
    </row>
    <row r="330" spans="1:10" ht="27.95" customHeight="1">
      <c r="A330" s="126"/>
      <c r="B330" s="126"/>
      <c r="C330" s="127"/>
      <c r="D330" s="127"/>
      <c r="E330" s="125">
        <v>329</v>
      </c>
      <c r="F330" s="125"/>
      <c r="G330" s="125"/>
      <c r="H330" s="125"/>
      <c r="I330" s="125"/>
      <c r="J330" s="321"/>
    </row>
    <row r="331" spans="1:10" ht="27.95" customHeight="1">
      <c r="A331" s="126"/>
      <c r="B331" s="126"/>
      <c r="C331" s="127"/>
      <c r="D331" s="127"/>
      <c r="E331" s="125">
        <v>330</v>
      </c>
      <c r="F331" s="125"/>
      <c r="G331" s="125"/>
      <c r="H331" s="125"/>
      <c r="I331" s="125"/>
      <c r="J331" s="321"/>
    </row>
    <row r="332" spans="1:10" ht="27.95" customHeight="1">
      <c r="A332" s="126"/>
      <c r="B332" s="126"/>
      <c r="C332" s="127"/>
      <c r="D332" s="127"/>
      <c r="E332" s="125">
        <v>331</v>
      </c>
      <c r="F332" s="125"/>
      <c r="G332" s="125"/>
      <c r="H332" s="125"/>
      <c r="I332" s="125"/>
      <c r="J332" s="321"/>
    </row>
    <row r="333" spans="1:10" ht="27.95" customHeight="1">
      <c r="A333" s="126"/>
      <c r="B333" s="126"/>
      <c r="C333" s="127"/>
      <c r="D333" s="127"/>
      <c r="E333" s="125">
        <v>332</v>
      </c>
      <c r="F333" s="125"/>
      <c r="G333" s="125"/>
      <c r="H333" s="125"/>
      <c r="I333" s="125"/>
      <c r="J333" s="321"/>
    </row>
    <row r="334" spans="1:10" ht="27.95" customHeight="1">
      <c r="A334" s="126"/>
      <c r="B334" s="126"/>
      <c r="C334" s="127"/>
      <c r="D334" s="127"/>
      <c r="E334" s="125">
        <v>333</v>
      </c>
      <c r="F334" s="125"/>
      <c r="G334" s="125"/>
      <c r="H334" s="125"/>
      <c r="I334" s="125"/>
      <c r="J334" s="321"/>
    </row>
    <row r="335" spans="1:10" ht="27.95" customHeight="1">
      <c r="A335" s="126"/>
      <c r="B335" s="126"/>
      <c r="C335" s="127"/>
      <c r="D335" s="127"/>
      <c r="E335" s="125">
        <v>334</v>
      </c>
      <c r="F335" s="125"/>
      <c r="G335" s="125"/>
      <c r="H335" s="125"/>
      <c r="I335" s="125"/>
      <c r="J335" s="321"/>
    </row>
    <row r="336" spans="1:10" ht="27.95" customHeight="1">
      <c r="A336" s="126"/>
      <c r="B336" s="126"/>
      <c r="C336" s="127"/>
      <c r="D336" s="127"/>
      <c r="E336" s="125">
        <v>335</v>
      </c>
      <c r="F336" s="125"/>
      <c r="G336" s="125"/>
      <c r="H336" s="125"/>
      <c r="I336" s="125"/>
      <c r="J336" s="321"/>
    </row>
    <row r="337" spans="1:10" ht="27.95" customHeight="1">
      <c r="A337" s="126"/>
      <c r="B337" s="126"/>
      <c r="C337" s="127"/>
      <c r="D337" s="127"/>
      <c r="E337" s="125">
        <v>336</v>
      </c>
      <c r="F337" s="125"/>
      <c r="G337" s="125"/>
      <c r="H337" s="125"/>
      <c r="I337" s="125"/>
      <c r="J337" s="321"/>
    </row>
    <row r="338" spans="1:10" ht="27.95" customHeight="1">
      <c r="A338" s="126"/>
      <c r="B338" s="126"/>
      <c r="C338" s="127"/>
      <c r="D338" s="127"/>
      <c r="E338" s="125">
        <v>337</v>
      </c>
      <c r="F338" s="125"/>
      <c r="G338" s="125"/>
      <c r="H338" s="125"/>
      <c r="I338" s="125"/>
      <c r="J338" s="321"/>
    </row>
    <row r="339" spans="1:10" ht="27.95" customHeight="1">
      <c r="A339" s="126"/>
      <c r="B339" s="126"/>
      <c r="C339" s="127"/>
      <c r="D339" s="127"/>
      <c r="E339" s="125">
        <v>338</v>
      </c>
      <c r="F339" s="125"/>
      <c r="G339" s="125"/>
      <c r="H339" s="125"/>
      <c r="I339" s="125"/>
      <c r="J339" s="321"/>
    </row>
    <row r="340" spans="1:10" ht="27.95" customHeight="1">
      <c r="A340" s="126"/>
      <c r="B340" s="126"/>
      <c r="C340" s="127"/>
      <c r="D340" s="127"/>
      <c r="E340" s="125">
        <v>339</v>
      </c>
      <c r="F340" s="125"/>
      <c r="G340" s="125"/>
      <c r="H340" s="125"/>
      <c r="I340" s="125"/>
      <c r="J340" s="321"/>
    </row>
    <row r="341" spans="1:10" ht="27.95" customHeight="1">
      <c r="A341" s="126"/>
      <c r="B341" s="126"/>
      <c r="C341" s="127"/>
      <c r="D341" s="127"/>
      <c r="E341" s="125">
        <v>340</v>
      </c>
      <c r="F341" s="125"/>
      <c r="G341" s="125"/>
      <c r="H341" s="125"/>
      <c r="I341" s="125"/>
      <c r="J341" s="321"/>
    </row>
    <row r="342" spans="1:10" ht="27.95" customHeight="1">
      <c r="A342" s="126"/>
      <c r="B342" s="126"/>
      <c r="C342" s="127"/>
      <c r="D342" s="127"/>
      <c r="E342" s="125">
        <v>341</v>
      </c>
      <c r="F342" s="125"/>
      <c r="G342" s="125"/>
      <c r="H342" s="125"/>
      <c r="I342" s="125"/>
      <c r="J342" s="321"/>
    </row>
    <row r="343" spans="1:10" ht="27.95" customHeight="1">
      <c r="A343" s="126"/>
      <c r="B343" s="126"/>
      <c r="C343" s="127"/>
      <c r="D343" s="127"/>
      <c r="E343" s="125">
        <v>342</v>
      </c>
      <c r="F343" s="125"/>
      <c r="G343" s="125"/>
      <c r="H343" s="125"/>
      <c r="I343" s="125"/>
      <c r="J343" s="321"/>
    </row>
    <row r="344" spans="1:10" ht="27.95" customHeight="1">
      <c r="A344" s="126"/>
      <c r="B344" s="126"/>
      <c r="C344" s="127"/>
      <c r="D344" s="127"/>
      <c r="E344" s="125">
        <v>343</v>
      </c>
      <c r="F344" s="125"/>
      <c r="G344" s="125"/>
      <c r="H344" s="125"/>
      <c r="I344" s="125"/>
      <c r="J344" s="321"/>
    </row>
    <row r="345" spans="1:10" ht="27.95" customHeight="1">
      <c r="A345" s="126"/>
      <c r="B345" s="126"/>
      <c r="C345" s="127"/>
      <c r="D345" s="127"/>
      <c r="E345" s="125">
        <v>344</v>
      </c>
      <c r="F345" s="125"/>
      <c r="G345" s="125"/>
      <c r="H345" s="125"/>
      <c r="I345" s="125"/>
      <c r="J345" s="321"/>
    </row>
    <row r="346" spans="1:10" ht="27.95" customHeight="1">
      <c r="A346" s="126"/>
      <c r="B346" s="126"/>
      <c r="C346" s="127"/>
      <c r="D346" s="127"/>
      <c r="E346" s="125">
        <v>345</v>
      </c>
      <c r="F346" s="125"/>
      <c r="G346" s="125"/>
      <c r="H346" s="125"/>
      <c r="I346" s="125"/>
      <c r="J346" s="321"/>
    </row>
    <row r="347" spans="1:10" ht="27.95" customHeight="1">
      <c r="A347" s="126"/>
      <c r="B347" s="126"/>
      <c r="C347" s="127"/>
      <c r="D347" s="127"/>
      <c r="E347" s="125">
        <v>346</v>
      </c>
      <c r="F347" s="125"/>
      <c r="G347" s="125"/>
      <c r="H347" s="125"/>
      <c r="I347" s="125"/>
      <c r="J347" s="321"/>
    </row>
    <row r="348" spans="1:10" ht="27.95" customHeight="1">
      <c r="A348" s="126"/>
      <c r="B348" s="126"/>
      <c r="C348" s="127"/>
      <c r="D348" s="127"/>
      <c r="E348" s="125">
        <v>347</v>
      </c>
      <c r="F348" s="125"/>
      <c r="G348" s="125"/>
      <c r="H348" s="125"/>
      <c r="I348" s="125"/>
      <c r="J348" s="321"/>
    </row>
    <row r="349" spans="1:10" ht="27.95" customHeight="1">
      <c r="A349" s="126"/>
      <c r="B349" s="126"/>
      <c r="C349" s="127"/>
      <c r="D349" s="127"/>
      <c r="E349" s="125">
        <v>348</v>
      </c>
      <c r="F349" s="125"/>
      <c r="G349" s="125"/>
      <c r="H349" s="125"/>
      <c r="I349" s="125"/>
      <c r="J349" s="321"/>
    </row>
    <row r="350" spans="1:10" ht="27.95" customHeight="1">
      <c r="A350" s="126"/>
      <c r="B350" s="126"/>
      <c r="C350" s="127"/>
      <c r="D350" s="127"/>
      <c r="E350" s="125">
        <v>349</v>
      </c>
      <c r="F350" s="125"/>
      <c r="G350" s="125"/>
      <c r="H350" s="125"/>
      <c r="I350" s="125"/>
      <c r="J350" s="321"/>
    </row>
    <row r="351" spans="1:10" ht="27.95" customHeight="1">
      <c r="A351" s="126"/>
      <c r="B351" s="126"/>
      <c r="C351" s="127"/>
      <c r="D351" s="127"/>
      <c r="E351" s="125">
        <v>350</v>
      </c>
      <c r="F351" s="125"/>
      <c r="G351" s="125"/>
      <c r="H351" s="125"/>
      <c r="I351" s="125"/>
      <c r="J351" s="321"/>
    </row>
    <row r="352" spans="1:10" ht="27.95" customHeight="1">
      <c r="A352" s="126"/>
      <c r="B352" s="126"/>
      <c r="C352" s="127"/>
      <c r="D352" s="127"/>
      <c r="E352" s="125">
        <v>351</v>
      </c>
      <c r="F352" s="125"/>
      <c r="G352" s="125"/>
      <c r="H352" s="125"/>
      <c r="I352" s="125"/>
      <c r="J352" s="321"/>
    </row>
    <row r="353" spans="1:10" ht="27.95" customHeight="1">
      <c r="A353" s="126"/>
      <c r="B353" s="126"/>
      <c r="C353" s="127"/>
      <c r="D353" s="127"/>
      <c r="E353" s="125">
        <v>352</v>
      </c>
      <c r="F353" s="125"/>
      <c r="G353" s="125"/>
      <c r="H353" s="125"/>
      <c r="I353" s="125"/>
      <c r="J353" s="321"/>
    </row>
    <row r="354" spans="1:10" ht="27.95" customHeight="1">
      <c r="A354" s="126"/>
      <c r="B354" s="126"/>
      <c r="C354" s="127"/>
      <c r="D354" s="127"/>
      <c r="E354" s="125">
        <v>353</v>
      </c>
      <c r="F354" s="125"/>
      <c r="G354" s="125"/>
      <c r="H354" s="125"/>
      <c r="I354" s="125"/>
      <c r="J354" s="321"/>
    </row>
    <row r="355" spans="1:10" ht="27.95" customHeight="1">
      <c r="A355" s="126"/>
      <c r="B355" s="126"/>
      <c r="C355" s="127"/>
      <c r="D355" s="127"/>
      <c r="E355" s="125">
        <v>354</v>
      </c>
      <c r="F355" s="125"/>
      <c r="G355" s="125"/>
      <c r="H355" s="125"/>
      <c r="I355" s="125"/>
      <c r="J355" s="321"/>
    </row>
    <row r="356" spans="1:10" ht="27.95" customHeight="1">
      <c r="A356" s="126"/>
      <c r="B356" s="126"/>
      <c r="C356" s="127"/>
      <c r="D356" s="127"/>
      <c r="E356" s="125">
        <v>355</v>
      </c>
      <c r="F356" s="125"/>
      <c r="G356" s="125"/>
      <c r="H356" s="125"/>
      <c r="I356" s="125"/>
      <c r="J356" s="321"/>
    </row>
    <row r="357" spans="1:10" ht="27.95" customHeight="1">
      <c r="A357" s="126"/>
      <c r="B357" s="126"/>
      <c r="C357" s="127"/>
      <c r="D357" s="127"/>
      <c r="E357" s="125">
        <v>356</v>
      </c>
      <c r="F357" s="125"/>
      <c r="G357" s="125"/>
      <c r="H357" s="125"/>
      <c r="I357" s="125"/>
      <c r="J357" s="321"/>
    </row>
    <row r="358" spans="1:10" ht="27.95" customHeight="1">
      <c r="A358" s="126"/>
      <c r="B358" s="126"/>
      <c r="C358" s="127"/>
      <c r="D358" s="127"/>
      <c r="E358" s="125">
        <v>357</v>
      </c>
      <c r="F358" s="125"/>
      <c r="G358" s="125"/>
      <c r="H358" s="125"/>
      <c r="I358" s="125"/>
      <c r="J358" s="321"/>
    </row>
    <row r="359" spans="1:10" ht="27.95" customHeight="1">
      <c r="A359" s="126"/>
      <c r="B359" s="126"/>
      <c r="C359" s="127"/>
      <c r="D359" s="127"/>
      <c r="E359" s="125">
        <v>358</v>
      </c>
      <c r="F359" s="125"/>
      <c r="G359" s="125"/>
      <c r="H359" s="125"/>
      <c r="I359" s="125"/>
      <c r="J359" s="321"/>
    </row>
    <row r="360" spans="1:10" ht="27.95" customHeight="1">
      <c r="A360" s="126"/>
      <c r="B360" s="126"/>
      <c r="C360" s="127"/>
      <c r="D360" s="127"/>
      <c r="E360" s="125">
        <v>359</v>
      </c>
      <c r="F360" s="125"/>
      <c r="G360" s="125"/>
      <c r="H360" s="125"/>
      <c r="I360" s="125"/>
      <c r="J360" s="321"/>
    </row>
    <row r="361" spans="1:10" ht="27.95" customHeight="1">
      <c r="A361" s="126"/>
      <c r="B361" s="126"/>
      <c r="C361" s="127"/>
      <c r="D361" s="127"/>
      <c r="E361" s="125">
        <v>360</v>
      </c>
      <c r="F361" s="125"/>
      <c r="G361" s="125"/>
      <c r="H361" s="125"/>
      <c r="I361" s="125"/>
      <c r="J361" s="321"/>
    </row>
    <row r="362" spans="1:10" ht="27.95" customHeight="1">
      <c r="A362" s="126"/>
      <c r="B362" s="126"/>
      <c r="C362" s="127"/>
      <c r="D362" s="127"/>
      <c r="E362" s="125">
        <v>361</v>
      </c>
      <c r="F362" s="125"/>
      <c r="G362" s="125"/>
      <c r="H362" s="125"/>
      <c r="I362" s="125"/>
      <c r="J362" s="321"/>
    </row>
    <row r="363" spans="1:10" ht="27.95" customHeight="1">
      <c r="A363" s="126"/>
      <c r="B363" s="126"/>
      <c r="C363" s="127"/>
      <c r="D363" s="127"/>
      <c r="E363" s="125">
        <v>362</v>
      </c>
      <c r="F363" s="125"/>
      <c r="G363" s="125"/>
      <c r="H363" s="125"/>
      <c r="I363" s="125"/>
      <c r="J363" s="321"/>
    </row>
    <row r="364" spans="1:10" ht="27.95" customHeight="1">
      <c r="A364" s="126"/>
      <c r="B364" s="126"/>
      <c r="C364" s="127"/>
      <c r="D364" s="127"/>
      <c r="E364" s="125">
        <v>363</v>
      </c>
      <c r="F364" s="125"/>
      <c r="G364" s="125"/>
      <c r="H364" s="125"/>
      <c r="I364" s="125"/>
      <c r="J364" s="321"/>
    </row>
    <row r="365" spans="1:10" ht="27.95" customHeight="1">
      <c r="A365" s="126"/>
      <c r="B365" s="126"/>
      <c r="C365" s="127"/>
      <c r="D365" s="127"/>
      <c r="E365" s="125">
        <v>364</v>
      </c>
      <c r="F365" s="125"/>
      <c r="G365" s="125"/>
      <c r="H365" s="125"/>
      <c r="I365" s="125"/>
      <c r="J365" s="321"/>
    </row>
    <row r="366" spans="1:10" ht="27.95" customHeight="1">
      <c r="A366" s="126"/>
      <c r="B366" s="126"/>
      <c r="C366" s="127"/>
      <c r="D366" s="127"/>
      <c r="E366" s="125">
        <v>365</v>
      </c>
      <c r="F366" s="125"/>
      <c r="G366" s="125"/>
      <c r="H366" s="125"/>
      <c r="I366" s="125"/>
      <c r="J366" s="321"/>
    </row>
    <row r="367" spans="1:10" ht="27.95" customHeight="1">
      <c r="A367" s="126"/>
      <c r="B367" s="126"/>
      <c r="C367" s="127"/>
      <c r="D367" s="127"/>
      <c r="E367" s="125">
        <v>366</v>
      </c>
      <c r="F367" s="125"/>
      <c r="G367" s="125"/>
      <c r="H367" s="125"/>
      <c r="I367" s="125"/>
      <c r="J367" s="321"/>
    </row>
    <row r="368" spans="1:10" ht="27.95" customHeight="1">
      <c r="A368" s="126"/>
      <c r="B368" s="126"/>
      <c r="C368" s="127"/>
      <c r="D368" s="127"/>
      <c r="E368" s="125">
        <v>367</v>
      </c>
      <c r="F368" s="125"/>
      <c r="G368" s="125"/>
      <c r="H368" s="125"/>
      <c r="I368" s="125"/>
      <c r="J368" s="321"/>
    </row>
    <row r="369" spans="1:10" ht="27.95" customHeight="1">
      <c r="A369" s="126"/>
      <c r="B369" s="126"/>
      <c r="C369" s="127"/>
      <c r="D369" s="127"/>
      <c r="E369" s="125">
        <v>368</v>
      </c>
      <c r="F369" s="125"/>
      <c r="G369" s="125"/>
      <c r="H369" s="125"/>
      <c r="I369" s="125"/>
      <c r="J369" s="321"/>
    </row>
    <row r="370" spans="1:10" ht="27.95" customHeight="1">
      <c r="A370" s="126"/>
      <c r="B370" s="126"/>
      <c r="C370" s="127"/>
      <c r="D370" s="127"/>
      <c r="E370" s="125">
        <v>369</v>
      </c>
      <c r="F370" s="125"/>
      <c r="G370" s="125"/>
      <c r="H370" s="125"/>
      <c r="I370" s="125"/>
      <c r="J370" s="321"/>
    </row>
    <row r="371" spans="1:10" ht="27.95" customHeight="1">
      <c r="A371" s="126"/>
      <c r="B371" s="126"/>
      <c r="C371" s="127"/>
      <c r="D371" s="127"/>
      <c r="E371" s="125">
        <v>370</v>
      </c>
      <c r="F371" s="125"/>
      <c r="G371" s="125"/>
      <c r="H371" s="125"/>
      <c r="I371" s="125"/>
      <c r="J371" s="321"/>
    </row>
    <row r="372" spans="1:10" ht="27.95" customHeight="1">
      <c r="A372" s="126"/>
      <c r="B372" s="126"/>
      <c r="C372" s="127"/>
      <c r="D372" s="127"/>
      <c r="E372" s="125">
        <v>371</v>
      </c>
      <c r="F372" s="125"/>
      <c r="G372" s="125"/>
      <c r="H372" s="125"/>
      <c r="I372" s="125"/>
      <c r="J372" s="321"/>
    </row>
    <row r="373" spans="1:10" ht="27.95" customHeight="1">
      <c r="A373" s="126"/>
      <c r="B373" s="126"/>
      <c r="C373" s="127"/>
      <c r="D373" s="127"/>
      <c r="E373" s="125">
        <v>372</v>
      </c>
      <c r="F373" s="125"/>
      <c r="G373" s="125"/>
      <c r="H373" s="125"/>
      <c r="I373" s="125"/>
      <c r="J373" s="321"/>
    </row>
    <row r="374" spans="1:10" ht="27.95" customHeight="1">
      <c r="A374" s="126"/>
      <c r="B374" s="126"/>
      <c r="C374" s="127"/>
      <c r="D374" s="127"/>
      <c r="E374" s="125">
        <v>373</v>
      </c>
      <c r="F374" s="125"/>
      <c r="G374" s="125"/>
      <c r="H374" s="125"/>
      <c r="I374" s="125"/>
      <c r="J374" s="321"/>
    </row>
    <row r="375" spans="1:10" ht="27.95" customHeight="1">
      <c r="A375" s="126"/>
      <c r="B375" s="126"/>
      <c r="C375" s="127"/>
      <c r="D375" s="127"/>
      <c r="E375" s="125">
        <v>374</v>
      </c>
      <c r="F375" s="125"/>
      <c r="G375" s="125"/>
      <c r="H375" s="125"/>
      <c r="I375" s="125"/>
      <c r="J375" s="321"/>
    </row>
    <row r="376" spans="1:10" ht="27.95" customHeight="1">
      <c r="A376" s="126"/>
      <c r="B376" s="126"/>
      <c r="C376" s="127"/>
      <c r="D376" s="127"/>
      <c r="E376" s="125">
        <v>375</v>
      </c>
      <c r="F376" s="125"/>
      <c r="G376" s="125"/>
      <c r="H376" s="125"/>
      <c r="I376" s="125"/>
      <c r="J376" s="321"/>
    </row>
    <row r="377" spans="1:10" ht="27.95" customHeight="1">
      <c r="A377" s="126"/>
      <c r="B377" s="126"/>
      <c r="C377" s="127"/>
      <c r="D377" s="127"/>
      <c r="E377" s="125">
        <v>376</v>
      </c>
      <c r="F377" s="125"/>
      <c r="G377" s="125"/>
      <c r="H377" s="125"/>
      <c r="I377" s="125"/>
      <c r="J377" s="321"/>
    </row>
    <row r="378" spans="1:10" ht="27.95" customHeight="1">
      <c r="A378" s="126"/>
      <c r="B378" s="126"/>
      <c r="C378" s="127"/>
      <c r="D378" s="127"/>
      <c r="E378" s="125">
        <v>377</v>
      </c>
      <c r="F378" s="125"/>
      <c r="G378" s="125"/>
      <c r="H378" s="125"/>
      <c r="I378" s="125"/>
      <c r="J378" s="321"/>
    </row>
    <row r="379" spans="1:10" ht="27.95" customHeight="1">
      <c r="A379" s="126"/>
      <c r="B379" s="126"/>
      <c r="C379" s="127"/>
      <c r="D379" s="127"/>
      <c r="E379" s="125">
        <v>378</v>
      </c>
      <c r="F379" s="125"/>
      <c r="G379" s="125"/>
      <c r="H379" s="125"/>
      <c r="I379" s="125"/>
      <c r="J379" s="321"/>
    </row>
    <row r="380" spans="1:10" ht="27.95" customHeight="1">
      <c r="A380" s="126"/>
      <c r="B380" s="126"/>
      <c r="C380" s="127"/>
      <c r="D380" s="127"/>
      <c r="E380" s="125">
        <v>379</v>
      </c>
      <c r="F380" s="125"/>
      <c r="G380" s="125"/>
      <c r="H380" s="125"/>
      <c r="I380" s="125"/>
      <c r="J380" s="321"/>
    </row>
    <row r="381" spans="1:10" ht="27.95" customHeight="1">
      <c r="A381" s="126"/>
      <c r="B381" s="126"/>
      <c r="C381" s="127"/>
      <c r="D381" s="127"/>
      <c r="E381" s="125">
        <v>380</v>
      </c>
      <c r="F381" s="125"/>
      <c r="G381" s="125"/>
      <c r="H381" s="125"/>
      <c r="I381" s="125"/>
      <c r="J381" s="321"/>
    </row>
    <row r="382" spans="1:10" ht="27.95" customHeight="1">
      <c r="A382" s="126"/>
      <c r="B382" s="126"/>
      <c r="C382" s="127"/>
      <c r="D382" s="127"/>
      <c r="E382" s="125">
        <v>381</v>
      </c>
      <c r="F382" s="125"/>
      <c r="G382" s="125"/>
      <c r="H382" s="125"/>
      <c r="I382" s="125"/>
      <c r="J382" s="321"/>
    </row>
    <row r="383" spans="1:10" ht="27.95" customHeight="1">
      <c r="A383" s="126"/>
      <c r="B383" s="126"/>
      <c r="C383" s="127"/>
      <c r="D383" s="127"/>
      <c r="E383" s="125">
        <v>382</v>
      </c>
      <c r="F383" s="125"/>
      <c r="G383" s="125"/>
      <c r="H383" s="125"/>
      <c r="I383" s="125"/>
      <c r="J383" s="321"/>
    </row>
    <row r="384" spans="1:10" ht="27.95" customHeight="1">
      <c r="A384" s="126"/>
      <c r="B384" s="126"/>
      <c r="C384" s="127"/>
      <c r="D384" s="127"/>
      <c r="E384" s="125">
        <v>383</v>
      </c>
      <c r="F384" s="125"/>
      <c r="G384" s="125"/>
      <c r="H384" s="125"/>
      <c r="I384" s="125"/>
      <c r="J384" s="321"/>
    </row>
    <row r="385" spans="1:10" ht="27.95" customHeight="1">
      <c r="A385" s="126"/>
      <c r="B385" s="126"/>
      <c r="C385" s="127"/>
      <c r="D385" s="127"/>
      <c r="E385" s="125">
        <v>384</v>
      </c>
      <c r="F385" s="125"/>
      <c r="G385" s="125"/>
      <c r="H385" s="125"/>
      <c r="I385" s="125"/>
      <c r="J385" s="321"/>
    </row>
    <row r="386" spans="1:10" ht="27.95" customHeight="1">
      <c r="A386" s="126"/>
      <c r="B386" s="126"/>
      <c r="C386" s="127"/>
      <c r="D386" s="127"/>
      <c r="E386" s="125">
        <v>385</v>
      </c>
      <c r="F386" s="125"/>
      <c r="G386" s="125"/>
      <c r="H386" s="125"/>
      <c r="I386" s="125"/>
      <c r="J386" s="321"/>
    </row>
    <row r="387" spans="1:10" ht="27.95" customHeight="1">
      <c r="A387" s="126"/>
      <c r="B387" s="126"/>
      <c r="C387" s="127"/>
      <c r="D387" s="127"/>
      <c r="E387" s="125">
        <v>386</v>
      </c>
      <c r="F387" s="125"/>
      <c r="G387" s="125"/>
      <c r="H387" s="125"/>
      <c r="I387" s="125"/>
      <c r="J387" s="321"/>
    </row>
    <row r="388" spans="1:10" ht="27.95" customHeight="1">
      <c r="A388" s="126"/>
      <c r="B388" s="126"/>
      <c r="C388" s="127"/>
      <c r="D388" s="127"/>
      <c r="E388" s="125">
        <v>387</v>
      </c>
      <c r="F388" s="125"/>
      <c r="G388" s="125"/>
      <c r="H388" s="125"/>
      <c r="I388" s="125"/>
      <c r="J388" s="321"/>
    </row>
    <row r="389" spans="1:10" ht="27.95" customHeight="1">
      <c r="A389" s="129"/>
      <c r="B389" s="129"/>
      <c r="C389" s="127"/>
      <c r="D389" s="127"/>
      <c r="E389" s="125">
        <v>388</v>
      </c>
      <c r="F389" s="125"/>
      <c r="G389" s="125"/>
      <c r="H389" s="125"/>
      <c r="I389" s="125"/>
      <c r="J389" s="321"/>
    </row>
    <row r="390" spans="1:10" ht="27.95" customHeight="1" thickBot="1">
      <c r="A390" s="175"/>
      <c r="B390" s="175"/>
      <c r="C390" s="127"/>
      <c r="D390" s="172"/>
      <c r="E390" s="125">
        <v>389</v>
      </c>
      <c r="F390" s="125"/>
      <c r="G390" s="128"/>
      <c r="H390" s="128"/>
      <c r="I390" s="128"/>
      <c r="J390" s="321"/>
    </row>
    <row r="391" spans="1:10" ht="27.95" customHeight="1">
      <c r="A391" s="126"/>
      <c r="B391" s="126"/>
      <c r="C391" s="127"/>
      <c r="D391" s="127"/>
      <c r="E391" s="125">
        <v>390</v>
      </c>
      <c r="F391" s="125"/>
      <c r="G391" s="125"/>
      <c r="H391" s="125"/>
      <c r="I391" s="125"/>
      <c r="J391" s="321"/>
    </row>
    <row r="392" spans="1:10" ht="27.95" customHeight="1">
      <c r="A392" s="126"/>
      <c r="B392" s="126"/>
      <c r="C392" s="127"/>
      <c r="D392" s="127"/>
      <c r="E392" s="125">
        <v>391</v>
      </c>
      <c r="F392" s="125"/>
      <c r="G392" s="125"/>
      <c r="H392" s="125"/>
      <c r="I392" s="125"/>
      <c r="J392" s="321"/>
    </row>
    <row r="393" spans="1:10" ht="27.95" customHeight="1">
      <c r="A393" s="126"/>
      <c r="B393" s="126"/>
      <c r="C393" s="127"/>
      <c r="D393" s="127"/>
      <c r="E393" s="125">
        <v>392</v>
      </c>
      <c r="F393" s="125"/>
      <c r="G393" s="125"/>
      <c r="H393" s="125"/>
      <c r="I393" s="125"/>
      <c r="J393" s="321"/>
    </row>
    <row r="394" spans="1:10" ht="27.95" customHeight="1">
      <c r="A394" s="126"/>
      <c r="B394" s="126"/>
      <c r="C394" s="127"/>
      <c r="D394" s="127"/>
      <c r="E394" s="125">
        <v>393</v>
      </c>
      <c r="F394" s="125"/>
      <c r="G394" s="125"/>
      <c r="H394" s="125"/>
      <c r="I394" s="125"/>
      <c r="J394" s="321"/>
    </row>
    <row r="395" spans="1:10" ht="27.95" customHeight="1">
      <c r="A395" s="126"/>
      <c r="B395" s="126"/>
      <c r="C395" s="127"/>
      <c r="D395" s="127"/>
      <c r="E395" s="125">
        <v>394</v>
      </c>
      <c r="F395" s="125"/>
      <c r="G395" s="125"/>
      <c r="H395" s="125"/>
      <c r="I395" s="125"/>
      <c r="J395" s="321"/>
    </row>
    <row r="396" spans="1:10" ht="27.95" customHeight="1">
      <c r="A396" s="126"/>
      <c r="B396" s="126"/>
      <c r="C396" s="127"/>
      <c r="D396" s="127"/>
      <c r="E396" s="125">
        <v>395</v>
      </c>
      <c r="F396" s="125"/>
      <c r="G396" s="125"/>
      <c r="H396" s="125"/>
      <c r="I396" s="125"/>
      <c r="J396" s="321"/>
    </row>
    <row r="397" spans="1:10" ht="27.95" customHeight="1">
      <c r="A397" s="126"/>
      <c r="B397" s="126"/>
      <c r="C397" s="127"/>
      <c r="D397" s="127"/>
      <c r="E397" s="125">
        <v>396</v>
      </c>
      <c r="F397" s="125"/>
      <c r="G397" s="125"/>
      <c r="H397" s="125"/>
      <c r="I397" s="125"/>
      <c r="J397" s="321"/>
    </row>
    <row r="398" spans="1:10" ht="27.95" customHeight="1">
      <c r="A398" s="126"/>
      <c r="B398" s="126"/>
      <c r="C398" s="127"/>
      <c r="D398" s="127"/>
      <c r="E398" s="125">
        <v>397</v>
      </c>
      <c r="F398" s="125"/>
      <c r="G398" s="125"/>
      <c r="H398" s="125"/>
      <c r="I398" s="125"/>
      <c r="J398" s="321"/>
    </row>
    <row r="399" spans="1:10" ht="27.95" customHeight="1">
      <c r="A399" s="126"/>
      <c r="B399" s="126"/>
      <c r="C399" s="127"/>
      <c r="D399" s="127"/>
      <c r="E399" s="125">
        <v>398</v>
      </c>
      <c r="F399" s="125"/>
      <c r="G399" s="125"/>
      <c r="H399" s="125"/>
      <c r="I399" s="125"/>
      <c r="J399" s="321"/>
    </row>
    <row r="400" spans="1:10" ht="27.95" customHeight="1">
      <c r="A400" s="126"/>
      <c r="B400" s="126"/>
      <c r="C400" s="127"/>
      <c r="D400" s="127"/>
      <c r="E400" s="125">
        <v>399</v>
      </c>
      <c r="F400" s="125"/>
      <c r="G400" s="125"/>
      <c r="H400" s="125"/>
      <c r="I400" s="125"/>
      <c r="J400" s="321"/>
    </row>
    <row r="401" spans="1:10" ht="27.95" customHeight="1">
      <c r="A401" s="126"/>
      <c r="B401" s="126"/>
      <c r="C401" s="127"/>
      <c r="D401" s="127"/>
      <c r="E401" s="125">
        <v>400</v>
      </c>
      <c r="F401" s="125"/>
      <c r="G401" s="125"/>
      <c r="H401" s="125"/>
      <c r="I401" s="125"/>
      <c r="J401" s="321"/>
    </row>
    <row r="402" spans="1:10" ht="27.95" customHeight="1">
      <c r="A402" s="126"/>
      <c r="B402" s="126"/>
      <c r="C402" s="127"/>
      <c r="D402" s="127"/>
      <c r="E402" s="125">
        <v>401</v>
      </c>
      <c r="F402" s="125"/>
      <c r="G402" s="125"/>
      <c r="H402" s="125"/>
      <c r="I402" s="125"/>
      <c r="J402" s="321"/>
    </row>
    <row r="403" spans="1:10" ht="27.95" customHeight="1">
      <c r="A403" s="126"/>
      <c r="B403" s="126"/>
      <c r="C403" s="127"/>
      <c r="D403" s="127"/>
      <c r="E403" s="125">
        <v>402</v>
      </c>
      <c r="F403" s="125"/>
      <c r="G403" s="125"/>
      <c r="H403" s="125"/>
      <c r="I403" s="125"/>
      <c r="J403" s="321"/>
    </row>
    <row r="404" spans="1:10" ht="27.95" customHeight="1">
      <c r="A404" s="126"/>
      <c r="B404" s="126"/>
      <c r="C404" s="127"/>
      <c r="D404" s="127"/>
      <c r="E404" s="125">
        <v>403</v>
      </c>
      <c r="F404" s="125"/>
      <c r="G404" s="125"/>
      <c r="H404" s="125"/>
      <c r="I404" s="125"/>
      <c r="J404" s="321"/>
    </row>
    <row r="405" spans="1:10" ht="27.95" customHeight="1">
      <c r="A405" s="126"/>
      <c r="B405" s="126"/>
      <c r="C405" s="127"/>
      <c r="D405" s="127"/>
      <c r="E405" s="125">
        <v>404</v>
      </c>
      <c r="F405" s="125"/>
      <c r="G405" s="125"/>
      <c r="H405" s="125"/>
      <c r="I405" s="125"/>
      <c r="J405" s="321"/>
    </row>
    <row r="406" spans="1:10" ht="27.95" customHeight="1">
      <c r="A406" s="126"/>
      <c r="B406" s="126"/>
      <c r="C406" s="127"/>
      <c r="D406" s="127"/>
      <c r="E406" s="125">
        <v>405</v>
      </c>
      <c r="F406" s="125"/>
      <c r="G406" s="125"/>
      <c r="H406" s="125"/>
      <c r="I406" s="125"/>
      <c r="J406" s="321"/>
    </row>
    <row r="407" spans="1:10" ht="27.95" customHeight="1">
      <c r="A407" s="126"/>
      <c r="B407" s="126"/>
      <c r="C407" s="127"/>
      <c r="D407" s="127"/>
      <c r="E407" s="125">
        <v>406</v>
      </c>
      <c r="F407" s="125"/>
      <c r="G407" s="125"/>
      <c r="H407" s="125"/>
      <c r="I407" s="125"/>
      <c r="J407" s="321"/>
    </row>
    <row r="408" spans="1:10" ht="27.95" customHeight="1">
      <c r="A408" s="126"/>
      <c r="B408" s="126"/>
      <c r="C408" s="127"/>
      <c r="D408" s="127"/>
      <c r="E408" s="125">
        <v>407</v>
      </c>
      <c r="F408" s="125"/>
      <c r="G408" s="125"/>
      <c r="H408" s="125"/>
      <c r="I408" s="125"/>
      <c r="J408" s="321"/>
    </row>
    <row r="409" spans="1:10" ht="27.95" customHeight="1">
      <c r="A409" s="126"/>
      <c r="B409" s="126"/>
      <c r="C409" s="127"/>
      <c r="D409" s="127"/>
      <c r="E409" s="125">
        <v>408</v>
      </c>
      <c r="F409" s="125"/>
      <c r="G409" s="125"/>
      <c r="H409" s="125"/>
      <c r="I409" s="125"/>
      <c r="J409" s="321"/>
    </row>
    <row r="410" spans="1:10" ht="27.95" customHeight="1">
      <c r="A410" s="126"/>
      <c r="B410" s="126"/>
      <c r="C410" s="127"/>
      <c r="D410" s="127"/>
      <c r="E410" s="125">
        <v>409</v>
      </c>
      <c r="F410" s="125"/>
      <c r="G410" s="125"/>
      <c r="H410" s="125"/>
      <c r="I410" s="125"/>
      <c r="J410" s="321"/>
    </row>
    <row r="411" spans="1:10" ht="27.95" customHeight="1">
      <c r="A411" s="126"/>
      <c r="B411" s="126"/>
      <c r="C411" s="127"/>
      <c r="D411" s="127"/>
      <c r="E411" s="125">
        <v>410</v>
      </c>
      <c r="F411" s="125"/>
      <c r="G411" s="125"/>
      <c r="H411" s="125"/>
      <c r="I411" s="125"/>
      <c r="J411" s="321"/>
    </row>
    <row r="412" spans="1:10" ht="27.95" customHeight="1">
      <c r="A412" s="126"/>
      <c r="B412" s="126"/>
      <c r="C412" s="127"/>
      <c r="D412" s="127"/>
      <c r="E412" s="125">
        <v>411</v>
      </c>
      <c r="F412" s="125"/>
      <c r="G412" s="125"/>
      <c r="H412" s="125"/>
      <c r="I412" s="125"/>
      <c r="J412" s="321"/>
    </row>
    <row r="413" spans="1:10" ht="27.95" customHeight="1">
      <c r="A413" s="126"/>
      <c r="B413" s="126"/>
      <c r="C413" s="127"/>
      <c r="D413" s="127"/>
      <c r="E413" s="125">
        <v>412</v>
      </c>
      <c r="F413" s="125"/>
      <c r="G413" s="125"/>
      <c r="H413" s="125"/>
      <c r="I413" s="125"/>
      <c r="J413" s="321"/>
    </row>
    <row r="414" spans="1:10" ht="27.95" customHeight="1">
      <c r="A414" s="126"/>
      <c r="B414" s="126"/>
      <c r="C414" s="127"/>
      <c r="D414" s="127"/>
      <c r="E414" s="125">
        <v>413</v>
      </c>
      <c r="F414" s="125"/>
      <c r="G414" s="125"/>
      <c r="H414" s="125"/>
      <c r="I414" s="125"/>
      <c r="J414" s="321"/>
    </row>
    <row r="415" spans="1:10" ht="27.95" customHeight="1">
      <c r="A415" s="126"/>
      <c r="B415" s="126"/>
      <c r="C415" s="127"/>
      <c r="D415" s="127"/>
      <c r="E415" s="125">
        <v>414</v>
      </c>
      <c r="F415" s="125"/>
      <c r="G415" s="125"/>
      <c r="H415" s="125"/>
      <c r="I415" s="125"/>
      <c r="J415" s="321"/>
    </row>
    <row r="416" spans="1:10" ht="27.95" customHeight="1">
      <c r="A416" s="126"/>
      <c r="B416" s="126"/>
      <c r="C416" s="127"/>
      <c r="D416" s="127"/>
      <c r="E416" s="125">
        <v>415</v>
      </c>
      <c r="F416" s="125"/>
      <c r="G416" s="125"/>
      <c r="H416" s="125"/>
      <c r="I416" s="125"/>
      <c r="J416" s="321"/>
    </row>
    <row r="417" spans="1:10" ht="27.95" customHeight="1">
      <c r="A417" s="126"/>
      <c r="B417" s="126"/>
      <c r="C417" s="127"/>
      <c r="D417" s="127"/>
      <c r="E417" s="125">
        <v>416</v>
      </c>
      <c r="F417" s="125"/>
      <c r="G417" s="125"/>
      <c r="H417" s="125"/>
      <c r="I417" s="125"/>
      <c r="J417" s="321"/>
    </row>
    <row r="418" spans="1:10" ht="27.95" customHeight="1">
      <c r="A418" s="126"/>
      <c r="B418" s="126"/>
      <c r="C418" s="127"/>
      <c r="D418" s="127"/>
      <c r="E418" s="125">
        <v>417</v>
      </c>
      <c r="F418" s="125"/>
      <c r="G418" s="125"/>
      <c r="H418" s="125"/>
      <c r="I418" s="125"/>
      <c r="J418" s="321"/>
    </row>
    <row r="419" spans="1:10" ht="27.95" customHeight="1">
      <c r="A419" s="126"/>
      <c r="B419" s="126"/>
      <c r="C419" s="127"/>
      <c r="D419" s="127"/>
      <c r="E419" s="125">
        <v>418</v>
      </c>
      <c r="F419" s="125"/>
      <c r="G419" s="125"/>
      <c r="H419" s="125"/>
      <c r="I419" s="125"/>
      <c r="J419" s="321"/>
    </row>
    <row r="420" spans="1:10" ht="27.95" customHeight="1">
      <c r="A420" s="126"/>
      <c r="B420" s="126"/>
      <c r="C420" s="127"/>
      <c r="D420" s="127"/>
      <c r="E420" s="125">
        <v>419</v>
      </c>
      <c r="F420" s="125"/>
      <c r="G420" s="125"/>
      <c r="H420" s="125"/>
      <c r="I420" s="125"/>
      <c r="J420" s="321"/>
    </row>
    <row r="421" spans="1:10" ht="27.95" customHeight="1">
      <c r="A421" s="126"/>
      <c r="B421" s="126"/>
      <c r="C421" s="127"/>
      <c r="D421" s="127"/>
      <c r="E421" s="125">
        <v>420</v>
      </c>
      <c r="F421" s="125"/>
      <c r="G421" s="125"/>
      <c r="H421" s="125"/>
      <c r="I421" s="125"/>
      <c r="J421" s="321"/>
    </row>
    <row r="422" spans="1:10" ht="27.95" customHeight="1">
      <c r="A422" s="126"/>
      <c r="B422" s="126"/>
      <c r="C422" s="127"/>
      <c r="D422" s="127"/>
      <c r="E422" s="125">
        <v>421</v>
      </c>
      <c r="F422" s="125"/>
      <c r="G422" s="125"/>
      <c r="H422" s="125"/>
      <c r="I422" s="125"/>
      <c r="J422" s="321"/>
    </row>
    <row r="423" spans="1:10" ht="27.95" customHeight="1">
      <c r="A423" s="126"/>
      <c r="B423" s="126"/>
      <c r="C423" s="127"/>
      <c r="D423" s="127"/>
      <c r="E423" s="125">
        <v>422</v>
      </c>
      <c r="F423" s="125"/>
      <c r="G423" s="125"/>
      <c r="H423" s="125"/>
      <c r="I423" s="125"/>
      <c r="J423" s="321"/>
    </row>
    <row r="424" spans="1:10" ht="27.95" customHeight="1">
      <c r="A424" s="126"/>
      <c r="B424" s="126"/>
      <c r="C424" s="127"/>
      <c r="D424" s="127"/>
      <c r="E424" s="125">
        <v>423</v>
      </c>
      <c r="F424" s="125"/>
      <c r="G424" s="125"/>
      <c r="H424" s="125"/>
      <c r="I424" s="125"/>
      <c r="J424" s="321"/>
    </row>
    <row r="425" spans="1:10" ht="27.95" customHeight="1">
      <c r="A425" s="126"/>
      <c r="B425" s="126"/>
      <c r="C425" s="127"/>
      <c r="D425" s="127"/>
      <c r="E425" s="125">
        <v>424</v>
      </c>
      <c r="F425" s="125"/>
      <c r="G425" s="125"/>
      <c r="H425" s="125"/>
      <c r="I425" s="125"/>
      <c r="J425" s="321"/>
    </row>
    <row r="426" spans="1:10" ht="27.95" customHeight="1">
      <c r="A426" s="126"/>
      <c r="B426" s="126"/>
      <c r="C426" s="127"/>
      <c r="D426" s="127"/>
      <c r="E426" s="125">
        <v>425</v>
      </c>
      <c r="F426" s="125"/>
      <c r="G426" s="125"/>
      <c r="H426" s="125"/>
      <c r="I426" s="125"/>
      <c r="J426" s="321"/>
    </row>
    <row r="427" spans="1:10" ht="27.95" customHeight="1">
      <c r="A427" s="126"/>
      <c r="B427" s="126"/>
      <c r="C427" s="127"/>
      <c r="D427" s="127"/>
      <c r="E427" s="125">
        <v>426</v>
      </c>
      <c r="F427" s="125"/>
      <c r="G427" s="125"/>
      <c r="H427" s="125"/>
      <c r="I427" s="125"/>
      <c r="J427" s="321"/>
    </row>
    <row r="428" spans="1:10" ht="27.95" customHeight="1">
      <c r="A428" s="126"/>
      <c r="B428" s="126"/>
      <c r="C428" s="127"/>
      <c r="D428" s="127"/>
      <c r="E428" s="125">
        <v>427</v>
      </c>
      <c r="F428" s="125"/>
      <c r="G428" s="125"/>
      <c r="H428" s="125"/>
      <c r="I428" s="125"/>
      <c r="J428" s="321"/>
    </row>
    <row r="429" spans="1:10" ht="27.95" customHeight="1">
      <c r="A429" s="126"/>
      <c r="B429" s="126"/>
      <c r="C429" s="127"/>
      <c r="D429" s="127"/>
      <c r="E429" s="125">
        <v>428</v>
      </c>
      <c r="F429" s="125"/>
      <c r="G429" s="125"/>
      <c r="H429" s="125"/>
      <c r="I429" s="125"/>
      <c r="J429" s="321"/>
    </row>
    <row r="430" spans="1:10" ht="27.95" customHeight="1">
      <c r="A430" s="126"/>
      <c r="B430" s="126"/>
      <c r="C430" s="127"/>
      <c r="D430" s="127"/>
      <c r="E430" s="125">
        <v>429</v>
      </c>
      <c r="F430" s="125"/>
      <c r="G430" s="125"/>
      <c r="H430" s="125"/>
      <c r="I430" s="125"/>
      <c r="J430" s="321"/>
    </row>
    <row r="431" spans="1:10" ht="27.95" customHeight="1">
      <c r="A431" s="126"/>
      <c r="B431" s="126"/>
      <c r="C431" s="127"/>
      <c r="D431" s="127"/>
      <c r="E431" s="125">
        <v>430</v>
      </c>
      <c r="F431" s="125"/>
      <c r="G431" s="125"/>
      <c r="H431" s="125"/>
      <c r="I431" s="125"/>
      <c r="J431" s="321"/>
    </row>
    <row r="432" spans="1:10" ht="27.95" customHeight="1">
      <c r="A432" s="126"/>
      <c r="B432" s="126"/>
      <c r="C432" s="127"/>
      <c r="D432" s="127"/>
      <c r="E432" s="125">
        <v>431</v>
      </c>
      <c r="F432" s="125"/>
      <c r="G432" s="125"/>
      <c r="H432" s="125"/>
      <c r="I432" s="125"/>
      <c r="J432" s="321"/>
    </row>
    <row r="433" spans="1:10" ht="27.95" customHeight="1">
      <c r="A433" s="126"/>
      <c r="B433" s="126"/>
      <c r="C433" s="127"/>
      <c r="D433" s="127"/>
      <c r="E433" s="125">
        <v>432</v>
      </c>
      <c r="F433" s="125"/>
      <c r="G433" s="125"/>
      <c r="H433" s="125"/>
      <c r="I433" s="125"/>
      <c r="J433" s="321"/>
    </row>
    <row r="434" spans="1:10" ht="27.95" customHeight="1">
      <c r="A434" s="126"/>
      <c r="B434" s="126"/>
      <c r="C434" s="127"/>
      <c r="D434" s="127"/>
      <c r="E434" s="125">
        <v>433</v>
      </c>
      <c r="F434" s="125"/>
      <c r="G434" s="125"/>
      <c r="H434" s="125"/>
      <c r="I434" s="125"/>
      <c r="J434" s="321"/>
    </row>
    <row r="435" spans="1:10" ht="27.95" customHeight="1">
      <c r="A435" s="126"/>
      <c r="B435" s="126"/>
      <c r="C435" s="127"/>
      <c r="D435" s="127"/>
      <c r="E435" s="125">
        <v>434</v>
      </c>
      <c r="F435" s="125"/>
      <c r="G435" s="125"/>
      <c r="H435" s="125"/>
      <c r="I435" s="125"/>
      <c r="J435" s="321"/>
    </row>
    <row r="436" spans="1:10" ht="27.95" customHeight="1">
      <c r="A436" s="126"/>
      <c r="B436" s="126"/>
      <c r="C436" s="127"/>
      <c r="D436" s="127"/>
      <c r="E436" s="125">
        <v>435</v>
      </c>
      <c r="F436" s="125"/>
      <c r="G436" s="125"/>
      <c r="H436" s="125"/>
      <c r="I436" s="125"/>
      <c r="J436" s="321"/>
    </row>
    <row r="437" spans="1:10" ht="27.95" customHeight="1">
      <c r="A437" s="126"/>
      <c r="B437" s="126"/>
      <c r="C437" s="127"/>
      <c r="D437" s="127"/>
      <c r="E437" s="125">
        <v>436</v>
      </c>
      <c r="F437" s="125"/>
      <c r="G437" s="125"/>
      <c r="H437" s="125"/>
      <c r="I437" s="125"/>
      <c r="J437" s="321"/>
    </row>
    <row r="438" spans="1:10" ht="27.95" customHeight="1">
      <c r="A438" s="126"/>
      <c r="B438" s="126"/>
      <c r="C438" s="127"/>
      <c r="D438" s="127"/>
      <c r="E438" s="125">
        <v>437</v>
      </c>
      <c r="F438" s="125"/>
      <c r="G438" s="125"/>
      <c r="H438" s="125"/>
      <c r="I438" s="125"/>
      <c r="J438" s="321"/>
    </row>
    <row r="439" spans="1:10" ht="27.95" customHeight="1">
      <c r="A439" s="126"/>
      <c r="B439" s="126"/>
      <c r="C439" s="127"/>
      <c r="D439" s="127"/>
      <c r="E439" s="125">
        <v>438</v>
      </c>
      <c r="F439" s="125"/>
      <c r="G439" s="125"/>
      <c r="H439" s="125"/>
      <c r="I439" s="125"/>
      <c r="J439" s="321"/>
    </row>
    <row r="440" spans="1:10" ht="27.95" customHeight="1">
      <c r="A440" s="126"/>
      <c r="B440" s="126"/>
      <c r="C440" s="127"/>
      <c r="D440" s="127"/>
      <c r="E440" s="125">
        <v>439</v>
      </c>
      <c r="F440" s="125"/>
      <c r="G440" s="125"/>
      <c r="H440" s="125"/>
      <c r="I440" s="125"/>
      <c r="J440" s="321"/>
    </row>
    <row r="441" spans="1:10" ht="27.95" customHeight="1">
      <c r="A441" s="126"/>
      <c r="B441" s="126"/>
      <c r="C441" s="127"/>
      <c r="D441" s="127"/>
      <c r="E441" s="125">
        <v>440</v>
      </c>
      <c r="F441" s="125"/>
      <c r="G441" s="125"/>
      <c r="H441" s="125"/>
      <c r="I441" s="125"/>
      <c r="J441" s="321"/>
    </row>
    <row r="442" spans="1:10" ht="27.95" customHeight="1">
      <c r="A442" s="126"/>
      <c r="B442" s="126"/>
      <c r="C442" s="127"/>
      <c r="D442" s="127"/>
      <c r="E442" s="125">
        <v>441</v>
      </c>
      <c r="F442" s="125"/>
      <c r="G442" s="125"/>
      <c r="H442" s="125"/>
      <c r="I442" s="125"/>
      <c r="J442" s="321"/>
    </row>
    <row r="443" spans="1:10" ht="27.95" customHeight="1">
      <c r="A443" s="126"/>
      <c r="B443" s="126"/>
      <c r="C443" s="127"/>
      <c r="D443" s="127"/>
      <c r="E443" s="125">
        <v>442</v>
      </c>
      <c r="F443" s="125"/>
      <c r="G443" s="125"/>
      <c r="H443" s="125"/>
      <c r="I443" s="125"/>
      <c r="J443" s="321"/>
    </row>
    <row r="444" spans="1:10" ht="27.95" customHeight="1">
      <c r="A444" s="126"/>
      <c r="B444" s="126"/>
      <c r="C444" s="127"/>
      <c r="D444" s="127"/>
      <c r="E444" s="125">
        <v>443</v>
      </c>
      <c r="F444" s="125"/>
      <c r="G444" s="125"/>
      <c r="H444" s="125"/>
      <c r="I444" s="125"/>
      <c r="J444" s="321"/>
    </row>
    <row r="445" spans="1:10" ht="27.95" customHeight="1">
      <c r="A445" s="126"/>
      <c r="B445" s="126"/>
      <c r="C445" s="127"/>
      <c r="D445" s="127"/>
      <c r="E445" s="125">
        <v>444</v>
      </c>
      <c r="F445" s="125"/>
      <c r="G445" s="125"/>
      <c r="H445" s="125"/>
      <c r="I445" s="125"/>
      <c r="J445" s="321"/>
    </row>
    <row r="446" spans="1:10" ht="27.95" customHeight="1">
      <c r="A446" s="126"/>
      <c r="B446" s="126"/>
      <c r="C446" s="127"/>
      <c r="D446" s="127"/>
      <c r="E446" s="125">
        <v>445</v>
      </c>
      <c r="F446" s="125"/>
      <c r="G446" s="125"/>
      <c r="H446" s="125"/>
      <c r="I446" s="125"/>
      <c r="J446" s="321"/>
    </row>
    <row r="447" spans="1:10" ht="27.95" customHeight="1">
      <c r="A447" s="126"/>
      <c r="B447" s="126"/>
      <c r="C447" s="127"/>
      <c r="D447" s="127"/>
      <c r="E447" s="125">
        <v>446</v>
      </c>
      <c r="F447" s="125"/>
      <c r="G447" s="125"/>
      <c r="H447" s="125"/>
      <c r="I447" s="125"/>
      <c r="J447" s="321"/>
    </row>
    <row r="448" spans="1:10" ht="27.95" customHeight="1">
      <c r="A448" s="126"/>
      <c r="B448" s="126"/>
      <c r="C448" s="127"/>
      <c r="D448" s="127"/>
      <c r="E448" s="125">
        <v>447</v>
      </c>
      <c r="F448" s="125"/>
      <c r="G448" s="125"/>
      <c r="H448" s="125"/>
      <c r="I448" s="125"/>
      <c r="J448" s="321"/>
    </row>
    <row r="449" spans="1:10" ht="27.95" customHeight="1">
      <c r="A449" s="126"/>
      <c r="B449" s="126"/>
      <c r="C449" s="127"/>
      <c r="D449" s="127"/>
      <c r="E449" s="125">
        <v>448</v>
      </c>
      <c r="F449" s="125"/>
      <c r="G449" s="125"/>
      <c r="H449" s="125"/>
      <c r="I449" s="125"/>
      <c r="J449" s="321"/>
    </row>
    <row r="450" spans="1:10" ht="27.95" customHeight="1">
      <c r="A450" s="126"/>
      <c r="B450" s="126"/>
      <c r="C450" s="127"/>
      <c r="D450" s="127"/>
      <c r="E450" s="125">
        <v>449</v>
      </c>
      <c r="F450" s="125"/>
      <c r="G450" s="125"/>
      <c r="H450" s="125"/>
      <c r="I450" s="125"/>
      <c r="J450" s="321"/>
    </row>
    <row r="451" spans="1:10" ht="27.95" customHeight="1">
      <c r="A451" s="126"/>
      <c r="B451" s="126"/>
      <c r="C451" s="127"/>
      <c r="D451" s="127"/>
      <c r="E451" s="125">
        <v>450</v>
      </c>
      <c r="F451" s="125"/>
      <c r="G451" s="125"/>
      <c r="H451" s="125"/>
      <c r="I451" s="125"/>
      <c r="J451" s="321"/>
    </row>
    <row r="452" spans="1:10" ht="27.95" customHeight="1">
      <c r="A452" s="126"/>
      <c r="B452" s="126"/>
      <c r="C452" s="127"/>
      <c r="D452" s="127"/>
      <c r="E452" s="125">
        <v>451</v>
      </c>
      <c r="F452" s="125"/>
      <c r="G452" s="125"/>
      <c r="H452" s="125"/>
      <c r="I452" s="125"/>
      <c r="J452" s="321"/>
    </row>
    <row r="453" spans="1:10" ht="27.95" customHeight="1">
      <c r="A453" s="126"/>
      <c r="B453" s="126"/>
      <c r="C453" s="127"/>
      <c r="D453" s="127"/>
      <c r="E453" s="125">
        <v>452</v>
      </c>
      <c r="F453" s="125"/>
      <c r="G453" s="125"/>
      <c r="H453" s="125"/>
      <c r="I453" s="125"/>
      <c r="J453" s="321"/>
    </row>
    <row r="454" spans="1:10" ht="27.95" customHeight="1">
      <c r="A454" s="126"/>
      <c r="B454" s="126"/>
      <c r="C454" s="127"/>
      <c r="D454" s="127"/>
      <c r="E454" s="125">
        <v>453</v>
      </c>
      <c r="F454" s="125"/>
      <c r="G454" s="125"/>
      <c r="H454" s="125"/>
      <c r="I454" s="125"/>
      <c r="J454" s="321"/>
    </row>
    <row r="455" spans="1:10" ht="27.95" customHeight="1">
      <c r="A455" s="126"/>
      <c r="B455" s="126"/>
      <c r="C455" s="127"/>
      <c r="D455" s="127"/>
      <c r="E455" s="125">
        <v>454</v>
      </c>
      <c r="F455" s="125"/>
      <c r="G455" s="125"/>
      <c r="H455" s="125"/>
      <c r="I455" s="125"/>
      <c r="J455" s="321"/>
    </row>
    <row r="456" spans="1:10" ht="27.95" customHeight="1">
      <c r="A456" s="126"/>
      <c r="B456" s="126"/>
      <c r="C456" s="127"/>
      <c r="D456" s="127"/>
      <c r="E456" s="125">
        <v>455</v>
      </c>
      <c r="F456" s="125"/>
      <c r="G456" s="125"/>
      <c r="H456" s="125"/>
      <c r="I456" s="125"/>
      <c r="J456" s="321"/>
    </row>
    <row r="457" spans="1:10" ht="27.95" customHeight="1">
      <c r="A457" s="126"/>
      <c r="B457" s="126"/>
      <c r="C457" s="127"/>
      <c r="D457" s="127"/>
      <c r="E457" s="125">
        <v>456</v>
      </c>
      <c r="F457" s="125"/>
      <c r="G457" s="125"/>
      <c r="H457" s="125"/>
      <c r="I457" s="125"/>
      <c r="J457" s="321"/>
    </row>
    <row r="458" spans="1:10" ht="27.95" customHeight="1">
      <c r="A458" s="126"/>
      <c r="B458" s="126"/>
      <c r="C458" s="127"/>
      <c r="D458" s="127"/>
      <c r="E458" s="125">
        <v>457</v>
      </c>
      <c r="F458" s="125"/>
      <c r="G458" s="125"/>
      <c r="H458" s="125"/>
      <c r="I458" s="125"/>
      <c r="J458" s="321"/>
    </row>
    <row r="459" spans="1:10" ht="27.95" customHeight="1">
      <c r="A459" s="126"/>
      <c r="B459" s="126"/>
      <c r="C459" s="127"/>
      <c r="D459" s="127"/>
      <c r="E459" s="125">
        <v>458</v>
      </c>
      <c r="F459" s="125"/>
      <c r="G459" s="125"/>
      <c r="H459" s="125"/>
      <c r="I459" s="125"/>
      <c r="J459" s="321"/>
    </row>
    <row r="460" spans="1:10" ht="27.95" customHeight="1">
      <c r="A460" s="126"/>
      <c r="B460" s="126"/>
      <c r="C460" s="127"/>
      <c r="D460" s="127"/>
      <c r="E460" s="125">
        <v>459</v>
      </c>
      <c r="F460" s="125"/>
      <c r="G460" s="125"/>
      <c r="H460" s="125"/>
      <c r="I460" s="125"/>
      <c r="J460" s="321"/>
    </row>
    <row r="461" spans="1:10" ht="27.95" customHeight="1">
      <c r="A461" s="126"/>
      <c r="B461" s="126"/>
      <c r="C461" s="127"/>
      <c r="D461" s="127"/>
      <c r="E461" s="125">
        <v>460</v>
      </c>
      <c r="F461" s="125"/>
      <c r="G461" s="125"/>
      <c r="H461" s="125"/>
      <c r="I461" s="125"/>
      <c r="J461" s="321"/>
    </row>
    <row r="462" spans="1:10" ht="27.95" customHeight="1">
      <c r="A462" s="126"/>
      <c r="B462" s="126"/>
      <c r="C462" s="127"/>
      <c r="D462" s="127"/>
      <c r="E462" s="125">
        <v>461</v>
      </c>
      <c r="F462" s="125"/>
      <c r="G462" s="125"/>
      <c r="H462" s="125"/>
      <c r="I462" s="125"/>
      <c r="J462" s="321"/>
    </row>
    <row r="463" spans="1:10" ht="27.95" customHeight="1">
      <c r="A463" s="126"/>
      <c r="B463" s="126"/>
      <c r="C463" s="127"/>
      <c r="D463" s="127"/>
      <c r="E463" s="125">
        <v>462</v>
      </c>
      <c r="F463" s="125"/>
      <c r="G463" s="125"/>
      <c r="H463" s="125"/>
      <c r="I463" s="125"/>
      <c r="J463" s="321"/>
    </row>
    <row r="464" spans="1:10" ht="27.95" customHeight="1">
      <c r="A464" s="126"/>
      <c r="B464" s="126"/>
      <c r="C464" s="127"/>
      <c r="D464" s="127"/>
      <c r="E464" s="125">
        <v>463</v>
      </c>
      <c r="F464" s="125"/>
      <c r="G464" s="125"/>
      <c r="H464" s="125"/>
      <c r="I464" s="125"/>
      <c r="J464" s="321"/>
    </row>
    <row r="465" spans="1:10" ht="27.95" customHeight="1">
      <c r="A465" s="126"/>
      <c r="B465" s="126"/>
      <c r="C465" s="127"/>
      <c r="D465" s="127"/>
      <c r="E465" s="125">
        <v>464</v>
      </c>
      <c r="F465" s="125"/>
      <c r="G465" s="125"/>
      <c r="H465" s="125"/>
      <c r="I465" s="125"/>
      <c r="J465" s="321"/>
    </row>
    <row r="466" spans="1:10" ht="27.95" customHeight="1">
      <c r="A466" s="126"/>
      <c r="B466" s="126"/>
      <c r="C466" s="127"/>
      <c r="D466" s="127"/>
      <c r="E466" s="125">
        <v>465</v>
      </c>
      <c r="F466" s="125"/>
      <c r="G466" s="125"/>
      <c r="H466" s="125"/>
      <c r="I466" s="125"/>
      <c r="J466" s="321"/>
    </row>
    <row r="467" spans="1:10" ht="27.95" customHeight="1">
      <c r="A467" s="126"/>
      <c r="B467" s="126"/>
      <c r="C467" s="127"/>
      <c r="D467" s="127"/>
      <c r="E467" s="125">
        <v>466</v>
      </c>
      <c r="F467" s="125"/>
      <c r="G467" s="125"/>
      <c r="H467" s="125"/>
      <c r="I467" s="125"/>
      <c r="J467" s="321"/>
    </row>
    <row r="468" spans="1:10" ht="27.95" customHeight="1">
      <c r="A468" s="126"/>
      <c r="B468" s="126"/>
      <c r="C468" s="127"/>
      <c r="D468" s="127"/>
      <c r="E468" s="125">
        <v>467</v>
      </c>
      <c r="F468" s="125"/>
      <c r="G468" s="125"/>
      <c r="H468" s="125"/>
      <c r="I468" s="125"/>
      <c r="J468" s="321"/>
    </row>
    <row r="469" spans="1:10" ht="27.95" customHeight="1">
      <c r="A469" s="126"/>
      <c r="B469" s="126"/>
      <c r="C469" s="127"/>
      <c r="D469" s="127"/>
      <c r="E469" s="125">
        <v>468</v>
      </c>
      <c r="F469" s="125"/>
      <c r="G469" s="125"/>
      <c r="H469" s="125"/>
      <c r="I469" s="125"/>
      <c r="J469" s="321"/>
    </row>
    <row r="470" spans="1:10" ht="27.95" customHeight="1">
      <c r="A470" s="126"/>
      <c r="B470" s="126"/>
      <c r="C470" s="127"/>
      <c r="D470" s="127"/>
      <c r="E470" s="125">
        <v>469</v>
      </c>
      <c r="F470" s="125"/>
      <c r="G470" s="125"/>
      <c r="H470" s="125"/>
      <c r="I470" s="125"/>
      <c r="J470" s="321"/>
    </row>
    <row r="471" spans="1:10" ht="27.95" customHeight="1">
      <c r="A471" s="126"/>
      <c r="B471" s="126"/>
      <c r="C471" s="127"/>
      <c r="D471" s="127"/>
      <c r="E471" s="125">
        <v>470</v>
      </c>
      <c r="F471" s="125"/>
      <c r="G471" s="125"/>
      <c r="H471" s="125"/>
      <c r="I471" s="125"/>
      <c r="J471" s="321"/>
    </row>
    <row r="472" spans="1:10" ht="27.95" customHeight="1">
      <c r="A472" s="129"/>
      <c r="B472" s="129"/>
      <c r="C472" s="127"/>
      <c r="D472" s="127"/>
      <c r="E472" s="125">
        <v>471</v>
      </c>
      <c r="F472" s="125"/>
      <c r="G472" s="125"/>
      <c r="H472" s="125"/>
      <c r="I472" s="125"/>
      <c r="J472" s="321"/>
    </row>
    <row r="473" spans="1:10" ht="27.95" customHeight="1" thickBot="1">
      <c r="A473" s="175"/>
      <c r="B473" s="175"/>
      <c r="C473" s="127"/>
      <c r="D473" s="172"/>
      <c r="E473" s="125">
        <v>472</v>
      </c>
      <c r="F473" s="125"/>
      <c r="G473" s="128"/>
      <c r="H473" s="128"/>
      <c r="I473" s="128"/>
      <c r="J473" s="321"/>
    </row>
    <row r="474" spans="1:10" ht="27.95" customHeight="1">
      <c r="A474" s="126"/>
      <c r="B474" s="126"/>
      <c r="C474" s="127"/>
      <c r="D474" s="127"/>
      <c r="E474" s="125">
        <v>473</v>
      </c>
      <c r="F474" s="125"/>
      <c r="G474" s="125"/>
      <c r="H474" s="125"/>
      <c r="I474" s="125"/>
      <c r="J474" s="321"/>
    </row>
    <row r="475" spans="1:10" ht="27.95" customHeight="1">
      <c r="A475" s="126"/>
      <c r="B475" s="126"/>
      <c r="C475" s="127"/>
      <c r="D475" s="127"/>
      <c r="E475" s="125">
        <v>474</v>
      </c>
      <c r="F475" s="125"/>
      <c r="G475" s="125"/>
      <c r="H475" s="125"/>
      <c r="I475" s="125"/>
      <c r="J475" s="321"/>
    </row>
    <row r="476" spans="1:10" ht="27.95" customHeight="1">
      <c r="A476" s="126"/>
      <c r="B476" s="126"/>
      <c r="C476" s="127"/>
      <c r="D476" s="127"/>
      <c r="E476" s="125">
        <v>475</v>
      </c>
      <c r="F476" s="125"/>
      <c r="G476" s="125"/>
      <c r="H476" s="125"/>
      <c r="I476" s="125"/>
      <c r="J476" s="321"/>
    </row>
    <row r="477" spans="1:10" ht="27.95" customHeight="1">
      <c r="A477" s="126"/>
      <c r="B477" s="126"/>
      <c r="C477" s="127"/>
      <c r="D477" s="127"/>
      <c r="E477" s="125">
        <v>476</v>
      </c>
      <c r="F477" s="125"/>
      <c r="G477" s="125"/>
      <c r="H477" s="125"/>
      <c r="I477" s="125"/>
      <c r="J477" s="321"/>
    </row>
    <row r="478" spans="1:10" ht="27.95" customHeight="1">
      <c r="A478" s="126"/>
      <c r="B478" s="126"/>
      <c r="C478" s="127"/>
      <c r="D478" s="127"/>
      <c r="E478" s="125">
        <v>477</v>
      </c>
      <c r="F478" s="125"/>
      <c r="G478" s="125"/>
      <c r="H478" s="125"/>
      <c r="I478" s="125"/>
      <c r="J478" s="321"/>
    </row>
    <row r="479" spans="1:10" ht="27.95" customHeight="1">
      <c r="A479" s="126"/>
      <c r="B479" s="126"/>
      <c r="C479" s="127"/>
      <c r="D479" s="127"/>
      <c r="E479" s="125">
        <v>478</v>
      </c>
      <c r="F479" s="125"/>
      <c r="G479" s="125"/>
      <c r="H479" s="125"/>
      <c r="I479" s="125"/>
      <c r="J479" s="321"/>
    </row>
    <row r="480" spans="1:10" ht="27.95" customHeight="1">
      <c r="A480" s="126"/>
      <c r="B480" s="126"/>
      <c r="C480" s="127"/>
      <c r="D480" s="127"/>
      <c r="E480" s="125">
        <v>479</v>
      </c>
      <c r="F480" s="125"/>
      <c r="G480" s="125"/>
      <c r="H480" s="125"/>
      <c r="I480" s="125"/>
      <c r="J480" s="321"/>
    </row>
    <row r="481" spans="1:10" ht="27.95" customHeight="1">
      <c r="A481" s="126"/>
      <c r="B481" s="126"/>
      <c r="C481" s="127"/>
      <c r="D481" s="127"/>
      <c r="E481" s="125">
        <v>480</v>
      </c>
      <c r="F481" s="125"/>
      <c r="G481" s="125"/>
      <c r="H481" s="125"/>
      <c r="I481" s="125"/>
      <c r="J481" s="321"/>
    </row>
    <row r="482" spans="1:10" ht="27.95" customHeight="1">
      <c r="A482" s="126"/>
      <c r="B482" s="126"/>
      <c r="C482" s="127"/>
      <c r="D482" s="127"/>
      <c r="E482" s="125">
        <v>481</v>
      </c>
      <c r="F482" s="125"/>
      <c r="G482" s="125"/>
      <c r="H482" s="125"/>
      <c r="I482" s="125"/>
      <c r="J482" s="321"/>
    </row>
    <row r="483" spans="1:10" ht="27.95" customHeight="1">
      <c r="A483" s="126"/>
      <c r="B483" s="126"/>
      <c r="C483" s="127"/>
      <c r="D483" s="127"/>
      <c r="E483" s="125">
        <v>482</v>
      </c>
      <c r="F483" s="125"/>
      <c r="G483" s="125"/>
      <c r="H483" s="125"/>
      <c r="I483" s="125"/>
      <c r="J483" s="321"/>
    </row>
    <row r="484" spans="1:10" ht="27.95" customHeight="1">
      <c r="A484" s="126"/>
      <c r="B484" s="126"/>
      <c r="C484" s="127"/>
      <c r="D484" s="127"/>
      <c r="E484" s="125">
        <v>483</v>
      </c>
      <c r="F484" s="125"/>
      <c r="G484" s="125"/>
      <c r="H484" s="125"/>
      <c r="I484" s="125"/>
      <c r="J484" s="321"/>
    </row>
    <row r="485" spans="1:10" ht="27.95" customHeight="1">
      <c r="A485" s="126"/>
      <c r="B485" s="126"/>
      <c r="C485" s="127"/>
      <c r="D485" s="127"/>
      <c r="E485" s="125">
        <v>484</v>
      </c>
      <c r="F485" s="125"/>
      <c r="G485" s="125"/>
      <c r="H485" s="125"/>
      <c r="I485" s="125"/>
      <c r="J485" s="321"/>
    </row>
    <row r="486" spans="1:10" ht="27.95" customHeight="1">
      <c r="A486" s="126"/>
      <c r="B486" s="126"/>
      <c r="C486" s="127"/>
      <c r="D486" s="127"/>
      <c r="E486" s="125">
        <v>485</v>
      </c>
      <c r="F486" s="125"/>
      <c r="G486" s="125"/>
      <c r="H486" s="125"/>
      <c r="I486" s="125"/>
      <c r="J486" s="321"/>
    </row>
    <row r="487" spans="1:10" ht="27.95" customHeight="1">
      <c r="A487" s="126"/>
      <c r="B487" s="126"/>
      <c r="C487" s="127"/>
      <c r="D487" s="127"/>
      <c r="E487" s="125">
        <v>486</v>
      </c>
      <c r="F487" s="125"/>
      <c r="G487" s="125"/>
      <c r="H487" s="125"/>
      <c r="I487" s="125"/>
      <c r="J487" s="321"/>
    </row>
    <row r="488" spans="1:10" ht="27.95" customHeight="1">
      <c r="A488" s="126"/>
      <c r="B488" s="126"/>
      <c r="C488" s="127"/>
      <c r="D488" s="127"/>
      <c r="E488" s="125">
        <v>487</v>
      </c>
      <c r="F488" s="125"/>
      <c r="G488" s="125"/>
      <c r="H488" s="125"/>
      <c r="I488" s="125"/>
      <c r="J488" s="321"/>
    </row>
    <row r="489" spans="1:10" ht="27.95" customHeight="1">
      <c r="A489" s="126"/>
      <c r="B489" s="126"/>
      <c r="C489" s="127"/>
      <c r="D489" s="127"/>
      <c r="E489" s="125">
        <v>488</v>
      </c>
      <c r="F489" s="125"/>
      <c r="G489" s="125"/>
      <c r="H489" s="125"/>
      <c r="I489" s="125"/>
      <c r="J489" s="321"/>
    </row>
    <row r="490" spans="1:10" ht="27.95" customHeight="1">
      <c r="A490" s="126"/>
      <c r="B490" s="126"/>
      <c r="C490" s="127"/>
      <c r="D490" s="127"/>
      <c r="E490" s="125">
        <v>489</v>
      </c>
      <c r="F490" s="125"/>
      <c r="G490" s="125"/>
      <c r="H490" s="125"/>
      <c r="I490" s="125"/>
      <c r="J490" s="321"/>
    </row>
    <row r="491" spans="1:10" ht="27.95" customHeight="1">
      <c r="A491" s="126"/>
      <c r="B491" s="126"/>
      <c r="C491" s="127"/>
      <c r="D491" s="127"/>
      <c r="E491" s="125">
        <v>490</v>
      </c>
      <c r="F491" s="125"/>
      <c r="G491" s="125"/>
      <c r="H491" s="125"/>
      <c r="I491" s="125"/>
      <c r="J491" s="321"/>
    </row>
    <row r="492" spans="1:10" ht="27.95" customHeight="1">
      <c r="A492" s="126"/>
      <c r="B492" s="126"/>
      <c r="C492" s="127"/>
      <c r="D492" s="127"/>
      <c r="E492" s="125">
        <v>491</v>
      </c>
      <c r="F492" s="125"/>
      <c r="G492" s="125"/>
      <c r="H492" s="125"/>
      <c r="I492" s="125"/>
      <c r="J492" s="321"/>
    </row>
    <row r="493" spans="1:10" ht="27.95" customHeight="1">
      <c r="A493" s="126"/>
      <c r="B493" s="126"/>
      <c r="C493" s="127"/>
      <c r="D493" s="127"/>
      <c r="E493" s="125">
        <v>492</v>
      </c>
      <c r="F493" s="125"/>
      <c r="G493" s="125"/>
      <c r="H493" s="125"/>
      <c r="I493" s="125"/>
      <c r="J493" s="321"/>
    </row>
    <row r="494" spans="1:10" ht="27.95" customHeight="1">
      <c r="A494" s="126"/>
      <c r="B494" s="126"/>
      <c r="C494" s="127"/>
      <c r="D494" s="127"/>
      <c r="E494" s="125">
        <v>493</v>
      </c>
      <c r="F494" s="125"/>
      <c r="G494" s="125"/>
      <c r="H494" s="125"/>
      <c r="I494" s="125"/>
      <c r="J494" s="321"/>
    </row>
    <row r="495" spans="1:10" ht="27.95" customHeight="1">
      <c r="A495" s="126"/>
      <c r="B495" s="126"/>
      <c r="C495" s="127"/>
      <c r="D495" s="127"/>
      <c r="E495" s="125">
        <v>494</v>
      </c>
      <c r="F495" s="125"/>
      <c r="G495" s="125"/>
      <c r="H495" s="125"/>
      <c r="I495" s="125"/>
      <c r="J495" s="321"/>
    </row>
    <row r="496" spans="1:10" ht="27.95" customHeight="1">
      <c r="A496" s="126"/>
      <c r="B496" s="126"/>
      <c r="C496" s="127"/>
      <c r="D496" s="127"/>
      <c r="E496" s="125">
        <v>495</v>
      </c>
      <c r="F496" s="125"/>
      <c r="G496" s="125"/>
      <c r="H496" s="125"/>
      <c r="I496" s="125"/>
      <c r="J496" s="321"/>
    </row>
    <row r="497" spans="1:10" ht="27.95" customHeight="1">
      <c r="A497" s="126"/>
      <c r="B497" s="126"/>
      <c r="C497" s="127"/>
      <c r="D497" s="127"/>
      <c r="E497" s="125">
        <v>496</v>
      </c>
      <c r="F497" s="125"/>
      <c r="G497" s="125"/>
      <c r="H497" s="125"/>
      <c r="I497" s="125"/>
      <c r="J497" s="321"/>
    </row>
    <row r="498" spans="1:10" ht="27.95" customHeight="1">
      <c r="A498" s="126"/>
      <c r="B498" s="126"/>
      <c r="C498" s="127"/>
      <c r="D498" s="127"/>
      <c r="E498" s="125">
        <v>497</v>
      </c>
      <c r="F498" s="125"/>
      <c r="G498" s="125"/>
      <c r="H498" s="125"/>
      <c r="I498" s="125"/>
      <c r="J498" s="321"/>
    </row>
    <row r="499" spans="1:10" ht="27.95" customHeight="1">
      <c r="A499" s="126"/>
      <c r="B499" s="126"/>
      <c r="C499" s="127"/>
      <c r="D499" s="127"/>
      <c r="E499" s="125">
        <v>498</v>
      </c>
      <c r="F499" s="125"/>
      <c r="G499" s="125"/>
      <c r="H499" s="125"/>
      <c r="I499" s="125"/>
      <c r="J499" s="321"/>
    </row>
    <row r="500" spans="1:10" ht="27.95" customHeight="1">
      <c r="A500" s="126"/>
      <c r="B500" s="126"/>
      <c r="C500" s="127"/>
      <c r="D500" s="127"/>
      <c r="E500" s="125">
        <v>499</v>
      </c>
      <c r="F500" s="125"/>
      <c r="G500" s="125"/>
      <c r="H500" s="125"/>
      <c r="I500" s="125"/>
      <c r="J500" s="321"/>
    </row>
    <row r="501" spans="1:10" ht="27.95" customHeight="1">
      <c r="A501" s="126"/>
      <c r="B501" s="126"/>
      <c r="C501" s="127"/>
      <c r="D501" s="127"/>
      <c r="E501" s="125">
        <v>500</v>
      </c>
      <c r="F501" s="125"/>
      <c r="G501" s="125"/>
      <c r="H501" s="125"/>
      <c r="I501" s="125"/>
      <c r="J501" s="321"/>
    </row>
    <row r="502" spans="1:10" ht="27.95" customHeight="1">
      <c r="A502" s="126"/>
      <c r="B502" s="126"/>
      <c r="C502" s="127"/>
      <c r="D502" s="127"/>
      <c r="E502" s="125">
        <v>501</v>
      </c>
      <c r="F502" s="125"/>
      <c r="G502" s="125"/>
      <c r="H502" s="125"/>
      <c r="I502" s="125"/>
      <c r="J502" s="321"/>
    </row>
    <row r="503" spans="1:10" ht="27.95" customHeight="1">
      <c r="A503" s="126"/>
      <c r="B503" s="126"/>
      <c r="C503" s="127"/>
      <c r="D503" s="127"/>
      <c r="E503" s="125">
        <v>502</v>
      </c>
      <c r="F503" s="125"/>
      <c r="G503" s="125"/>
      <c r="H503" s="125"/>
      <c r="I503" s="125"/>
      <c r="J503" s="321"/>
    </row>
    <row r="504" spans="1:10" ht="27.95" customHeight="1">
      <c r="A504" s="126"/>
      <c r="B504" s="126"/>
      <c r="C504" s="127"/>
      <c r="D504" s="127"/>
      <c r="E504" s="125">
        <v>503</v>
      </c>
      <c r="F504" s="125"/>
      <c r="G504" s="125"/>
      <c r="H504" s="125"/>
      <c r="I504" s="125"/>
      <c r="J504" s="321"/>
    </row>
    <row r="505" spans="1:10" ht="27.95" customHeight="1">
      <c r="A505" s="126"/>
      <c r="B505" s="126"/>
      <c r="C505" s="127"/>
      <c r="D505" s="127"/>
      <c r="E505" s="125">
        <v>504</v>
      </c>
      <c r="F505" s="125"/>
      <c r="G505" s="125"/>
      <c r="H505" s="125"/>
      <c r="I505" s="125"/>
      <c r="J505" s="321"/>
    </row>
    <row r="506" spans="1:10" ht="27.95" customHeight="1">
      <c r="A506" s="126"/>
      <c r="B506" s="126"/>
      <c r="C506" s="127"/>
      <c r="D506" s="127"/>
      <c r="E506" s="125">
        <v>505</v>
      </c>
      <c r="F506" s="125"/>
      <c r="G506" s="125"/>
      <c r="H506" s="125"/>
      <c r="I506" s="125"/>
      <c r="J506" s="321"/>
    </row>
    <row r="507" spans="1:10" ht="27.95" customHeight="1">
      <c r="A507" s="126"/>
      <c r="B507" s="126"/>
      <c r="C507" s="127"/>
      <c r="D507" s="127"/>
      <c r="E507" s="125">
        <v>506</v>
      </c>
      <c r="F507" s="125"/>
      <c r="G507" s="125"/>
      <c r="H507" s="125"/>
      <c r="I507" s="125"/>
      <c r="J507" s="321"/>
    </row>
    <row r="508" spans="1:10" ht="27.95" customHeight="1">
      <c r="A508" s="126"/>
      <c r="B508" s="126"/>
      <c r="C508" s="127"/>
      <c r="D508" s="127"/>
      <c r="E508" s="125">
        <v>507</v>
      </c>
      <c r="F508" s="125"/>
      <c r="G508" s="125"/>
      <c r="H508" s="125"/>
      <c r="I508" s="125"/>
      <c r="J508" s="321"/>
    </row>
    <row r="509" spans="1:10" ht="27.95" customHeight="1">
      <c r="A509" s="126"/>
      <c r="B509" s="126"/>
      <c r="C509" s="127"/>
      <c r="D509" s="127"/>
      <c r="E509" s="125">
        <v>508</v>
      </c>
      <c r="F509" s="125"/>
      <c r="G509" s="125"/>
      <c r="H509" s="125"/>
      <c r="I509" s="125"/>
      <c r="J509" s="321"/>
    </row>
    <row r="510" spans="1:10" ht="27.95" customHeight="1">
      <c r="A510" s="126"/>
      <c r="B510" s="126"/>
      <c r="C510" s="127"/>
      <c r="D510" s="127"/>
      <c r="E510" s="125">
        <v>509</v>
      </c>
      <c r="F510" s="125"/>
      <c r="G510" s="125"/>
      <c r="H510" s="125"/>
      <c r="I510" s="125"/>
      <c r="J510" s="321"/>
    </row>
    <row r="511" spans="1:10" ht="27.95" customHeight="1">
      <c r="A511" s="126"/>
      <c r="B511" s="126"/>
      <c r="C511" s="127"/>
      <c r="D511" s="127"/>
      <c r="E511" s="125">
        <v>510</v>
      </c>
      <c r="F511" s="125"/>
      <c r="G511" s="125"/>
      <c r="H511" s="125"/>
      <c r="I511" s="125"/>
      <c r="J511" s="321"/>
    </row>
    <row r="512" spans="1:10" ht="27.95" customHeight="1">
      <c r="A512" s="126"/>
      <c r="B512" s="126"/>
      <c r="C512" s="127"/>
      <c r="D512" s="127"/>
      <c r="E512" s="125">
        <v>511</v>
      </c>
      <c r="F512" s="125"/>
      <c r="G512" s="125"/>
      <c r="H512" s="125"/>
      <c r="I512" s="125"/>
      <c r="J512" s="321"/>
    </row>
    <row r="513" spans="1:10" ht="27.95" customHeight="1">
      <c r="A513" s="126"/>
      <c r="B513" s="126"/>
      <c r="C513" s="127"/>
      <c r="D513" s="127"/>
      <c r="E513" s="125">
        <v>512</v>
      </c>
      <c r="F513" s="125"/>
      <c r="G513" s="125"/>
      <c r="H513" s="125"/>
      <c r="I513" s="125"/>
      <c r="J513" s="321"/>
    </row>
    <row r="514" spans="1:10" ht="27.95" customHeight="1">
      <c r="A514" s="126"/>
      <c r="B514" s="126"/>
      <c r="C514" s="127"/>
      <c r="D514" s="127"/>
      <c r="E514" s="125">
        <v>513</v>
      </c>
      <c r="F514" s="125"/>
      <c r="G514" s="125"/>
      <c r="H514" s="125"/>
      <c r="I514" s="125"/>
      <c r="J514" s="321"/>
    </row>
    <row r="515" spans="1:10" ht="27.95" customHeight="1">
      <c r="A515" s="126"/>
      <c r="B515" s="126"/>
      <c r="C515" s="127"/>
      <c r="D515" s="127"/>
      <c r="E515" s="125">
        <v>514</v>
      </c>
      <c r="F515" s="125"/>
      <c r="G515" s="125"/>
      <c r="H515" s="125"/>
      <c r="I515" s="125"/>
      <c r="J515" s="321"/>
    </row>
    <row r="516" spans="1:10" ht="27.95" customHeight="1">
      <c r="A516" s="126"/>
      <c r="B516" s="126"/>
      <c r="C516" s="127"/>
      <c r="D516" s="127"/>
      <c r="E516" s="125">
        <v>515</v>
      </c>
      <c r="F516" s="125"/>
      <c r="G516" s="125"/>
      <c r="H516" s="125"/>
      <c r="I516" s="125"/>
      <c r="J516" s="321"/>
    </row>
    <row r="517" spans="1:10" ht="27.95" customHeight="1">
      <c r="A517" s="126"/>
      <c r="B517" s="126"/>
      <c r="C517" s="127"/>
      <c r="D517" s="127"/>
      <c r="E517" s="125">
        <v>516</v>
      </c>
      <c r="F517" s="125"/>
      <c r="G517" s="125"/>
      <c r="H517" s="125"/>
      <c r="I517" s="125"/>
      <c r="J517" s="321"/>
    </row>
    <row r="518" spans="1:10" ht="27.95" customHeight="1">
      <c r="A518" s="126"/>
      <c r="B518" s="126"/>
      <c r="C518" s="127"/>
      <c r="D518" s="127"/>
      <c r="E518" s="125">
        <v>517</v>
      </c>
      <c r="F518" s="125"/>
      <c r="G518" s="125"/>
      <c r="H518" s="125"/>
      <c r="I518" s="125"/>
      <c r="J518" s="321"/>
    </row>
    <row r="519" spans="1:10" ht="27.95" customHeight="1">
      <c r="A519" s="126"/>
      <c r="B519" s="126"/>
      <c r="C519" s="127"/>
      <c r="D519" s="127"/>
      <c r="E519" s="125">
        <v>518</v>
      </c>
      <c r="F519" s="125"/>
      <c r="G519" s="125"/>
      <c r="H519" s="125"/>
      <c r="I519" s="125"/>
      <c r="J519" s="321"/>
    </row>
    <row r="520" spans="1:10" ht="27.95" customHeight="1">
      <c r="A520" s="126"/>
      <c r="B520" s="126"/>
      <c r="C520" s="127"/>
      <c r="D520" s="127"/>
      <c r="E520" s="125">
        <v>519</v>
      </c>
      <c r="F520" s="125"/>
      <c r="G520" s="125"/>
      <c r="H520" s="125"/>
      <c r="I520" s="125"/>
      <c r="J520" s="321"/>
    </row>
    <row r="521" spans="1:10" ht="27.95" customHeight="1">
      <c r="A521" s="126"/>
      <c r="B521" s="126"/>
      <c r="C521" s="127"/>
      <c r="D521" s="127"/>
      <c r="E521" s="125">
        <v>520</v>
      </c>
      <c r="F521" s="125"/>
      <c r="G521" s="125"/>
      <c r="H521" s="125"/>
      <c r="I521" s="125"/>
      <c r="J521" s="321"/>
    </row>
    <row r="522" spans="1:10" ht="27.95" customHeight="1">
      <c r="A522" s="126"/>
      <c r="B522" s="126"/>
      <c r="C522" s="127"/>
      <c r="D522" s="127"/>
      <c r="E522" s="125">
        <v>521</v>
      </c>
      <c r="F522" s="125"/>
      <c r="G522" s="125"/>
      <c r="H522" s="125"/>
      <c r="I522" s="125"/>
      <c r="J522" s="321"/>
    </row>
    <row r="523" spans="1:10" ht="27.95" customHeight="1">
      <c r="A523" s="126"/>
      <c r="B523" s="126"/>
      <c r="C523" s="127"/>
      <c r="D523" s="127"/>
      <c r="E523" s="125">
        <v>522</v>
      </c>
      <c r="F523" s="125"/>
      <c r="G523" s="125"/>
      <c r="H523" s="125"/>
      <c r="I523" s="125"/>
      <c r="J523" s="321"/>
    </row>
    <row r="524" spans="1:10" ht="27.95" customHeight="1">
      <c r="A524" s="126"/>
      <c r="B524" s="126"/>
      <c r="C524" s="127"/>
      <c r="D524" s="127"/>
      <c r="E524" s="125">
        <v>523</v>
      </c>
      <c r="F524" s="125"/>
      <c r="G524" s="125"/>
      <c r="H524" s="125"/>
      <c r="I524" s="125"/>
      <c r="J524" s="321"/>
    </row>
    <row r="525" spans="1:10" ht="27.95" customHeight="1">
      <c r="A525" s="126"/>
      <c r="B525" s="126"/>
      <c r="C525" s="127"/>
      <c r="D525" s="127"/>
      <c r="E525" s="125">
        <v>524</v>
      </c>
      <c r="F525" s="125"/>
      <c r="G525" s="125"/>
      <c r="H525" s="125"/>
      <c r="I525" s="125"/>
      <c r="J525" s="321"/>
    </row>
    <row r="526" spans="1:10" ht="27.95" customHeight="1">
      <c r="A526" s="126"/>
      <c r="B526" s="126"/>
      <c r="C526" s="127"/>
      <c r="D526" s="127"/>
      <c r="E526" s="125">
        <v>525</v>
      </c>
      <c r="F526" s="125"/>
      <c r="G526" s="125"/>
      <c r="H526" s="125"/>
      <c r="I526" s="125"/>
      <c r="J526" s="321"/>
    </row>
    <row r="527" spans="1:10" ht="27.95" customHeight="1">
      <c r="A527" s="126"/>
      <c r="B527" s="126"/>
      <c r="C527" s="127"/>
      <c r="D527" s="127"/>
      <c r="E527" s="125">
        <v>526</v>
      </c>
      <c r="F527" s="125"/>
      <c r="G527" s="125"/>
      <c r="H527" s="125"/>
      <c r="I527" s="125"/>
      <c r="J527" s="321"/>
    </row>
    <row r="528" spans="1:10" ht="27.95" customHeight="1">
      <c r="A528" s="126"/>
      <c r="B528" s="126"/>
      <c r="C528" s="127"/>
      <c r="D528" s="127"/>
      <c r="E528" s="125">
        <v>527</v>
      </c>
      <c r="F528" s="125"/>
      <c r="G528" s="125"/>
      <c r="H528" s="125"/>
      <c r="I528" s="125"/>
      <c r="J528" s="321"/>
    </row>
    <row r="529" spans="1:10" ht="27.95" customHeight="1">
      <c r="A529" s="126"/>
      <c r="B529" s="126"/>
      <c r="C529" s="127"/>
      <c r="D529" s="127"/>
      <c r="E529" s="125">
        <v>528</v>
      </c>
      <c r="F529" s="125"/>
      <c r="G529" s="125"/>
      <c r="H529" s="125"/>
      <c r="I529" s="125"/>
      <c r="J529" s="321"/>
    </row>
    <row r="530" spans="1:10" ht="27.95" customHeight="1">
      <c r="A530" s="126"/>
      <c r="B530" s="126"/>
      <c r="C530" s="127"/>
      <c r="D530" s="127"/>
      <c r="E530" s="125">
        <v>529</v>
      </c>
      <c r="F530" s="125"/>
      <c r="G530" s="125"/>
      <c r="H530" s="125"/>
      <c r="I530" s="125"/>
      <c r="J530" s="321"/>
    </row>
    <row r="531" spans="1:10" ht="27.95" customHeight="1">
      <c r="A531" s="126"/>
      <c r="B531" s="126"/>
      <c r="C531" s="127"/>
      <c r="D531" s="127"/>
      <c r="E531" s="125">
        <v>530</v>
      </c>
      <c r="F531" s="125"/>
      <c r="G531" s="125"/>
      <c r="H531" s="125"/>
      <c r="I531" s="125"/>
      <c r="J531" s="321"/>
    </row>
    <row r="532" spans="1:10" ht="27.95" customHeight="1">
      <c r="A532" s="126"/>
      <c r="B532" s="126"/>
      <c r="C532" s="127"/>
      <c r="D532" s="127"/>
      <c r="E532" s="125">
        <v>531</v>
      </c>
      <c r="F532" s="125"/>
      <c r="G532" s="125"/>
      <c r="H532" s="125"/>
      <c r="I532" s="125"/>
      <c r="J532" s="321"/>
    </row>
    <row r="533" spans="1:10" ht="27.95" customHeight="1">
      <c r="A533" s="126"/>
      <c r="B533" s="126"/>
      <c r="C533" s="127"/>
      <c r="D533" s="127"/>
      <c r="E533" s="125">
        <v>532</v>
      </c>
      <c r="F533" s="125"/>
      <c r="G533" s="125"/>
      <c r="H533" s="125"/>
      <c r="I533" s="125"/>
      <c r="J533" s="321"/>
    </row>
    <row r="534" spans="1:10" ht="27.95" customHeight="1">
      <c r="A534" s="126"/>
      <c r="B534" s="126"/>
      <c r="C534" s="127"/>
      <c r="D534" s="127"/>
      <c r="E534" s="125">
        <v>533</v>
      </c>
      <c r="F534" s="125"/>
      <c r="G534" s="125"/>
      <c r="H534" s="125"/>
      <c r="I534" s="125"/>
      <c r="J534" s="321"/>
    </row>
    <row r="535" spans="1:10" ht="27.95" customHeight="1">
      <c r="A535" s="126"/>
      <c r="B535" s="126"/>
      <c r="C535" s="127"/>
      <c r="D535" s="127"/>
      <c r="E535" s="125">
        <v>534</v>
      </c>
      <c r="F535" s="125"/>
      <c r="G535" s="125"/>
      <c r="H535" s="125"/>
      <c r="I535" s="125"/>
      <c r="J535" s="321"/>
    </row>
    <row r="536" spans="1:10" ht="27.95" customHeight="1">
      <c r="A536" s="126"/>
      <c r="B536" s="126"/>
      <c r="C536" s="127"/>
      <c r="D536" s="127"/>
      <c r="E536" s="125">
        <v>535</v>
      </c>
      <c r="F536" s="125"/>
      <c r="G536" s="125"/>
      <c r="H536" s="125"/>
      <c r="I536" s="125"/>
      <c r="J536" s="321"/>
    </row>
    <row r="537" spans="1:10" ht="27.95" customHeight="1">
      <c r="A537" s="126"/>
      <c r="B537" s="126"/>
      <c r="C537" s="127"/>
      <c r="D537" s="127"/>
      <c r="E537" s="125">
        <v>536</v>
      </c>
      <c r="F537" s="125"/>
      <c r="G537" s="125"/>
      <c r="H537" s="125"/>
      <c r="I537" s="125"/>
      <c r="J537" s="321"/>
    </row>
    <row r="538" spans="1:10" ht="27.95" customHeight="1">
      <c r="A538" s="126"/>
      <c r="B538" s="126"/>
      <c r="C538" s="127"/>
      <c r="D538" s="127"/>
      <c r="E538" s="125">
        <v>537</v>
      </c>
      <c r="F538" s="125"/>
      <c r="G538" s="125"/>
      <c r="H538" s="125"/>
      <c r="I538" s="125"/>
      <c r="J538" s="321"/>
    </row>
    <row r="539" spans="1:10" ht="27.95" customHeight="1">
      <c r="A539" s="126"/>
      <c r="B539" s="126"/>
      <c r="C539" s="127"/>
      <c r="D539" s="127"/>
      <c r="E539" s="125">
        <v>538</v>
      </c>
      <c r="F539" s="125"/>
      <c r="G539" s="125"/>
      <c r="H539" s="125"/>
      <c r="I539" s="125"/>
      <c r="J539" s="321"/>
    </row>
    <row r="540" spans="1:10" ht="27.95" customHeight="1">
      <c r="A540" s="126"/>
      <c r="B540" s="126"/>
      <c r="C540" s="127"/>
      <c r="D540" s="127"/>
      <c r="E540" s="125">
        <v>539</v>
      </c>
      <c r="F540" s="125"/>
      <c r="G540" s="125"/>
      <c r="H540" s="125"/>
      <c r="I540" s="125"/>
      <c r="J540" s="321"/>
    </row>
    <row r="541" spans="1:10" ht="27.95" customHeight="1">
      <c r="A541" s="126"/>
      <c r="B541" s="126"/>
      <c r="C541" s="127"/>
      <c r="D541" s="127"/>
      <c r="E541" s="125">
        <v>540</v>
      </c>
      <c r="F541" s="125"/>
      <c r="G541" s="125"/>
      <c r="H541" s="125"/>
      <c r="I541" s="125"/>
      <c r="J541" s="321"/>
    </row>
    <row r="542" spans="1:10" ht="27.95" customHeight="1">
      <c r="A542" s="126"/>
      <c r="B542" s="126"/>
      <c r="C542" s="127"/>
      <c r="D542" s="127"/>
      <c r="E542" s="125">
        <v>541</v>
      </c>
      <c r="F542" s="125"/>
      <c r="G542" s="125"/>
      <c r="H542" s="125"/>
      <c r="I542" s="125"/>
      <c r="J542" s="321"/>
    </row>
    <row r="543" spans="1:10" ht="27.95" customHeight="1">
      <c r="A543" s="126"/>
      <c r="B543" s="126"/>
      <c r="C543" s="127"/>
      <c r="D543" s="127"/>
      <c r="E543" s="125">
        <v>542</v>
      </c>
      <c r="F543" s="125"/>
      <c r="G543" s="125"/>
      <c r="H543" s="125"/>
      <c r="I543" s="125"/>
      <c r="J543" s="321"/>
    </row>
    <row r="544" spans="1:10" ht="27.95" customHeight="1">
      <c r="A544" s="126"/>
      <c r="B544" s="126"/>
      <c r="C544" s="127"/>
      <c r="D544" s="127"/>
      <c r="E544" s="125">
        <v>543</v>
      </c>
      <c r="F544" s="125"/>
      <c r="G544" s="125"/>
      <c r="H544" s="125"/>
      <c r="I544" s="125"/>
      <c r="J544" s="321"/>
    </row>
    <row r="545" spans="1:10" ht="27.95" customHeight="1">
      <c r="A545" s="126"/>
      <c r="B545" s="126"/>
      <c r="C545" s="127"/>
      <c r="D545" s="127"/>
      <c r="E545" s="125">
        <v>544</v>
      </c>
      <c r="F545" s="125"/>
      <c r="G545" s="125"/>
      <c r="H545" s="125"/>
      <c r="I545" s="125"/>
      <c r="J545" s="321"/>
    </row>
    <row r="546" spans="1:10" ht="27.95" customHeight="1">
      <c r="A546" s="126"/>
      <c r="B546" s="126"/>
      <c r="C546" s="127"/>
      <c r="D546" s="127"/>
      <c r="E546" s="125">
        <v>545</v>
      </c>
      <c r="F546" s="125"/>
      <c r="G546" s="125"/>
      <c r="H546" s="125"/>
      <c r="I546" s="125"/>
      <c r="J546" s="321"/>
    </row>
    <row r="547" spans="1:10" ht="27.95" customHeight="1">
      <c r="A547" s="126"/>
      <c r="B547" s="126"/>
      <c r="C547" s="127"/>
      <c r="D547" s="127"/>
      <c r="E547" s="125">
        <v>546</v>
      </c>
      <c r="F547" s="125"/>
      <c r="G547" s="125"/>
      <c r="H547" s="125"/>
      <c r="I547" s="125"/>
      <c r="J547" s="321"/>
    </row>
    <row r="548" spans="1:10" ht="27.95" customHeight="1">
      <c r="A548" s="126"/>
      <c r="B548" s="126"/>
      <c r="C548" s="127"/>
      <c r="D548" s="127"/>
      <c r="E548" s="125">
        <v>547</v>
      </c>
      <c r="F548" s="125"/>
      <c r="G548" s="125"/>
      <c r="H548" s="125"/>
      <c r="I548" s="125"/>
      <c r="J548" s="321"/>
    </row>
    <row r="549" spans="1:10" ht="27.95" customHeight="1">
      <c r="A549" s="126"/>
      <c r="B549" s="126"/>
      <c r="C549" s="127"/>
      <c r="D549" s="127"/>
      <c r="E549" s="125">
        <v>548</v>
      </c>
      <c r="F549" s="125"/>
      <c r="G549" s="125"/>
      <c r="H549" s="125"/>
      <c r="I549" s="125"/>
      <c r="J549" s="321"/>
    </row>
    <row r="550" spans="1:10" ht="27.95" customHeight="1">
      <c r="A550" s="126"/>
      <c r="B550" s="126"/>
      <c r="C550" s="127"/>
      <c r="D550" s="127"/>
      <c r="E550" s="125">
        <v>549</v>
      </c>
      <c r="F550" s="125"/>
      <c r="G550" s="125"/>
      <c r="H550" s="125"/>
      <c r="I550" s="125"/>
      <c r="J550" s="321"/>
    </row>
    <row r="551" spans="1:10" ht="27.95" customHeight="1">
      <c r="A551" s="126"/>
      <c r="B551" s="126"/>
      <c r="C551" s="127"/>
      <c r="D551" s="127"/>
      <c r="E551" s="125">
        <v>550</v>
      </c>
      <c r="F551" s="125"/>
      <c r="G551" s="125"/>
      <c r="H551" s="125"/>
      <c r="I551" s="125"/>
      <c r="J551" s="321"/>
    </row>
    <row r="552" spans="1:10" ht="27.95" customHeight="1">
      <c r="A552" s="126"/>
      <c r="B552" s="126"/>
      <c r="C552" s="127"/>
      <c r="D552" s="127"/>
      <c r="E552" s="125">
        <v>551</v>
      </c>
      <c r="F552" s="125"/>
      <c r="G552" s="125"/>
      <c r="H552" s="125"/>
      <c r="I552" s="125"/>
      <c r="J552" s="321"/>
    </row>
    <row r="553" spans="1:10" ht="27.95" customHeight="1">
      <c r="A553" s="126"/>
      <c r="B553" s="126"/>
      <c r="C553" s="127"/>
      <c r="D553" s="127"/>
      <c r="E553" s="125">
        <v>552</v>
      </c>
      <c r="F553" s="125"/>
      <c r="G553" s="125"/>
      <c r="H553" s="125"/>
      <c r="I553" s="125"/>
      <c r="J553" s="321"/>
    </row>
    <row r="554" spans="1:10" ht="27.95" customHeight="1">
      <c r="A554" s="126"/>
      <c r="B554" s="126"/>
      <c r="C554" s="127"/>
      <c r="D554" s="127"/>
      <c r="E554" s="125">
        <v>553</v>
      </c>
      <c r="F554" s="125"/>
      <c r="G554" s="125"/>
      <c r="H554" s="125"/>
      <c r="I554" s="125"/>
      <c r="J554" s="321"/>
    </row>
    <row r="555" spans="1:10" ht="27.95" customHeight="1">
      <c r="A555" s="129"/>
      <c r="B555" s="129"/>
      <c r="C555" s="127"/>
      <c r="D555" s="127"/>
      <c r="E555" s="125">
        <v>554</v>
      </c>
      <c r="F555" s="125"/>
      <c r="G555" s="125"/>
      <c r="H555" s="125"/>
      <c r="I555" s="125"/>
      <c r="J555" s="321"/>
    </row>
    <row r="556" spans="1:10" ht="27.95" customHeight="1" thickBot="1">
      <c r="A556" s="175"/>
      <c r="B556" s="175"/>
      <c r="C556" s="127"/>
      <c r="D556" s="172"/>
      <c r="E556" s="125">
        <v>555</v>
      </c>
      <c r="F556" s="125"/>
      <c r="G556" s="128"/>
      <c r="H556" s="128"/>
      <c r="I556" s="128"/>
      <c r="J556" s="321"/>
    </row>
    <row r="557" spans="1:10" ht="27.95" customHeight="1">
      <c r="A557" s="126"/>
      <c r="B557" s="126"/>
      <c r="C557" s="127"/>
      <c r="D557" s="127"/>
      <c r="E557" s="125">
        <v>556</v>
      </c>
      <c r="F557" s="125"/>
      <c r="G557" s="125"/>
      <c r="H557" s="125"/>
      <c r="I557" s="125"/>
      <c r="J557" s="321"/>
    </row>
    <row r="558" spans="1:10" ht="27.95" customHeight="1">
      <c r="A558" s="126"/>
      <c r="B558" s="126"/>
      <c r="C558" s="127"/>
      <c r="D558" s="127"/>
      <c r="E558" s="125">
        <v>557</v>
      </c>
      <c r="F558" s="125"/>
      <c r="G558" s="125"/>
      <c r="H558" s="125"/>
      <c r="I558" s="125"/>
      <c r="J558" s="321"/>
    </row>
    <row r="559" spans="1:10" ht="27.95" customHeight="1">
      <c r="A559" s="126"/>
      <c r="B559" s="126"/>
      <c r="C559" s="127"/>
      <c r="D559" s="127"/>
      <c r="E559" s="125">
        <v>558</v>
      </c>
      <c r="F559" s="125"/>
      <c r="G559" s="125"/>
      <c r="H559" s="125"/>
      <c r="I559" s="125"/>
      <c r="J559" s="321"/>
    </row>
    <row r="560" spans="1:10" ht="27.95" customHeight="1">
      <c r="A560" s="126"/>
      <c r="B560" s="126"/>
      <c r="C560" s="127"/>
      <c r="D560" s="127"/>
      <c r="E560" s="125">
        <v>559</v>
      </c>
      <c r="F560" s="125"/>
      <c r="G560" s="125"/>
      <c r="H560" s="125"/>
      <c r="I560" s="125"/>
      <c r="J560" s="321"/>
    </row>
    <row r="561" spans="1:10" ht="27.95" customHeight="1">
      <c r="A561" s="126"/>
      <c r="B561" s="126"/>
      <c r="C561" s="127"/>
      <c r="D561" s="127"/>
      <c r="E561" s="125">
        <v>560</v>
      </c>
      <c r="F561" s="125"/>
      <c r="G561" s="125"/>
      <c r="H561" s="125"/>
      <c r="I561" s="125"/>
      <c r="J561" s="321"/>
    </row>
    <row r="562" spans="1:10" ht="27.95" customHeight="1">
      <c r="A562" s="126"/>
      <c r="B562" s="126"/>
      <c r="C562" s="127"/>
      <c r="D562" s="127"/>
      <c r="E562" s="125">
        <v>561</v>
      </c>
      <c r="F562" s="125"/>
      <c r="G562" s="125"/>
      <c r="H562" s="125"/>
      <c r="I562" s="125"/>
      <c r="J562" s="321"/>
    </row>
    <row r="563" spans="1:10" ht="27.95" customHeight="1">
      <c r="A563" s="126"/>
      <c r="B563" s="126"/>
      <c r="C563" s="127"/>
      <c r="D563" s="127"/>
      <c r="E563" s="125">
        <v>562</v>
      </c>
      <c r="F563" s="125"/>
      <c r="G563" s="125"/>
      <c r="H563" s="125"/>
      <c r="I563" s="125"/>
      <c r="J563" s="321"/>
    </row>
    <row r="564" spans="1:10" ht="27.95" customHeight="1">
      <c r="A564" s="126"/>
      <c r="B564" s="126"/>
      <c r="C564" s="127"/>
      <c r="D564" s="127"/>
      <c r="E564" s="125">
        <v>563</v>
      </c>
      <c r="F564" s="125"/>
      <c r="G564" s="125"/>
      <c r="H564" s="125"/>
      <c r="I564" s="125"/>
      <c r="J564" s="321"/>
    </row>
    <row r="565" spans="1:10" ht="27.95" customHeight="1">
      <c r="A565" s="126"/>
      <c r="B565" s="126"/>
      <c r="C565" s="127"/>
      <c r="D565" s="127"/>
      <c r="E565" s="125">
        <v>564</v>
      </c>
      <c r="F565" s="125"/>
      <c r="G565" s="125"/>
      <c r="H565" s="125"/>
      <c r="I565" s="125"/>
      <c r="J565" s="321"/>
    </row>
    <row r="566" spans="1:10" ht="27.95" customHeight="1">
      <c r="A566" s="126"/>
      <c r="B566" s="126"/>
      <c r="C566" s="127"/>
      <c r="D566" s="127"/>
      <c r="E566" s="125">
        <v>565</v>
      </c>
      <c r="F566" s="125"/>
      <c r="G566" s="125"/>
      <c r="H566" s="125"/>
      <c r="I566" s="125"/>
      <c r="J566" s="321"/>
    </row>
    <row r="567" spans="1:10" ht="27.95" customHeight="1">
      <c r="A567" s="126"/>
      <c r="B567" s="126"/>
      <c r="C567" s="127"/>
      <c r="D567" s="127"/>
      <c r="E567" s="125">
        <v>566</v>
      </c>
      <c r="F567" s="125"/>
      <c r="G567" s="125"/>
      <c r="H567" s="125"/>
      <c r="I567" s="125"/>
      <c r="J567" s="321"/>
    </row>
    <row r="568" spans="1:10" ht="27.95" customHeight="1">
      <c r="A568" s="126"/>
      <c r="B568" s="126"/>
      <c r="C568" s="127"/>
      <c r="D568" s="127"/>
      <c r="E568" s="125">
        <v>567</v>
      </c>
      <c r="F568" s="125"/>
      <c r="G568" s="125"/>
      <c r="H568" s="125"/>
      <c r="I568" s="125"/>
      <c r="J568" s="321"/>
    </row>
    <row r="569" spans="1:10" ht="27.95" customHeight="1">
      <c r="A569" s="126"/>
      <c r="B569" s="126"/>
      <c r="C569" s="127"/>
      <c r="D569" s="127"/>
      <c r="E569" s="125">
        <v>568</v>
      </c>
      <c r="F569" s="125"/>
      <c r="G569" s="125"/>
      <c r="H569" s="125"/>
      <c r="I569" s="125"/>
      <c r="J569" s="321"/>
    </row>
    <row r="570" spans="1:10" ht="27.95" customHeight="1">
      <c r="A570" s="126"/>
      <c r="B570" s="126"/>
      <c r="C570" s="127"/>
      <c r="D570" s="127"/>
      <c r="E570" s="125">
        <v>569</v>
      </c>
      <c r="F570" s="125"/>
      <c r="G570" s="125"/>
      <c r="H570" s="125"/>
      <c r="I570" s="125"/>
      <c r="J570" s="321"/>
    </row>
    <row r="571" spans="1:10" ht="27.95" customHeight="1">
      <c r="A571" s="126"/>
      <c r="B571" s="126"/>
      <c r="C571" s="127"/>
      <c r="D571" s="127"/>
      <c r="E571" s="125">
        <v>570</v>
      </c>
      <c r="F571" s="125"/>
      <c r="G571" s="125"/>
      <c r="H571" s="125"/>
      <c r="I571" s="125"/>
      <c r="J571" s="321"/>
    </row>
    <row r="572" spans="1:10" ht="27.95" customHeight="1">
      <c r="A572" s="126"/>
      <c r="B572" s="126"/>
      <c r="C572" s="127"/>
      <c r="D572" s="127"/>
      <c r="E572" s="125">
        <v>571</v>
      </c>
      <c r="F572" s="125"/>
      <c r="G572" s="125"/>
      <c r="H572" s="125"/>
      <c r="I572" s="125"/>
      <c r="J572" s="321"/>
    </row>
    <row r="573" spans="1:10" ht="27.95" customHeight="1">
      <c r="A573" s="126"/>
      <c r="B573" s="126"/>
      <c r="C573" s="127"/>
      <c r="D573" s="127"/>
      <c r="E573" s="125">
        <v>572</v>
      </c>
      <c r="F573" s="125"/>
      <c r="G573" s="125"/>
      <c r="H573" s="125"/>
      <c r="I573" s="125"/>
      <c r="J573" s="321"/>
    </row>
    <row r="574" spans="1:10" ht="27.95" customHeight="1">
      <c r="A574" s="126"/>
      <c r="B574" s="126"/>
      <c r="C574" s="127"/>
      <c r="D574" s="127"/>
      <c r="E574" s="125">
        <v>573</v>
      </c>
      <c r="F574" s="125"/>
      <c r="G574" s="125"/>
      <c r="H574" s="125"/>
      <c r="I574" s="125"/>
      <c r="J574" s="321"/>
    </row>
    <row r="575" spans="1:10" ht="27.95" customHeight="1">
      <c r="A575" s="126"/>
      <c r="B575" s="126"/>
      <c r="C575" s="127"/>
      <c r="D575" s="127"/>
      <c r="E575" s="125">
        <v>574</v>
      </c>
      <c r="F575" s="125"/>
      <c r="G575" s="125"/>
      <c r="H575" s="125"/>
      <c r="I575" s="125"/>
      <c r="J575" s="321"/>
    </row>
    <row r="576" spans="1:10" ht="27.95" customHeight="1">
      <c r="A576" s="126"/>
      <c r="B576" s="126"/>
      <c r="C576" s="127"/>
      <c r="D576" s="127"/>
      <c r="E576" s="125">
        <v>575</v>
      </c>
      <c r="F576" s="125"/>
      <c r="G576" s="125"/>
      <c r="H576" s="125"/>
      <c r="I576" s="125"/>
      <c r="J576" s="321"/>
    </row>
    <row r="577" spans="1:10" ht="27.95" customHeight="1">
      <c r="A577" s="126"/>
      <c r="B577" s="126"/>
      <c r="C577" s="127"/>
      <c r="D577" s="127"/>
      <c r="E577" s="125">
        <v>576</v>
      </c>
      <c r="F577" s="125"/>
      <c r="G577" s="125"/>
      <c r="H577" s="125"/>
      <c r="I577" s="125"/>
      <c r="J577" s="321"/>
    </row>
    <row r="578" spans="1:10" ht="27.95" customHeight="1">
      <c r="A578" s="126"/>
      <c r="B578" s="126"/>
      <c r="C578" s="127"/>
      <c r="D578" s="127"/>
      <c r="E578" s="125">
        <v>577</v>
      </c>
      <c r="F578" s="125"/>
      <c r="G578" s="125"/>
      <c r="H578" s="125"/>
      <c r="I578" s="125"/>
      <c r="J578" s="321"/>
    </row>
    <row r="579" spans="1:10" ht="27.95" customHeight="1">
      <c r="A579" s="126"/>
      <c r="B579" s="126"/>
      <c r="C579" s="127"/>
      <c r="D579" s="127"/>
      <c r="E579" s="125">
        <v>578</v>
      </c>
      <c r="F579" s="125"/>
      <c r="G579" s="125"/>
      <c r="H579" s="125"/>
      <c r="I579" s="125"/>
      <c r="J579" s="321"/>
    </row>
    <row r="580" spans="1:10" ht="27.95" customHeight="1">
      <c r="A580" s="126"/>
      <c r="B580" s="126"/>
      <c r="C580" s="127"/>
      <c r="D580" s="127"/>
      <c r="E580" s="125">
        <v>579</v>
      </c>
      <c r="F580" s="125"/>
      <c r="G580" s="125"/>
      <c r="H580" s="125"/>
      <c r="I580" s="125"/>
      <c r="J580" s="321"/>
    </row>
    <row r="581" spans="1:10" ht="27.95" customHeight="1">
      <c r="A581" s="129"/>
      <c r="B581" s="129"/>
      <c r="C581" s="127"/>
      <c r="D581" s="127"/>
      <c r="E581" s="125">
        <v>580</v>
      </c>
      <c r="F581" s="125"/>
      <c r="G581" s="125"/>
      <c r="H581" s="125"/>
      <c r="I581" s="125"/>
      <c r="J581" s="321"/>
    </row>
    <row r="582" spans="1:10" ht="27.95" customHeight="1">
      <c r="A582" s="126"/>
      <c r="B582" s="126"/>
      <c r="C582" s="127"/>
      <c r="D582" s="127"/>
      <c r="E582" s="125">
        <v>581</v>
      </c>
      <c r="F582" s="125"/>
      <c r="G582" s="125"/>
      <c r="H582" s="125"/>
      <c r="I582" s="125"/>
      <c r="J582" s="321"/>
    </row>
    <row r="583" spans="1:10" ht="27.95" customHeight="1">
      <c r="A583" s="126"/>
      <c r="B583" s="126"/>
      <c r="C583" s="127"/>
      <c r="D583" s="127"/>
      <c r="E583" s="125">
        <v>582</v>
      </c>
      <c r="F583" s="125"/>
      <c r="G583" s="125"/>
      <c r="H583" s="125"/>
      <c r="I583" s="125"/>
      <c r="J583" s="321"/>
    </row>
    <row r="584" spans="1:10" ht="27.95" customHeight="1">
      <c r="A584" s="126"/>
      <c r="B584" s="126"/>
      <c r="C584" s="127"/>
      <c r="D584" s="127"/>
      <c r="E584" s="125">
        <v>583</v>
      </c>
      <c r="F584" s="125"/>
      <c r="G584" s="125"/>
      <c r="H584" s="125"/>
      <c r="I584" s="125"/>
      <c r="J584" s="321"/>
    </row>
    <row r="585" spans="1:10" ht="27.95" customHeight="1">
      <c r="A585" s="126"/>
      <c r="B585" s="126"/>
      <c r="C585" s="127"/>
      <c r="D585" s="127"/>
      <c r="E585" s="125">
        <v>584</v>
      </c>
      <c r="F585" s="125"/>
      <c r="G585" s="125"/>
      <c r="H585" s="125"/>
      <c r="I585" s="125"/>
      <c r="J585" s="321"/>
    </row>
    <row r="586" spans="1:10" ht="27.95" customHeight="1">
      <c r="A586" s="126"/>
      <c r="B586" s="126"/>
      <c r="C586" s="127"/>
      <c r="D586" s="127"/>
      <c r="E586" s="125">
        <v>585</v>
      </c>
      <c r="F586" s="125"/>
      <c r="G586" s="125"/>
      <c r="H586" s="125"/>
      <c r="I586" s="125"/>
      <c r="J586" s="321"/>
    </row>
    <row r="587" spans="1:10" ht="27.95" customHeight="1">
      <c r="A587" s="126"/>
      <c r="B587" s="126"/>
      <c r="C587" s="127"/>
      <c r="D587" s="127"/>
      <c r="E587" s="125">
        <v>586</v>
      </c>
      <c r="F587" s="125"/>
      <c r="G587" s="125"/>
      <c r="H587" s="125"/>
      <c r="I587" s="125"/>
      <c r="J587" s="321"/>
    </row>
    <row r="588" spans="1:10" ht="27.95" customHeight="1">
      <c r="A588" s="126"/>
      <c r="B588" s="126"/>
      <c r="C588" s="127"/>
      <c r="D588" s="127"/>
      <c r="E588" s="125">
        <v>587</v>
      </c>
      <c r="F588" s="125"/>
      <c r="G588" s="125"/>
      <c r="H588" s="125"/>
      <c r="I588" s="125"/>
      <c r="J588" s="321"/>
    </row>
    <row r="589" spans="1:10" ht="27.95" customHeight="1">
      <c r="A589" s="126"/>
      <c r="B589" s="126"/>
      <c r="C589" s="127"/>
      <c r="D589" s="127"/>
      <c r="E589" s="125">
        <v>588</v>
      </c>
      <c r="F589" s="125"/>
      <c r="G589" s="125"/>
      <c r="H589" s="125"/>
      <c r="I589" s="125"/>
      <c r="J589" s="321"/>
    </row>
    <row r="590" spans="1:10" ht="27.95" customHeight="1">
      <c r="A590" s="126"/>
      <c r="B590" s="126"/>
      <c r="C590" s="127"/>
      <c r="D590" s="127"/>
      <c r="E590" s="125">
        <v>589</v>
      </c>
      <c r="F590" s="125"/>
      <c r="G590" s="125"/>
      <c r="H590" s="125"/>
      <c r="I590" s="125"/>
      <c r="J590" s="321"/>
    </row>
    <row r="591" spans="1:10" ht="27.95" customHeight="1">
      <c r="A591" s="126"/>
      <c r="B591" s="126"/>
      <c r="C591" s="127"/>
      <c r="D591" s="127"/>
      <c r="E591" s="125">
        <v>590</v>
      </c>
      <c r="F591" s="125"/>
      <c r="G591" s="125"/>
      <c r="H591" s="125"/>
      <c r="I591" s="125"/>
      <c r="J591" s="321"/>
    </row>
    <row r="592" spans="1:10" ht="27.95" customHeight="1">
      <c r="A592" s="126"/>
      <c r="B592" s="126"/>
      <c r="C592" s="127"/>
      <c r="D592" s="127"/>
      <c r="E592" s="125">
        <v>591</v>
      </c>
      <c r="F592" s="125"/>
      <c r="G592" s="125"/>
      <c r="H592" s="125"/>
      <c r="I592" s="125"/>
      <c r="J592" s="321"/>
    </row>
    <row r="593" spans="1:10" ht="27.95" customHeight="1">
      <c r="A593" s="126"/>
      <c r="B593" s="126"/>
      <c r="C593" s="127"/>
      <c r="D593" s="127"/>
      <c r="E593" s="125">
        <v>592</v>
      </c>
      <c r="F593" s="125"/>
      <c r="G593" s="125"/>
      <c r="H593" s="125"/>
      <c r="I593" s="125"/>
      <c r="J593" s="321"/>
    </row>
    <row r="594" spans="1:10" ht="27.95" customHeight="1">
      <c r="A594" s="126"/>
      <c r="B594" s="126"/>
      <c r="C594" s="127"/>
      <c r="D594" s="127"/>
      <c r="E594" s="125">
        <v>593</v>
      </c>
      <c r="F594" s="125"/>
      <c r="G594" s="125"/>
      <c r="H594" s="125"/>
      <c r="I594" s="125"/>
      <c r="J594" s="321"/>
    </row>
    <row r="595" spans="1:10" ht="27.95" customHeight="1">
      <c r="A595" s="126"/>
      <c r="B595" s="126"/>
      <c r="C595" s="127"/>
      <c r="D595" s="127"/>
      <c r="E595" s="125">
        <v>594</v>
      </c>
      <c r="F595" s="125"/>
      <c r="G595" s="125"/>
      <c r="H595" s="125"/>
      <c r="I595" s="125"/>
      <c r="J595" s="321"/>
    </row>
    <row r="596" spans="1:10" ht="27.95" customHeight="1">
      <c r="A596" s="126"/>
      <c r="B596" s="126"/>
      <c r="C596" s="127"/>
      <c r="D596" s="127"/>
      <c r="E596" s="125">
        <v>595</v>
      </c>
      <c r="F596" s="125"/>
      <c r="G596" s="125"/>
      <c r="H596" s="125"/>
      <c r="I596" s="125"/>
      <c r="J596" s="321"/>
    </row>
    <row r="597" spans="1:10" ht="27.95" customHeight="1">
      <c r="A597" s="126"/>
      <c r="B597" s="126"/>
      <c r="C597" s="127"/>
      <c r="D597" s="127"/>
      <c r="E597" s="125">
        <v>596</v>
      </c>
      <c r="F597" s="125"/>
      <c r="G597" s="125"/>
      <c r="H597" s="125"/>
      <c r="I597" s="125"/>
      <c r="J597" s="321"/>
    </row>
    <row r="598" spans="1:10" ht="27.95" customHeight="1">
      <c r="A598" s="126"/>
      <c r="B598" s="126"/>
      <c r="C598" s="127"/>
      <c r="D598" s="127"/>
      <c r="E598" s="125">
        <v>597</v>
      </c>
      <c r="F598" s="125"/>
      <c r="G598" s="125"/>
      <c r="H598" s="125"/>
      <c r="I598" s="125"/>
      <c r="J598" s="321"/>
    </row>
    <row r="599" spans="1:10" ht="27.95" customHeight="1">
      <c r="A599" s="126"/>
      <c r="B599" s="126"/>
      <c r="C599" s="127"/>
      <c r="D599" s="127"/>
      <c r="E599" s="125">
        <v>598</v>
      </c>
      <c r="F599" s="125"/>
      <c r="G599" s="125"/>
      <c r="H599" s="125"/>
      <c r="I599" s="125"/>
      <c r="J599" s="321"/>
    </row>
    <row r="600" spans="1:10" ht="27.95" customHeight="1">
      <c r="A600" s="126"/>
      <c r="B600" s="126"/>
      <c r="C600" s="127"/>
      <c r="D600" s="127"/>
      <c r="E600" s="125">
        <v>599</v>
      </c>
      <c r="F600" s="125"/>
      <c r="G600" s="125"/>
      <c r="H600" s="125"/>
      <c r="I600" s="125"/>
      <c r="J600" s="321"/>
    </row>
    <row r="601" spans="1:10" ht="27.95" customHeight="1">
      <c r="A601" s="126"/>
      <c r="B601" s="126"/>
      <c r="C601" s="127"/>
      <c r="D601" s="127"/>
      <c r="E601" s="125">
        <v>600</v>
      </c>
      <c r="F601" s="125"/>
      <c r="G601" s="125"/>
      <c r="H601" s="125"/>
      <c r="I601" s="125"/>
      <c r="J601" s="321"/>
    </row>
    <row r="602" spans="1:10" ht="27.95" customHeight="1">
      <c r="A602" s="126"/>
      <c r="B602" s="126"/>
      <c r="C602" s="127"/>
      <c r="D602" s="127"/>
      <c r="E602" s="125">
        <v>601</v>
      </c>
      <c r="F602" s="125"/>
      <c r="G602" s="125"/>
      <c r="H602" s="125"/>
      <c r="I602" s="125"/>
      <c r="J602" s="321"/>
    </row>
    <row r="603" spans="1:10" ht="27.95" customHeight="1">
      <c r="A603" s="126"/>
      <c r="B603" s="126"/>
      <c r="C603" s="127"/>
      <c r="D603" s="127"/>
      <c r="E603" s="125">
        <v>602</v>
      </c>
      <c r="F603" s="125"/>
      <c r="G603" s="125"/>
      <c r="H603" s="125"/>
      <c r="I603" s="125"/>
      <c r="J603" s="321"/>
    </row>
    <row r="604" spans="1:10" ht="27.95" customHeight="1">
      <c r="A604" s="126"/>
      <c r="B604" s="126"/>
      <c r="C604" s="127"/>
      <c r="D604" s="127"/>
      <c r="E604" s="125">
        <v>603</v>
      </c>
      <c r="F604" s="125"/>
      <c r="G604" s="125"/>
      <c r="H604" s="125"/>
      <c r="I604" s="125"/>
      <c r="J604" s="321"/>
    </row>
    <row r="605" spans="1:10" ht="27.95" customHeight="1">
      <c r="A605" s="126"/>
      <c r="B605" s="126"/>
      <c r="C605" s="127"/>
      <c r="D605" s="127"/>
      <c r="E605" s="125">
        <v>604</v>
      </c>
      <c r="F605" s="125"/>
      <c r="G605" s="125"/>
      <c r="H605" s="125"/>
      <c r="I605" s="125"/>
      <c r="J605" s="321"/>
    </row>
    <row r="606" spans="1:10" ht="27.95" customHeight="1">
      <c r="A606" s="126"/>
      <c r="B606" s="126"/>
      <c r="C606" s="127"/>
      <c r="D606" s="127"/>
      <c r="E606" s="125">
        <v>605</v>
      </c>
      <c r="F606" s="125"/>
      <c r="G606" s="125"/>
      <c r="H606" s="125"/>
      <c r="I606" s="125"/>
      <c r="J606" s="321"/>
    </row>
    <row r="607" spans="1:10" ht="27.95" customHeight="1">
      <c r="A607" s="126"/>
      <c r="B607" s="126"/>
      <c r="C607" s="127"/>
      <c r="D607" s="127"/>
      <c r="E607" s="125">
        <v>606</v>
      </c>
      <c r="F607" s="125"/>
      <c r="G607" s="125"/>
      <c r="H607" s="125"/>
      <c r="I607" s="125"/>
      <c r="J607" s="321"/>
    </row>
    <row r="608" spans="1:10" ht="27.95" customHeight="1">
      <c r="A608" s="126"/>
      <c r="B608" s="126"/>
      <c r="C608" s="127"/>
      <c r="D608" s="127"/>
      <c r="E608" s="125">
        <v>607</v>
      </c>
      <c r="F608" s="125"/>
      <c r="G608" s="125"/>
      <c r="H608" s="125"/>
      <c r="I608" s="125"/>
      <c r="J608" s="321"/>
    </row>
    <row r="609" spans="1:10" ht="27.95" customHeight="1">
      <c r="A609" s="126"/>
      <c r="B609" s="126"/>
      <c r="C609" s="127"/>
      <c r="D609" s="127"/>
      <c r="E609" s="125">
        <v>608</v>
      </c>
      <c r="F609" s="125"/>
      <c r="G609" s="125"/>
      <c r="H609" s="125"/>
      <c r="I609" s="125"/>
      <c r="J609" s="321"/>
    </row>
    <row r="610" spans="1:10" ht="27.95" customHeight="1">
      <c r="A610" s="126"/>
      <c r="B610" s="126"/>
      <c r="C610" s="127"/>
      <c r="D610" s="127"/>
      <c r="E610" s="125">
        <v>609</v>
      </c>
      <c r="F610" s="125"/>
      <c r="G610" s="125"/>
      <c r="H610" s="125"/>
      <c r="I610" s="125"/>
      <c r="J610" s="321"/>
    </row>
    <row r="611" spans="1:10" ht="27.95" customHeight="1">
      <c r="A611" s="126"/>
      <c r="B611" s="126"/>
      <c r="C611" s="127"/>
      <c r="D611" s="127"/>
      <c r="E611" s="125">
        <v>610</v>
      </c>
      <c r="F611" s="125"/>
      <c r="G611" s="125"/>
      <c r="H611" s="125"/>
      <c r="I611" s="125"/>
      <c r="J611" s="321"/>
    </row>
    <row r="612" spans="1:10" ht="27.95" customHeight="1">
      <c r="A612" s="126"/>
      <c r="B612" s="126"/>
      <c r="C612" s="127"/>
      <c r="D612" s="127"/>
      <c r="E612" s="125">
        <v>611</v>
      </c>
      <c r="F612" s="125"/>
      <c r="G612" s="125"/>
      <c r="H612" s="125"/>
      <c r="I612" s="125"/>
      <c r="J612" s="321"/>
    </row>
    <row r="613" spans="1:10" ht="27.95" customHeight="1">
      <c r="A613" s="126"/>
      <c r="B613" s="126"/>
      <c r="C613" s="127"/>
      <c r="D613" s="127"/>
      <c r="E613" s="125">
        <v>612</v>
      </c>
      <c r="F613" s="125"/>
      <c r="G613" s="125"/>
      <c r="H613" s="125"/>
      <c r="I613" s="125"/>
      <c r="J613" s="321"/>
    </row>
    <row r="614" spans="1:10" ht="27.95" customHeight="1">
      <c r="A614" s="126"/>
      <c r="B614" s="126"/>
      <c r="C614" s="127"/>
      <c r="D614" s="127"/>
      <c r="E614" s="125">
        <v>613</v>
      </c>
      <c r="F614" s="125"/>
      <c r="G614" s="125"/>
      <c r="H614" s="125"/>
      <c r="I614" s="125"/>
      <c r="J614" s="321"/>
    </row>
    <row r="615" spans="1:10" ht="27.95" customHeight="1">
      <c r="A615" s="126"/>
      <c r="B615" s="126"/>
      <c r="C615" s="127"/>
      <c r="D615" s="127"/>
      <c r="E615" s="125">
        <v>614</v>
      </c>
      <c r="F615" s="125"/>
      <c r="G615" s="125"/>
      <c r="H615" s="125"/>
      <c r="I615" s="125"/>
      <c r="J615" s="321"/>
    </row>
    <row r="616" spans="1:10" ht="27.95" customHeight="1">
      <c r="A616" s="126"/>
      <c r="B616" s="126"/>
      <c r="C616" s="127"/>
      <c r="D616" s="127"/>
      <c r="E616" s="125">
        <v>615</v>
      </c>
      <c r="F616" s="125"/>
      <c r="G616" s="125"/>
      <c r="H616" s="125"/>
      <c r="I616" s="125"/>
      <c r="J616" s="321"/>
    </row>
    <row r="617" spans="1:10" ht="27.95" customHeight="1">
      <c r="A617" s="126"/>
      <c r="B617" s="126"/>
      <c r="C617" s="127"/>
      <c r="D617" s="127"/>
      <c r="E617" s="125">
        <v>616</v>
      </c>
      <c r="F617" s="125"/>
      <c r="G617" s="125"/>
      <c r="H617" s="125"/>
      <c r="I617" s="125"/>
      <c r="J617" s="321"/>
    </row>
    <row r="618" spans="1:10" ht="27.95" customHeight="1">
      <c r="A618" s="126"/>
      <c r="B618" s="126"/>
      <c r="C618" s="127"/>
      <c r="D618" s="127"/>
      <c r="E618" s="125">
        <v>617</v>
      </c>
      <c r="F618" s="125"/>
      <c r="G618" s="125"/>
      <c r="H618" s="125"/>
      <c r="I618" s="125"/>
      <c r="J618" s="321"/>
    </row>
    <row r="619" spans="1:10" ht="27.95" customHeight="1">
      <c r="A619" s="126"/>
      <c r="B619" s="126"/>
      <c r="C619" s="127"/>
      <c r="D619" s="127"/>
      <c r="E619" s="125">
        <v>618</v>
      </c>
      <c r="F619" s="125"/>
      <c r="G619" s="125"/>
      <c r="H619" s="125"/>
      <c r="I619" s="125"/>
      <c r="J619" s="321"/>
    </row>
    <row r="620" spans="1:10" ht="27.95" customHeight="1">
      <c r="A620" s="126"/>
      <c r="B620" s="126"/>
      <c r="C620" s="127"/>
      <c r="D620" s="127"/>
      <c r="E620" s="125">
        <v>619</v>
      </c>
      <c r="F620" s="125"/>
      <c r="G620" s="125"/>
      <c r="H620" s="125"/>
      <c r="I620" s="125"/>
      <c r="J620" s="321"/>
    </row>
    <row r="621" spans="1:10" ht="27.95" customHeight="1">
      <c r="A621" s="126"/>
      <c r="B621" s="126"/>
      <c r="C621" s="127"/>
      <c r="D621" s="127"/>
      <c r="E621" s="125">
        <v>620</v>
      </c>
      <c r="F621" s="125"/>
      <c r="G621" s="125"/>
      <c r="H621" s="125"/>
      <c r="I621" s="125"/>
      <c r="J621" s="321"/>
    </row>
    <row r="622" spans="1:10" ht="27.95" customHeight="1">
      <c r="A622" s="126"/>
      <c r="B622" s="126"/>
      <c r="C622" s="127"/>
      <c r="D622" s="127"/>
      <c r="E622" s="125">
        <v>621</v>
      </c>
      <c r="F622" s="125"/>
      <c r="G622" s="125"/>
      <c r="H622" s="125"/>
      <c r="I622" s="125"/>
      <c r="J622" s="321"/>
    </row>
    <row r="623" spans="1:10" ht="27.95" customHeight="1">
      <c r="A623" s="126"/>
      <c r="B623" s="126"/>
      <c r="C623" s="127"/>
      <c r="D623" s="127"/>
      <c r="E623" s="125">
        <v>622</v>
      </c>
      <c r="F623" s="125"/>
      <c r="G623" s="125"/>
      <c r="H623" s="125"/>
      <c r="I623" s="125"/>
      <c r="J623" s="321"/>
    </row>
    <row r="624" spans="1:10" ht="27.95" customHeight="1">
      <c r="A624" s="126"/>
      <c r="B624" s="126"/>
      <c r="C624" s="127"/>
      <c r="D624" s="127"/>
      <c r="E624" s="125">
        <v>623</v>
      </c>
      <c r="F624" s="125"/>
      <c r="G624" s="125"/>
      <c r="H624" s="125"/>
      <c r="I624" s="125"/>
      <c r="J624" s="321"/>
    </row>
    <row r="625" spans="1:10" ht="27.95" customHeight="1">
      <c r="A625" s="126"/>
      <c r="B625" s="126"/>
      <c r="C625" s="127"/>
      <c r="D625" s="127"/>
      <c r="E625" s="125">
        <v>624</v>
      </c>
      <c r="F625" s="125"/>
      <c r="G625" s="125"/>
      <c r="H625" s="125"/>
      <c r="I625" s="125"/>
      <c r="J625" s="321"/>
    </row>
    <row r="626" spans="1:10" ht="27.95" customHeight="1">
      <c r="A626" s="126"/>
      <c r="B626" s="126"/>
      <c r="C626" s="127"/>
      <c r="D626" s="127"/>
      <c r="E626" s="125">
        <v>625</v>
      </c>
      <c r="F626" s="125"/>
      <c r="G626" s="125"/>
      <c r="H626" s="125"/>
      <c r="I626" s="125"/>
      <c r="J626" s="321"/>
    </row>
    <row r="627" spans="1:10" ht="27.95" customHeight="1">
      <c r="A627" s="126"/>
      <c r="B627" s="126"/>
      <c r="C627" s="127"/>
      <c r="D627" s="127"/>
      <c r="E627" s="125">
        <v>626</v>
      </c>
      <c r="F627" s="125"/>
      <c r="G627" s="125"/>
      <c r="H627" s="125"/>
      <c r="I627" s="125"/>
      <c r="J627" s="321"/>
    </row>
    <row r="628" spans="1:10" ht="27.95" customHeight="1">
      <c r="A628" s="126"/>
      <c r="B628" s="126"/>
      <c r="C628" s="127"/>
      <c r="D628" s="127"/>
      <c r="E628" s="125">
        <v>627</v>
      </c>
      <c r="F628" s="125"/>
      <c r="G628" s="125"/>
      <c r="H628" s="125"/>
      <c r="I628" s="125"/>
      <c r="J628" s="321"/>
    </row>
    <row r="629" spans="1:10" ht="27.95" customHeight="1">
      <c r="A629" s="126"/>
      <c r="B629" s="126"/>
      <c r="C629" s="127"/>
      <c r="D629" s="127"/>
      <c r="E629" s="125">
        <v>628</v>
      </c>
      <c r="F629" s="125"/>
      <c r="G629" s="125"/>
      <c r="H629" s="125"/>
      <c r="I629" s="125"/>
      <c r="J629" s="321"/>
    </row>
    <row r="630" spans="1:10" ht="27.95" customHeight="1">
      <c r="A630" s="126"/>
      <c r="B630" s="126"/>
      <c r="C630" s="127"/>
      <c r="D630" s="127"/>
      <c r="E630" s="125">
        <v>629</v>
      </c>
      <c r="F630" s="125"/>
      <c r="G630" s="125"/>
      <c r="H630" s="125"/>
      <c r="I630" s="125"/>
      <c r="J630" s="321"/>
    </row>
    <row r="631" spans="1:10" ht="27.95" customHeight="1">
      <c r="A631" s="126"/>
      <c r="B631" s="126"/>
      <c r="C631" s="127"/>
      <c r="D631" s="127"/>
      <c r="E631" s="125">
        <v>630</v>
      </c>
      <c r="F631" s="125"/>
      <c r="G631" s="125"/>
      <c r="H631" s="125"/>
      <c r="I631" s="125"/>
      <c r="J631" s="321"/>
    </row>
    <row r="632" spans="1:10" ht="27.95" customHeight="1">
      <c r="A632" s="126"/>
      <c r="B632" s="126"/>
      <c r="C632" s="127"/>
      <c r="D632" s="127"/>
      <c r="E632" s="125">
        <v>631</v>
      </c>
      <c r="F632" s="125"/>
      <c r="G632" s="125"/>
      <c r="H632" s="125"/>
      <c r="I632" s="125"/>
      <c r="J632" s="321"/>
    </row>
    <row r="633" spans="1:10" ht="27.95" customHeight="1">
      <c r="A633" s="126"/>
      <c r="B633" s="126"/>
      <c r="C633" s="127"/>
      <c r="D633" s="127"/>
      <c r="E633" s="125">
        <v>632</v>
      </c>
      <c r="F633" s="125"/>
      <c r="G633" s="125"/>
      <c r="H633" s="125"/>
      <c r="I633" s="125"/>
      <c r="J633" s="321"/>
    </row>
    <row r="634" spans="1:10" ht="27.95" customHeight="1">
      <c r="A634" s="126"/>
      <c r="B634" s="126"/>
      <c r="C634" s="127"/>
      <c r="D634" s="127"/>
      <c r="E634" s="125">
        <v>633</v>
      </c>
      <c r="F634" s="125"/>
      <c r="G634" s="125"/>
      <c r="H634" s="125"/>
      <c r="I634" s="125"/>
      <c r="J634" s="321"/>
    </row>
    <row r="635" spans="1:10" ht="27.95" customHeight="1">
      <c r="A635" s="126"/>
      <c r="B635" s="126"/>
      <c r="C635" s="127"/>
      <c r="D635" s="127"/>
      <c r="E635" s="125">
        <v>634</v>
      </c>
      <c r="F635" s="125"/>
      <c r="G635" s="125"/>
      <c r="H635" s="125"/>
      <c r="I635" s="125"/>
      <c r="J635" s="321"/>
    </row>
    <row r="636" spans="1:10" ht="27.95" customHeight="1">
      <c r="A636" s="126"/>
      <c r="B636" s="126"/>
      <c r="C636" s="127"/>
      <c r="D636" s="127"/>
      <c r="E636" s="125">
        <v>635</v>
      </c>
      <c r="F636" s="125"/>
      <c r="G636" s="125"/>
      <c r="H636" s="125"/>
      <c r="I636" s="125"/>
      <c r="J636" s="321"/>
    </row>
    <row r="637" spans="1:10" ht="27.95" customHeight="1">
      <c r="A637" s="126"/>
      <c r="B637" s="126"/>
      <c r="C637" s="127"/>
      <c r="D637" s="127"/>
      <c r="E637" s="125">
        <v>636</v>
      </c>
      <c r="F637" s="125"/>
      <c r="G637" s="125"/>
      <c r="H637" s="125"/>
      <c r="I637" s="125"/>
      <c r="J637" s="321"/>
    </row>
    <row r="638" spans="1:10" ht="27.95" customHeight="1">
      <c r="A638" s="126"/>
      <c r="B638" s="126"/>
      <c r="C638" s="127"/>
      <c r="D638" s="127"/>
      <c r="E638" s="125">
        <v>637</v>
      </c>
      <c r="F638" s="125"/>
      <c r="G638" s="125"/>
      <c r="H638" s="125"/>
      <c r="I638" s="125"/>
      <c r="J638" s="321"/>
    </row>
    <row r="639" spans="1:10" ht="27.95" customHeight="1">
      <c r="A639" s="126"/>
      <c r="B639" s="126"/>
      <c r="C639" s="127"/>
      <c r="D639" s="127"/>
      <c r="E639" s="125">
        <v>638</v>
      </c>
      <c r="F639" s="125"/>
      <c r="G639" s="125"/>
      <c r="H639" s="125"/>
      <c r="I639" s="125"/>
      <c r="J639" s="321"/>
    </row>
    <row r="640" spans="1:10" ht="27.95" customHeight="1">
      <c r="A640" s="126"/>
      <c r="B640" s="126"/>
      <c r="C640" s="127"/>
      <c r="D640" s="127"/>
      <c r="E640" s="125">
        <v>639</v>
      </c>
      <c r="F640" s="125"/>
      <c r="G640" s="125"/>
      <c r="H640" s="125"/>
      <c r="I640" s="125"/>
      <c r="J640" s="321"/>
    </row>
    <row r="641" spans="1:10" ht="27.95" customHeight="1">
      <c r="A641" s="126"/>
      <c r="B641" s="126"/>
      <c r="C641" s="127"/>
      <c r="D641" s="127"/>
      <c r="E641" s="125">
        <v>640</v>
      </c>
      <c r="F641" s="125"/>
      <c r="G641" s="125"/>
      <c r="H641" s="125"/>
      <c r="I641" s="125"/>
      <c r="J641" s="321"/>
    </row>
    <row r="642" spans="1:10" ht="27.95" customHeight="1">
      <c r="A642" s="126"/>
      <c r="B642" s="126"/>
      <c r="C642" s="127"/>
      <c r="D642" s="127"/>
      <c r="E642" s="125">
        <v>641</v>
      </c>
      <c r="F642" s="125"/>
      <c r="G642" s="125"/>
      <c r="H642" s="125"/>
      <c r="I642" s="125"/>
      <c r="J642" s="321"/>
    </row>
    <row r="643" spans="1:10" ht="27.95" customHeight="1">
      <c r="A643" s="126"/>
      <c r="B643" s="126"/>
      <c r="C643" s="127"/>
      <c r="D643" s="127"/>
      <c r="E643" s="125">
        <v>642</v>
      </c>
      <c r="F643" s="125"/>
      <c r="G643" s="125"/>
      <c r="H643" s="125"/>
      <c r="I643" s="125"/>
      <c r="J643" s="321"/>
    </row>
    <row r="644" spans="1:10" ht="27.95" customHeight="1">
      <c r="A644" s="126"/>
      <c r="B644" s="126"/>
      <c r="C644" s="127"/>
      <c r="D644" s="127"/>
      <c r="E644" s="125">
        <v>643</v>
      </c>
      <c r="F644" s="125"/>
      <c r="G644" s="125"/>
      <c r="H644" s="125"/>
      <c r="I644" s="125"/>
      <c r="J644" s="321"/>
    </row>
    <row r="645" spans="1:10" ht="27.95" customHeight="1">
      <c r="A645" s="126"/>
      <c r="B645" s="126"/>
      <c r="C645" s="127"/>
      <c r="D645" s="127"/>
      <c r="E645" s="125">
        <v>644</v>
      </c>
      <c r="F645" s="125"/>
      <c r="G645" s="125"/>
      <c r="H645" s="125"/>
      <c r="I645" s="125"/>
      <c r="J645" s="321"/>
    </row>
    <row r="646" spans="1:10" ht="27.95" customHeight="1">
      <c r="A646" s="126"/>
      <c r="B646" s="126"/>
      <c r="C646" s="127"/>
      <c r="D646" s="127"/>
      <c r="E646" s="125">
        <v>645</v>
      </c>
      <c r="F646" s="125"/>
      <c r="G646" s="125"/>
      <c r="H646" s="125"/>
      <c r="I646" s="125"/>
      <c r="J646" s="321"/>
    </row>
    <row r="647" spans="1:10" ht="27.95" customHeight="1">
      <c r="A647" s="126"/>
      <c r="B647" s="126"/>
      <c r="C647" s="127"/>
      <c r="D647" s="127"/>
      <c r="E647" s="125">
        <v>646</v>
      </c>
      <c r="F647" s="125"/>
      <c r="G647" s="125"/>
      <c r="H647" s="125"/>
      <c r="I647" s="125"/>
      <c r="J647" s="321"/>
    </row>
    <row r="648" spans="1:10" ht="27.95" customHeight="1">
      <c r="A648" s="126"/>
      <c r="B648" s="126"/>
      <c r="C648" s="127"/>
      <c r="D648" s="127"/>
      <c r="E648" s="125">
        <v>647</v>
      </c>
      <c r="F648" s="125"/>
      <c r="G648" s="125"/>
      <c r="H648" s="125"/>
      <c r="I648" s="125"/>
      <c r="J648" s="321"/>
    </row>
    <row r="649" spans="1:10" ht="27.95" customHeight="1">
      <c r="A649" s="126"/>
      <c r="B649" s="126"/>
      <c r="C649" s="127"/>
      <c r="D649" s="127"/>
      <c r="E649" s="125">
        <v>648</v>
      </c>
      <c r="F649" s="125"/>
      <c r="G649" s="125"/>
      <c r="H649" s="125"/>
      <c r="I649" s="125"/>
      <c r="J649" s="321"/>
    </row>
    <row r="650" spans="1:10" ht="27.95" customHeight="1">
      <c r="A650" s="126"/>
      <c r="B650" s="126"/>
      <c r="C650" s="127"/>
      <c r="D650" s="127"/>
      <c r="E650" s="125">
        <v>649</v>
      </c>
      <c r="F650" s="125"/>
      <c r="G650" s="125"/>
      <c r="H650" s="125"/>
      <c r="I650" s="125"/>
      <c r="J650" s="321"/>
    </row>
    <row r="651" spans="1:10" ht="27.95" customHeight="1">
      <c r="A651" s="126"/>
      <c r="B651" s="126"/>
      <c r="C651" s="127"/>
      <c r="D651" s="127"/>
      <c r="E651" s="125">
        <v>650</v>
      </c>
      <c r="F651" s="125"/>
      <c r="G651" s="125"/>
      <c r="H651" s="125"/>
      <c r="I651" s="125"/>
      <c r="J651" s="321"/>
    </row>
    <row r="652" spans="1:10" ht="27.95" customHeight="1">
      <c r="A652" s="126"/>
      <c r="B652" s="126"/>
      <c r="C652" s="127"/>
      <c r="D652" s="127"/>
      <c r="E652" s="125">
        <v>651</v>
      </c>
      <c r="F652" s="125"/>
      <c r="G652" s="125"/>
      <c r="H652" s="125"/>
      <c r="I652" s="125"/>
      <c r="J652" s="321"/>
    </row>
    <row r="653" spans="1:10" ht="27.95" customHeight="1">
      <c r="A653" s="126"/>
      <c r="B653" s="126"/>
      <c r="C653" s="127"/>
      <c r="D653" s="127"/>
      <c r="E653" s="125">
        <v>652</v>
      </c>
      <c r="F653" s="125"/>
      <c r="G653" s="125"/>
      <c r="H653" s="125"/>
      <c r="I653" s="125"/>
      <c r="J653" s="321"/>
    </row>
    <row r="654" spans="1:10" ht="27.95" customHeight="1">
      <c r="A654" s="126"/>
      <c r="B654" s="126"/>
      <c r="C654" s="127"/>
      <c r="D654" s="127"/>
      <c r="E654" s="125">
        <v>653</v>
      </c>
      <c r="F654" s="125"/>
      <c r="G654" s="125"/>
      <c r="H654" s="125"/>
      <c r="I654" s="125"/>
      <c r="J654" s="321"/>
    </row>
    <row r="655" spans="1:10" ht="27.95" customHeight="1">
      <c r="A655" s="126"/>
      <c r="B655" s="126"/>
      <c r="C655" s="127"/>
      <c r="D655" s="127"/>
      <c r="E655" s="125">
        <v>654</v>
      </c>
      <c r="F655" s="125"/>
      <c r="G655" s="125"/>
      <c r="H655" s="125"/>
      <c r="I655" s="125"/>
      <c r="J655" s="321"/>
    </row>
    <row r="656" spans="1:10" ht="27.95" customHeight="1">
      <c r="A656" s="126"/>
      <c r="B656" s="126"/>
      <c r="C656" s="127"/>
      <c r="D656" s="127"/>
      <c r="E656" s="125">
        <v>655</v>
      </c>
      <c r="F656" s="125"/>
      <c r="G656" s="125"/>
      <c r="H656" s="125"/>
      <c r="I656" s="125"/>
      <c r="J656" s="321"/>
    </row>
    <row r="657" spans="1:10" ht="27.95" customHeight="1">
      <c r="A657" s="126"/>
      <c r="B657" s="126"/>
      <c r="C657" s="127"/>
      <c r="D657" s="127"/>
      <c r="E657" s="125">
        <v>656</v>
      </c>
      <c r="F657" s="125"/>
      <c r="G657" s="125"/>
      <c r="H657" s="125"/>
      <c r="I657" s="125"/>
      <c r="J657" s="321"/>
    </row>
    <row r="658" spans="1:10" ht="27.95" customHeight="1">
      <c r="A658" s="126"/>
      <c r="B658" s="126"/>
      <c r="C658" s="127"/>
      <c r="D658" s="127"/>
      <c r="E658" s="125">
        <v>657</v>
      </c>
      <c r="F658" s="125"/>
      <c r="G658" s="125"/>
      <c r="H658" s="125"/>
      <c r="I658" s="125"/>
      <c r="J658" s="321"/>
    </row>
    <row r="659" spans="1:10" ht="27.95" customHeight="1">
      <c r="A659" s="126"/>
      <c r="B659" s="126"/>
      <c r="C659" s="127"/>
      <c r="D659" s="127"/>
      <c r="E659" s="125">
        <v>658</v>
      </c>
      <c r="F659" s="125"/>
      <c r="G659" s="125"/>
      <c r="H659" s="125"/>
      <c r="I659" s="125"/>
      <c r="J659" s="321"/>
    </row>
    <row r="660" spans="1:10" ht="27.95" customHeight="1">
      <c r="A660" s="126"/>
      <c r="B660" s="126"/>
      <c r="C660" s="127"/>
      <c r="D660" s="127"/>
      <c r="E660" s="125">
        <v>659</v>
      </c>
      <c r="F660" s="125"/>
      <c r="G660" s="125"/>
      <c r="H660" s="125"/>
      <c r="I660" s="125"/>
      <c r="J660" s="321"/>
    </row>
    <row r="661" spans="1:10" ht="27.95" customHeight="1">
      <c r="A661" s="126"/>
      <c r="B661" s="126"/>
      <c r="C661" s="127"/>
      <c r="D661" s="127"/>
      <c r="E661" s="125">
        <v>660</v>
      </c>
      <c r="F661" s="125"/>
      <c r="G661" s="125"/>
      <c r="H661" s="125"/>
      <c r="I661" s="125"/>
      <c r="J661" s="321"/>
    </row>
    <row r="662" spans="1:10" ht="27.95" customHeight="1">
      <c r="A662" s="126"/>
      <c r="B662" s="126"/>
      <c r="C662" s="127"/>
      <c r="D662" s="127"/>
      <c r="E662" s="125">
        <v>661</v>
      </c>
      <c r="F662" s="125"/>
      <c r="G662" s="125"/>
      <c r="H662" s="125"/>
      <c r="I662" s="125"/>
      <c r="J662" s="321"/>
    </row>
    <row r="663" spans="1:10" ht="27.95" customHeight="1">
      <c r="A663" s="129"/>
      <c r="B663" s="129"/>
      <c r="C663" s="127"/>
      <c r="D663" s="127"/>
      <c r="E663" s="125">
        <v>662</v>
      </c>
      <c r="F663" s="125"/>
      <c r="G663" s="125"/>
      <c r="H663" s="125"/>
      <c r="I663" s="125"/>
      <c r="J663" s="321"/>
    </row>
    <row r="664" spans="1:10" ht="27.95" customHeight="1" thickBot="1">
      <c r="A664" s="175"/>
      <c r="B664" s="175"/>
      <c r="C664" s="127"/>
      <c r="D664" s="172"/>
      <c r="E664" s="125">
        <v>663</v>
      </c>
      <c r="F664" s="125"/>
      <c r="G664" s="128"/>
      <c r="H664" s="128"/>
      <c r="I664" s="128"/>
      <c r="J664" s="321"/>
    </row>
    <row r="665" spans="1:10" ht="27.95" customHeight="1">
      <c r="A665" s="126"/>
      <c r="B665" s="126"/>
      <c r="C665" s="127"/>
      <c r="D665" s="127"/>
      <c r="E665" s="125">
        <v>664</v>
      </c>
      <c r="F665" s="125"/>
      <c r="G665" s="125"/>
      <c r="H665" s="125"/>
      <c r="I665" s="125"/>
      <c r="J665" s="321"/>
    </row>
    <row r="666" spans="1:10" ht="27.95" customHeight="1">
      <c r="A666" s="126"/>
      <c r="B666" s="126"/>
      <c r="C666" s="127"/>
      <c r="D666" s="127"/>
      <c r="E666" s="125">
        <v>665</v>
      </c>
      <c r="F666" s="125"/>
      <c r="G666" s="125"/>
      <c r="H666" s="125"/>
      <c r="I666" s="125"/>
      <c r="J666" s="321"/>
    </row>
    <row r="667" spans="1:10" ht="27.95" customHeight="1">
      <c r="A667" s="126"/>
      <c r="B667" s="126"/>
      <c r="C667" s="127"/>
      <c r="D667" s="127"/>
      <c r="E667" s="125">
        <v>666</v>
      </c>
      <c r="F667" s="125"/>
      <c r="G667" s="125"/>
      <c r="H667" s="125"/>
      <c r="I667" s="125"/>
      <c r="J667" s="321"/>
    </row>
    <row r="668" spans="1:10" ht="27.95" customHeight="1">
      <c r="A668" s="126"/>
      <c r="B668" s="126"/>
      <c r="C668" s="127"/>
      <c r="D668" s="127"/>
      <c r="E668" s="125">
        <v>667</v>
      </c>
      <c r="F668" s="125"/>
      <c r="G668" s="125"/>
      <c r="H668" s="125"/>
      <c r="I668" s="125"/>
      <c r="J668" s="321"/>
    </row>
    <row r="669" spans="1:10" ht="27.95" customHeight="1">
      <c r="A669" s="126"/>
      <c r="B669" s="126"/>
      <c r="C669" s="127"/>
      <c r="D669" s="127"/>
      <c r="E669" s="125">
        <v>668</v>
      </c>
      <c r="F669" s="125"/>
      <c r="G669" s="125"/>
      <c r="H669" s="125"/>
      <c r="I669" s="125"/>
      <c r="J669" s="321"/>
    </row>
    <row r="670" spans="1:10" ht="27.95" customHeight="1">
      <c r="A670" s="126"/>
      <c r="B670" s="126"/>
      <c r="C670" s="127"/>
      <c r="D670" s="127"/>
      <c r="E670" s="125">
        <v>669</v>
      </c>
      <c r="F670" s="125"/>
      <c r="G670" s="125"/>
      <c r="H670" s="125"/>
      <c r="I670" s="125"/>
      <c r="J670" s="321"/>
    </row>
    <row r="671" spans="1:10" ht="27.95" customHeight="1">
      <c r="A671" s="126"/>
      <c r="B671" s="126"/>
      <c r="C671" s="127"/>
      <c r="D671" s="127"/>
      <c r="E671" s="125">
        <v>670</v>
      </c>
      <c r="F671" s="125"/>
      <c r="G671" s="125"/>
      <c r="H671" s="125"/>
      <c r="I671" s="125"/>
      <c r="J671" s="321"/>
    </row>
    <row r="672" spans="1:10" ht="27.95" customHeight="1">
      <c r="A672" s="126"/>
      <c r="B672" s="126"/>
      <c r="C672" s="127"/>
      <c r="D672" s="127"/>
      <c r="E672" s="125">
        <v>671</v>
      </c>
      <c r="F672" s="125"/>
      <c r="G672" s="125"/>
      <c r="H672" s="125"/>
      <c r="I672" s="125"/>
      <c r="J672" s="321"/>
    </row>
    <row r="673" spans="1:10" ht="27.95" customHeight="1">
      <c r="A673" s="126"/>
      <c r="B673" s="126"/>
      <c r="C673" s="127"/>
      <c r="D673" s="127"/>
      <c r="E673" s="125">
        <v>672</v>
      </c>
      <c r="F673" s="125"/>
      <c r="G673" s="125"/>
      <c r="H673" s="125"/>
      <c r="I673" s="125"/>
      <c r="J673" s="321"/>
    </row>
    <row r="674" spans="1:10" ht="27.95" customHeight="1">
      <c r="A674" s="126"/>
      <c r="B674" s="126"/>
      <c r="C674" s="127"/>
      <c r="D674" s="127"/>
      <c r="E674" s="125">
        <v>673</v>
      </c>
      <c r="F674" s="125"/>
      <c r="G674" s="125"/>
      <c r="H674" s="125"/>
      <c r="I674" s="125"/>
      <c r="J674" s="321"/>
    </row>
    <row r="675" spans="1:10" ht="27.95" customHeight="1">
      <c r="A675" s="126"/>
      <c r="B675" s="126"/>
      <c r="C675" s="127"/>
      <c r="D675" s="127"/>
      <c r="E675" s="125">
        <v>674</v>
      </c>
      <c r="F675" s="125"/>
      <c r="G675" s="125"/>
      <c r="H675" s="125"/>
      <c r="I675" s="125"/>
      <c r="J675" s="321"/>
    </row>
    <row r="676" spans="1:10" ht="27.95" customHeight="1">
      <c r="A676" s="126"/>
      <c r="B676" s="126"/>
      <c r="C676" s="127"/>
      <c r="D676" s="127"/>
      <c r="E676" s="125">
        <v>675</v>
      </c>
      <c r="F676" s="125"/>
      <c r="G676" s="125"/>
      <c r="H676" s="125"/>
      <c r="I676" s="125"/>
      <c r="J676" s="321"/>
    </row>
    <row r="677" spans="1:10" ht="27.95" customHeight="1">
      <c r="A677" s="126"/>
      <c r="B677" s="126"/>
      <c r="C677" s="127"/>
      <c r="D677" s="127"/>
      <c r="E677" s="125">
        <v>676</v>
      </c>
      <c r="F677" s="125"/>
      <c r="G677" s="125"/>
      <c r="H677" s="125"/>
      <c r="I677" s="125"/>
      <c r="J677" s="321"/>
    </row>
    <row r="678" spans="1:10" ht="27.95" customHeight="1">
      <c r="A678" s="126"/>
      <c r="B678" s="126"/>
      <c r="C678" s="127"/>
      <c r="D678" s="127"/>
      <c r="E678" s="125">
        <v>677</v>
      </c>
      <c r="F678" s="125"/>
      <c r="G678" s="125"/>
      <c r="H678" s="125"/>
      <c r="I678" s="125"/>
      <c r="J678" s="321"/>
    </row>
    <row r="679" spans="1:10" ht="27.95" customHeight="1">
      <c r="A679" s="126"/>
      <c r="B679" s="126"/>
      <c r="C679" s="127"/>
      <c r="D679" s="127"/>
      <c r="E679" s="125">
        <v>678</v>
      </c>
      <c r="F679" s="125"/>
      <c r="G679" s="125"/>
      <c r="H679" s="125"/>
      <c r="I679" s="125"/>
      <c r="J679" s="321"/>
    </row>
    <row r="680" spans="1:10" ht="27.95" customHeight="1">
      <c r="A680" s="126"/>
      <c r="B680" s="126"/>
      <c r="C680" s="127"/>
      <c r="D680" s="127"/>
      <c r="E680" s="125">
        <v>679</v>
      </c>
      <c r="F680" s="125"/>
      <c r="G680" s="125"/>
      <c r="H680" s="125"/>
      <c r="I680" s="125"/>
      <c r="J680" s="321"/>
    </row>
    <row r="681" spans="1:10" ht="27.95" customHeight="1">
      <c r="A681" s="126"/>
      <c r="B681" s="126"/>
      <c r="C681" s="127"/>
      <c r="D681" s="127"/>
      <c r="E681" s="125">
        <v>680</v>
      </c>
      <c r="F681" s="125"/>
      <c r="G681" s="125"/>
      <c r="H681" s="125"/>
      <c r="I681" s="125"/>
      <c r="J681" s="321"/>
    </row>
    <row r="682" spans="1:10" ht="27.95" customHeight="1">
      <c r="A682" s="126"/>
      <c r="B682" s="126"/>
      <c r="C682" s="127"/>
      <c r="D682" s="127"/>
      <c r="E682" s="125">
        <v>681</v>
      </c>
      <c r="F682" s="125"/>
      <c r="G682" s="125"/>
      <c r="H682" s="125"/>
      <c r="I682" s="125"/>
      <c r="J682" s="321"/>
    </row>
    <row r="683" spans="1:10" ht="27.95" customHeight="1">
      <c r="A683" s="126"/>
      <c r="B683" s="126"/>
      <c r="C683" s="127"/>
      <c r="D683" s="127"/>
      <c r="E683" s="125">
        <v>682</v>
      </c>
      <c r="F683" s="125"/>
      <c r="G683" s="125"/>
      <c r="H683" s="125"/>
      <c r="I683" s="125"/>
      <c r="J683" s="321"/>
    </row>
    <row r="684" spans="1:10" ht="27.95" customHeight="1">
      <c r="A684" s="126"/>
      <c r="B684" s="126"/>
      <c r="C684" s="127"/>
      <c r="D684" s="127"/>
      <c r="E684" s="125">
        <v>683</v>
      </c>
      <c r="F684" s="125"/>
      <c r="G684" s="125"/>
      <c r="H684" s="125"/>
      <c r="I684" s="125"/>
      <c r="J684" s="321"/>
    </row>
    <row r="685" spans="1:10" ht="27.95" customHeight="1">
      <c r="A685" s="126"/>
      <c r="B685" s="126"/>
      <c r="C685" s="127"/>
      <c r="D685" s="127"/>
      <c r="E685" s="125">
        <v>684</v>
      </c>
      <c r="F685" s="125"/>
      <c r="G685" s="125"/>
      <c r="H685" s="125"/>
      <c r="I685" s="125"/>
      <c r="J685" s="321"/>
    </row>
    <row r="686" spans="1:10" ht="27.95" customHeight="1">
      <c r="A686" s="126"/>
      <c r="B686" s="126"/>
      <c r="C686" s="127"/>
      <c r="D686" s="127"/>
      <c r="E686" s="125">
        <v>685</v>
      </c>
      <c r="F686" s="125"/>
      <c r="G686" s="125"/>
      <c r="H686" s="125"/>
      <c r="I686" s="125"/>
      <c r="J686" s="321"/>
    </row>
    <row r="687" spans="1:10" ht="27.95" customHeight="1">
      <c r="A687" s="126"/>
      <c r="B687" s="126"/>
      <c r="C687" s="127"/>
      <c r="D687" s="127"/>
      <c r="E687" s="125">
        <v>686</v>
      </c>
      <c r="F687" s="125"/>
      <c r="G687" s="125"/>
      <c r="H687" s="125"/>
      <c r="I687" s="125"/>
      <c r="J687" s="321"/>
    </row>
    <row r="688" spans="1:10" ht="27.95" customHeight="1">
      <c r="A688" s="126"/>
      <c r="B688" s="126"/>
      <c r="C688" s="127"/>
      <c r="D688" s="127"/>
      <c r="E688" s="125">
        <v>687</v>
      </c>
      <c r="F688" s="125"/>
      <c r="G688" s="125"/>
      <c r="H688" s="125"/>
      <c r="I688" s="125"/>
      <c r="J688" s="321"/>
    </row>
    <row r="689" spans="1:10" ht="27.95" customHeight="1">
      <c r="A689" s="126"/>
      <c r="B689" s="126"/>
      <c r="C689" s="127"/>
      <c r="D689" s="127"/>
      <c r="E689" s="125">
        <v>688</v>
      </c>
      <c r="F689" s="125"/>
      <c r="G689" s="125"/>
      <c r="H689" s="125"/>
      <c r="I689" s="125"/>
      <c r="J689" s="321"/>
    </row>
    <row r="690" spans="1:10" ht="27.95" customHeight="1">
      <c r="A690" s="126"/>
      <c r="B690" s="126"/>
      <c r="C690" s="127"/>
      <c r="D690" s="127"/>
      <c r="E690" s="125">
        <v>689</v>
      </c>
      <c r="F690" s="125"/>
      <c r="G690" s="125"/>
      <c r="H690" s="125"/>
      <c r="I690" s="125"/>
      <c r="J690" s="321"/>
    </row>
    <row r="691" spans="1:10" ht="27.95" customHeight="1">
      <c r="A691" s="126"/>
      <c r="B691" s="126"/>
      <c r="C691" s="127"/>
      <c r="D691" s="127"/>
      <c r="E691" s="125">
        <v>690</v>
      </c>
      <c r="F691" s="125"/>
      <c r="G691" s="125"/>
      <c r="H691" s="125"/>
      <c r="I691" s="125"/>
      <c r="J691" s="321"/>
    </row>
    <row r="692" spans="1:10" ht="27.95" customHeight="1">
      <c r="A692" s="126"/>
      <c r="B692" s="126"/>
      <c r="C692" s="127"/>
      <c r="D692" s="127"/>
      <c r="E692" s="125">
        <v>691</v>
      </c>
      <c r="F692" s="125"/>
      <c r="G692" s="125"/>
      <c r="H692" s="125"/>
      <c r="I692" s="125"/>
      <c r="J692" s="321"/>
    </row>
    <row r="693" spans="1:10" ht="27.95" customHeight="1">
      <c r="A693" s="126"/>
      <c r="B693" s="126"/>
      <c r="C693" s="127"/>
      <c r="D693" s="127"/>
      <c r="E693" s="125">
        <v>692</v>
      </c>
      <c r="F693" s="125"/>
      <c r="G693" s="125"/>
      <c r="H693" s="125"/>
      <c r="I693" s="125"/>
      <c r="J693" s="321"/>
    </row>
    <row r="694" spans="1:10" ht="27.95" customHeight="1">
      <c r="A694" s="126"/>
      <c r="B694" s="126"/>
      <c r="C694" s="127"/>
      <c r="D694" s="127"/>
      <c r="E694" s="125">
        <v>693</v>
      </c>
      <c r="F694" s="125"/>
      <c r="G694" s="125"/>
      <c r="H694" s="125"/>
      <c r="I694" s="125"/>
      <c r="J694" s="321"/>
    </row>
    <row r="695" spans="1:10" ht="27.95" customHeight="1">
      <c r="A695" s="126"/>
      <c r="B695" s="126"/>
      <c r="C695" s="127"/>
      <c r="D695" s="127"/>
      <c r="E695" s="125">
        <v>694</v>
      </c>
      <c r="F695" s="125"/>
      <c r="G695" s="125"/>
      <c r="H695" s="125"/>
      <c r="I695" s="125"/>
      <c r="J695" s="321"/>
    </row>
    <row r="696" spans="1:10" ht="27.95" customHeight="1">
      <c r="A696" s="126"/>
      <c r="B696" s="126"/>
      <c r="C696" s="127"/>
      <c r="D696" s="127"/>
      <c r="E696" s="125">
        <v>695</v>
      </c>
      <c r="F696" s="125"/>
      <c r="G696" s="125"/>
      <c r="H696" s="125"/>
      <c r="I696" s="125"/>
      <c r="J696" s="321"/>
    </row>
    <row r="697" spans="1:10" ht="27.95" customHeight="1">
      <c r="A697" s="126"/>
      <c r="B697" s="126"/>
      <c r="C697" s="127"/>
      <c r="D697" s="127"/>
      <c r="E697" s="125">
        <v>696</v>
      </c>
      <c r="F697" s="125"/>
      <c r="G697" s="125"/>
      <c r="H697" s="125"/>
      <c r="I697" s="125"/>
      <c r="J697" s="321"/>
    </row>
    <row r="698" spans="1:10" ht="27.95" customHeight="1">
      <c r="A698" s="126"/>
      <c r="B698" s="126"/>
      <c r="C698" s="127"/>
      <c r="D698" s="127"/>
      <c r="E698" s="125">
        <v>697</v>
      </c>
      <c r="F698" s="125"/>
      <c r="G698" s="125"/>
      <c r="H698" s="125"/>
      <c r="I698" s="125"/>
      <c r="J698" s="321"/>
    </row>
    <row r="699" spans="1:10" ht="27.95" customHeight="1">
      <c r="A699" s="126"/>
      <c r="B699" s="126"/>
      <c r="C699" s="127"/>
      <c r="D699" s="127"/>
      <c r="E699" s="125">
        <v>698</v>
      </c>
      <c r="F699" s="125"/>
      <c r="G699" s="125"/>
      <c r="H699" s="125"/>
      <c r="I699" s="125"/>
      <c r="J699" s="321"/>
    </row>
    <row r="700" spans="1:10" ht="27.95" customHeight="1">
      <c r="A700" s="126"/>
      <c r="B700" s="126"/>
      <c r="C700" s="127"/>
      <c r="D700" s="127"/>
      <c r="E700" s="125">
        <v>699</v>
      </c>
      <c r="F700" s="125"/>
      <c r="G700" s="125"/>
      <c r="H700" s="125"/>
      <c r="I700" s="125"/>
      <c r="J700" s="321"/>
    </row>
    <row r="701" spans="1:10" ht="27.95" customHeight="1">
      <c r="A701" s="126"/>
      <c r="B701" s="126"/>
      <c r="C701" s="127"/>
      <c r="D701" s="127"/>
      <c r="E701" s="125">
        <v>700</v>
      </c>
      <c r="F701" s="125"/>
      <c r="G701" s="125"/>
      <c r="H701" s="125"/>
      <c r="I701" s="125"/>
      <c r="J701" s="321"/>
    </row>
    <row r="702" spans="1:10" ht="27.95" customHeight="1">
      <c r="A702" s="126"/>
      <c r="B702" s="126"/>
      <c r="C702" s="127"/>
      <c r="D702" s="127"/>
      <c r="E702" s="125">
        <v>701</v>
      </c>
      <c r="F702" s="125"/>
      <c r="G702" s="125"/>
      <c r="H702" s="125"/>
      <c r="I702" s="125"/>
      <c r="J702" s="321"/>
    </row>
    <row r="703" spans="1:10" ht="27.95" customHeight="1">
      <c r="A703" s="126"/>
      <c r="B703" s="126"/>
      <c r="C703" s="127"/>
      <c r="D703" s="127"/>
      <c r="E703" s="125">
        <v>702</v>
      </c>
      <c r="F703" s="125"/>
      <c r="G703" s="125"/>
      <c r="H703" s="125"/>
      <c r="I703" s="125"/>
      <c r="J703" s="321"/>
    </row>
    <row r="704" spans="1:10" ht="27.95" customHeight="1">
      <c r="A704" s="126"/>
      <c r="B704" s="126"/>
      <c r="C704" s="127"/>
      <c r="D704" s="127"/>
      <c r="E704" s="125">
        <v>703</v>
      </c>
      <c r="F704" s="125"/>
      <c r="G704" s="125"/>
      <c r="H704" s="125"/>
      <c r="I704" s="125"/>
      <c r="J704" s="321"/>
    </row>
    <row r="705" spans="1:10" ht="27.95" customHeight="1">
      <c r="A705" s="126"/>
      <c r="B705" s="126"/>
      <c r="C705" s="127"/>
      <c r="D705" s="127"/>
      <c r="E705" s="125">
        <v>704</v>
      </c>
      <c r="F705" s="125"/>
      <c r="G705" s="125"/>
      <c r="H705" s="125"/>
      <c r="I705" s="125"/>
      <c r="J705" s="321"/>
    </row>
    <row r="706" spans="1:10" ht="27.95" customHeight="1">
      <c r="A706" s="126"/>
      <c r="B706" s="126"/>
      <c r="C706" s="127"/>
      <c r="D706" s="127"/>
      <c r="E706" s="125">
        <v>705</v>
      </c>
      <c r="F706" s="125"/>
      <c r="G706" s="125"/>
      <c r="H706" s="125"/>
      <c r="I706" s="125"/>
      <c r="J706" s="321"/>
    </row>
    <row r="707" spans="1:10" ht="27.95" customHeight="1">
      <c r="A707" s="126"/>
      <c r="B707" s="126"/>
      <c r="C707" s="127"/>
      <c r="D707" s="127"/>
      <c r="E707" s="125">
        <v>706</v>
      </c>
      <c r="F707" s="125"/>
      <c r="G707" s="125"/>
      <c r="H707" s="125"/>
      <c r="I707" s="125"/>
      <c r="J707" s="321"/>
    </row>
    <row r="708" spans="1:10" ht="27.95" customHeight="1">
      <c r="A708" s="126"/>
      <c r="B708" s="126"/>
      <c r="C708" s="127"/>
      <c r="D708" s="127"/>
      <c r="E708" s="125">
        <v>707</v>
      </c>
      <c r="F708" s="125"/>
      <c r="G708" s="125"/>
      <c r="H708" s="125"/>
      <c r="I708" s="125"/>
      <c r="J708" s="321"/>
    </row>
    <row r="709" spans="1:10" ht="27.95" customHeight="1">
      <c r="A709" s="126"/>
      <c r="B709" s="126"/>
      <c r="C709" s="127"/>
      <c r="D709" s="127"/>
      <c r="E709" s="125">
        <v>708</v>
      </c>
      <c r="F709" s="125"/>
      <c r="G709" s="125"/>
      <c r="H709" s="125"/>
      <c r="I709" s="125"/>
      <c r="J709" s="321"/>
    </row>
    <row r="710" spans="1:10" ht="27.95" customHeight="1">
      <c r="A710" s="126"/>
      <c r="B710" s="126"/>
      <c r="C710" s="127"/>
      <c r="D710" s="127"/>
      <c r="E710" s="125">
        <v>709</v>
      </c>
      <c r="F710" s="125"/>
      <c r="G710" s="125"/>
      <c r="H710" s="125"/>
      <c r="I710" s="125"/>
      <c r="J710" s="321"/>
    </row>
    <row r="711" spans="1:10" ht="27.95" customHeight="1">
      <c r="A711" s="126"/>
      <c r="B711" s="126"/>
      <c r="C711" s="127"/>
      <c r="D711" s="127"/>
      <c r="E711" s="125">
        <v>710</v>
      </c>
      <c r="F711" s="125"/>
      <c r="G711" s="125"/>
      <c r="H711" s="125"/>
      <c r="I711" s="125"/>
      <c r="J711" s="321"/>
    </row>
    <row r="712" spans="1:10" ht="27.95" customHeight="1">
      <c r="A712" s="126"/>
      <c r="B712" s="126"/>
      <c r="C712" s="127"/>
      <c r="D712" s="127"/>
      <c r="E712" s="125">
        <v>711</v>
      </c>
      <c r="F712" s="125"/>
      <c r="G712" s="125"/>
      <c r="H712" s="125"/>
      <c r="I712" s="125"/>
      <c r="J712" s="321"/>
    </row>
    <row r="713" spans="1:10" ht="27.95" customHeight="1">
      <c r="A713" s="126"/>
      <c r="B713" s="126"/>
      <c r="C713" s="127"/>
      <c r="D713" s="127"/>
      <c r="E713" s="125">
        <v>712</v>
      </c>
      <c r="F713" s="125"/>
      <c r="G713" s="125"/>
      <c r="H713" s="125"/>
      <c r="I713" s="125"/>
      <c r="J713" s="321"/>
    </row>
    <row r="714" spans="1:10" ht="27.95" customHeight="1">
      <c r="A714" s="126"/>
      <c r="B714" s="126"/>
      <c r="C714" s="127"/>
      <c r="D714" s="127"/>
      <c r="E714" s="125">
        <v>713</v>
      </c>
      <c r="F714" s="125"/>
      <c r="G714" s="125"/>
      <c r="H714" s="125"/>
      <c r="I714" s="125"/>
      <c r="J714" s="321"/>
    </row>
    <row r="715" spans="1:10" ht="27.95" customHeight="1">
      <c r="A715" s="126"/>
      <c r="B715" s="126"/>
      <c r="C715" s="127"/>
      <c r="D715" s="127"/>
      <c r="E715" s="125">
        <v>714</v>
      </c>
      <c r="F715" s="125"/>
      <c r="G715" s="125"/>
      <c r="H715" s="125"/>
      <c r="I715" s="125"/>
      <c r="J715" s="321"/>
    </row>
    <row r="716" spans="1:10" ht="27.95" customHeight="1">
      <c r="A716" s="126"/>
      <c r="B716" s="126"/>
      <c r="C716" s="127"/>
      <c r="D716" s="127"/>
      <c r="E716" s="125">
        <v>715</v>
      </c>
      <c r="F716" s="125"/>
      <c r="G716" s="125"/>
      <c r="H716" s="125"/>
      <c r="I716" s="125"/>
      <c r="J716" s="321"/>
    </row>
    <row r="717" spans="1:10" ht="27.95" customHeight="1">
      <c r="A717" s="126"/>
      <c r="B717" s="126"/>
      <c r="C717" s="127"/>
      <c r="D717" s="127"/>
      <c r="E717" s="125">
        <v>716</v>
      </c>
      <c r="F717" s="125"/>
      <c r="G717" s="125"/>
      <c r="H717" s="125"/>
      <c r="I717" s="125"/>
      <c r="J717" s="321"/>
    </row>
    <row r="718" spans="1:10" ht="27.95" customHeight="1">
      <c r="A718" s="126"/>
      <c r="B718" s="126"/>
      <c r="C718" s="127"/>
      <c r="D718" s="127"/>
      <c r="E718" s="125">
        <v>717</v>
      </c>
      <c r="F718" s="125"/>
      <c r="G718" s="125"/>
      <c r="H718" s="125"/>
      <c r="I718" s="125"/>
      <c r="J718" s="321"/>
    </row>
    <row r="719" spans="1:10" ht="27.95" customHeight="1">
      <c r="A719" s="126"/>
      <c r="B719" s="126"/>
      <c r="C719" s="127"/>
      <c r="D719" s="127"/>
      <c r="E719" s="125">
        <v>718</v>
      </c>
      <c r="F719" s="125"/>
      <c r="G719" s="125"/>
      <c r="H719" s="125"/>
      <c r="I719" s="125"/>
      <c r="J719" s="321"/>
    </row>
    <row r="720" spans="1:10" ht="27.95" customHeight="1">
      <c r="A720" s="126"/>
      <c r="B720" s="126"/>
      <c r="C720" s="127"/>
      <c r="D720" s="127"/>
      <c r="E720" s="125">
        <v>719</v>
      </c>
      <c r="F720" s="125"/>
      <c r="G720" s="125"/>
      <c r="H720" s="125"/>
      <c r="I720" s="125"/>
      <c r="J720" s="321"/>
    </row>
    <row r="721" spans="1:10" ht="27.95" customHeight="1">
      <c r="A721" s="126"/>
      <c r="B721" s="126"/>
      <c r="C721" s="127"/>
      <c r="D721" s="127"/>
      <c r="E721" s="125">
        <v>720</v>
      </c>
      <c r="F721" s="125"/>
      <c r="G721" s="125"/>
      <c r="H721" s="125"/>
      <c r="I721" s="125"/>
      <c r="J721" s="321"/>
    </row>
    <row r="722" spans="1:10" ht="27.95" customHeight="1">
      <c r="A722" s="126"/>
      <c r="B722" s="126"/>
      <c r="C722" s="127"/>
      <c r="D722" s="127"/>
      <c r="E722" s="125">
        <v>721</v>
      </c>
      <c r="F722" s="125"/>
      <c r="G722" s="125"/>
      <c r="H722" s="125"/>
      <c r="I722" s="125"/>
      <c r="J722" s="321"/>
    </row>
    <row r="723" spans="1:10" ht="27.95" customHeight="1">
      <c r="A723" s="126"/>
      <c r="B723" s="126"/>
      <c r="C723" s="127"/>
      <c r="D723" s="127"/>
      <c r="E723" s="125">
        <v>722</v>
      </c>
      <c r="F723" s="125"/>
      <c r="G723" s="125"/>
      <c r="H723" s="125"/>
      <c r="I723" s="125"/>
      <c r="J723" s="321"/>
    </row>
    <row r="724" spans="1:10" ht="27.95" customHeight="1">
      <c r="A724" s="126"/>
      <c r="B724" s="126"/>
      <c r="C724" s="127"/>
      <c r="D724" s="127"/>
      <c r="E724" s="125">
        <v>723</v>
      </c>
      <c r="F724" s="125"/>
      <c r="G724" s="125"/>
      <c r="H724" s="125"/>
      <c r="I724" s="125"/>
      <c r="J724" s="321"/>
    </row>
    <row r="725" spans="1:10" ht="27.95" customHeight="1">
      <c r="A725" s="126"/>
      <c r="B725" s="126"/>
      <c r="C725" s="127"/>
      <c r="D725" s="127"/>
      <c r="E725" s="125">
        <v>724</v>
      </c>
      <c r="F725" s="125"/>
      <c r="G725" s="125"/>
      <c r="H725" s="125"/>
      <c r="I725" s="125"/>
      <c r="J725" s="321"/>
    </row>
    <row r="726" spans="1:10" ht="27.95" customHeight="1">
      <c r="A726" s="126"/>
      <c r="B726" s="126"/>
      <c r="C726" s="127"/>
      <c r="D726" s="127"/>
      <c r="E726" s="125">
        <v>725</v>
      </c>
      <c r="F726" s="125"/>
      <c r="G726" s="125"/>
      <c r="H726" s="125"/>
      <c r="I726" s="125"/>
      <c r="J726" s="321"/>
    </row>
    <row r="727" spans="1:10" ht="27.95" customHeight="1">
      <c r="A727" s="126"/>
      <c r="B727" s="126"/>
      <c r="C727" s="127"/>
      <c r="D727" s="127"/>
      <c r="E727" s="125">
        <v>726</v>
      </c>
      <c r="F727" s="125"/>
      <c r="G727" s="125"/>
      <c r="H727" s="125"/>
      <c r="I727" s="125"/>
      <c r="J727" s="321"/>
    </row>
    <row r="728" spans="1:10" ht="27.95" customHeight="1">
      <c r="A728" s="126"/>
      <c r="B728" s="126"/>
      <c r="C728" s="127"/>
      <c r="D728" s="127"/>
      <c r="E728" s="125">
        <v>727</v>
      </c>
      <c r="F728" s="125"/>
      <c r="G728" s="125"/>
      <c r="H728" s="125"/>
      <c r="I728" s="125"/>
      <c r="J728" s="321"/>
    </row>
    <row r="729" spans="1:10" ht="27.95" customHeight="1">
      <c r="A729" s="126"/>
      <c r="B729" s="126"/>
      <c r="C729" s="127"/>
      <c r="D729" s="127"/>
      <c r="E729" s="125">
        <v>728</v>
      </c>
      <c r="F729" s="125"/>
      <c r="G729" s="125"/>
      <c r="H729" s="125"/>
      <c r="I729" s="125"/>
      <c r="J729" s="321"/>
    </row>
    <row r="730" spans="1:10" ht="27.95" customHeight="1">
      <c r="A730" s="126"/>
      <c r="B730" s="126"/>
      <c r="C730" s="127"/>
      <c r="D730" s="127"/>
      <c r="E730" s="125">
        <v>729</v>
      </c>
      <c r="F730" s="125"/>
      <c r="G730" s="125"/>
      <c r="H730" s="125"/>
      <c r="I730" s="125"/>
      <c r="J730" s="321"/>
    </row>
    <row r="731" spans="1:10" ht="27.95" customHeight="1">
      <c r="A731" s="126"/>
      <c r="B731" s="126"/>
      <c r="C731" s="127"/>
      <c r="D731" s="127"/>
      <c r="E731" s="125">
        <v>730</v>
      </c>
      <c r="F731" s="125"/>
      <c r="G731" s="125"/>
      <c r="H731" s="125"/>
      <c r="I731" s="125"/>
      <c r="J731" s="321"/>
    </row>
    <row r="732" spans="1:10" ht="27.95" customHeight="1">
      <c r="A732" s="126"/>
      <c r="B732" s="126"/>
      <c r="C732" s="127"/>
      <c r="D732" s="127"/>
      <c r="E732" s="125">
        <v>731</v>
      </c>
      <c r="F732" s="125"/>
      <c r="G732" s="125"/>
      <c r="H732" s="125"/>
      <c r="I732" s="125"/>
      <c r="J732" s="321"/>
    </row>
    <row r="733" spans="1:10" ht="27.95" customHeight="1">
      <c r="A733" s="126"/>
      <c r="B733" s="126"/>
      <c r="C733" s="127"/>
      <c r="D733" s="127"/>
      <c r="E733" s="125">
        <v>732</v>
      </c>
      <c r="F733" s="125"/>
      <c r="G733" s="125"/>
      <c r="H733" s="125"/>
      <c r="I733" s="125"/>
      <c r="J733" s="321"/>
    </row>
    <row r="734" spans="1:10" ht="27.95" customHeight="1">
      <c r="A734" s="126"/>
      <c r="B734" s="126"/>
      <c r="C734" s="127"/>
      <c r="D734" s="127"/>
      <c r="E734" s="125">
        <v>733</v>
      </c>
      <c r="F734" s="125"/>
      <c r="G734" s="125"/>
      <c r="H734" s="125"/>
      <c r="I734" s="125"/>
      <c r="J734" s="321"/>
    </row>
    <row r="735" spans="1:10" ht="27.95" customHeight="1">
      <c r="A735" s="126"/>
      <c r="B735" s="126"/>
      <c r="C735" s="127"/>
      <c r="D735" s="127"/>
      <c r="E735" s="125">
        <v>734</v>
      </c>
      <c r="F735" s="125"/>
      <c r="G735" s="125"/>
      <c r="H735" s="125"/>
      <c r="I735" s="125"/>
      <c r="J735" s="321"/>
    </row>
    <row r="736" spans="1:10" ht="27.95" customHeight="1">
      <c r="A736" s="126"/>
      <c r="B736" s="126"/>
      <c r="C736" s="127"/>
      <c r="D736" s="127"/>
      <c r="E736" s="125">
        <v>735</v>
      </c>
      <c r="F736" s="125"/>
      <c r="G736" s="125"/>
      <c r="H736" s="125"/>
      <c r="I736" s="125"/>
      <c r="J736" s="321"/>
    </row>
    <row r="737" spans="1:10" ht="27.95" customHeight="1">
      <c r="A737" s="126"/>
      <c r="B737" s="126"/>
      <c r="C737" s="127"/>
      <c r="D737" s="127"/>
      <c r="E737" s="125">
        <v>736</v>
      </c>
      <c r="F737" s="125"/>
      <c r="G737" s="125"/>
      <c r="H737" s="125"/>
      <c r="I737" s="125"/>
      <c r="J737" s="321"/>
    </row>
    <row r="738" spans="1:10" ht="27.95" customHeight="1">
      <c r="A738" s="126"/>
      <c r="B738" s="126"/>
      <c r="C738" s="127"/>
      <c r="D738" s="127"/>
      <c r="E738" s="125">
        <v>737</v>
      </c>
      <c r="F738" s="125"/>
      <c r="G738" s="125"/>
      <c r="H738" s="125"/>
      <c r="I738" s="125"/>
      <c r="J738" s="321"/>
    </row>
    <row r="739" spans="1:10" ht="27.95" customHeight="1">
      <c r="A739" s="126"/>
      <c r="B739" s="126"/>
      <c r="C739" s="127"/>
      <c r="D739" s="127"/>
      <c r="E739" s="125">
        <v>738</v>
      </c>
      <c r="F739" s="125"/>
      <c r="G739" s="125"/>
      <c r="H739" s="125"/>
      <c r="I739" s="125"/>
      <c r="J739" s="321"/>
    </row>
    <row r="740" spans="1:10" ht="27.95" customHeight="1">
      <c r="A740" s="126"/>
      <c r="B740" s="126"/>
      <c r="C740" s="127"/>
      <c r="D740" s="127"/>
      <c r="E740" s="125">
        <v>739</v>
      </c>
      <c r="F740" s="125"/>
      <c r="G740" s="125"/>
      <c r="H740" s="125"/>
      <c r="I740" s="125"/>
      <c r="J740" s="321"/>
    </row>
    <row r="741" spans="1:10" ht="27.95" customHeight="1">
      <c r="A741" s="126"/>
      <c r="B741" s="126"/>
      <c r="C741" s="127"/>
      <c r="D741" s="127"/>
      <c r="E741" s="125">
        <v>740</v>
      </c>
      <c r="F741" s="125"/>
      <c r="G741" s="125"/>
      <c r="H741" s="125"/>
      <c r="I741" s="125"/>
      <c r="J741" s="321"/>
    </row>
    <row r="742" spans="1:10" ht="27.95" customHeight="1">
      <c r="A742" s="126"/>
      <c r="B742" s="126"/>
      <c r="C742" s="127"/>
      <c r="D742" s="127"/>
      <c r="E742" s="125">
        <v>741</v>
      </c>
      <c r="F742" s="125"/>
      <c r="G742" s="125"/>
      <c r="H742" s="125"/>
      <c r="I742" s="125"/>
      <c r="J742" s="321"/>
    </row>
    <row r="743" spans="1:10" ht="27.95" customHeight="1">
      <c r="A743" s="126"/>
      <c r="B743" s="126"/>
      <c r="C743" s="127"/>
      <c r="D743" s="127"/>
      <c r="E743" s="125">
        <v>742</v>
      </c>
      <c r="F743" s="125"/>
      <c r="G743" s="125"/>
      <c r="H743" s="125"/>
      <c r="I743" s="125"/>
      <c r="J743" s="321"/>
    </row>
    <row r="744" spans="1:10" ht="27.95" customHeight="1">
      <c r="A744" s="126"/>
      <c r="B744" s="126"/>
      <c r="C744" s="127"/>
      <c r="D744" s="127"/>
      <c r="E744" s="125">
        <v>743</v>
      </c>
      <c r="F744" s="125"/>
      <c r="G744" s="125"/>
      <c r="H744" s="125"/>
      <c r="I744" s="125"/>
      <c r="J744" s="321"/>
    </row>
    <row r="745" spans="1:10" ht="27.95" customHeight="1">
      <c r="A745" s="126"/>
      <c r="B745" s="126"/>
      <c r="C745" s="127"/>
      <c r="D745" s="127"/>
      <c r="E745" s="125">
        <v>744</v>
      </c>
      <c r="F745" s="125"/>
      <c r="G745" s="125"/>
      <c r="H745" s="125"/>
      <c r="I745" s="125"/>
      <c r="J745" s="321"/>
    </row>
    <row r="746" spans="1:10" ht="27.95" customHeight="1">
      <c r="A746" s="129"/>
      <c r="B746" s="129"/>
      <c r="C746" s="127"/>
      <c r="D746" s="127"/>
      <c r="E746" s="125">
        <v>745</v>
      </c>
      <c r="F746" s="125"/>
      <c r="G746" s="125"/>
      <c r="H746" s="125"/>
      <c r="I746" s="125"/>
      <c r="J746" s="321"/>
    </row>
    <row r="747" spans="1:10" ht="27.95" customHeight="1" thickBot="1">
      <c r="A747" s="175"/>
      <c r="B747" s="175"/>
      <c r="C747" s="127"/>
      <c r="D747" s="172"/>
      <c r="E747" s="125">
        <v>746</v>
      </c>
      <c r="F747" s="125"/>
      <c r="G747" s="128"/>
      <c r="H747" s="128"/>
      <c r="I747" s="128"/>
      <c r="J747" s="321"/>
    </row>
    <row r="748" spans="1:10" ht="27.95" customHeight="1">
      <c r="A748" s="126"/>
      <c r="B748" s="126"/>
      <c r="C748" s="127"/>
      <c r="D748" s="127"/>
      <c r="E748" s="125">
        <v>747</v>
      </c>
      <c r="F748" s="125"/>
      <c r="G748" s="125"/>
      <c r="H748" s="125"/>
      <c r="I748" s="125"/>
      <c r="J748" s="321"/>
    </row>
    <row r="749" spans="1:10" ht="27.95" customHeight="1">
      <c r="A749" s="126"/>
      <c r="B749" s="126"/>
      <c r="C749" s="127"/>
      <c r="D749" s="127"/>
      <c r="E749" s="125">
        <v>748</v>
      </c>
      <c r="F749" s="125"/>
      <c r="G749" s="125"/>
      <c r="H749" s="125"/>
      <c r="I749" s="125"/>
      <c r="J749" s="321"/>
    </row>
    <row r="750" spans="1:10" ht="27.95" customHeight="1">
      <c r="A750" s="126"/>
      <c r="B750" s="126"/>
      <c r="C750" s="127"/>
      <c r="D750" s="127"/>
      <c r="E750" s="125">
        <v>749</v>
      </c>
      <c r="F750" s="125"/>
      <c r="G750" s="125"/>
      <c r="H750" s="125"/>
      <c r="I750" s="125"/>
      <c r="J750" s="321"/>
    </row>
    <row r="751" spans="1:10" ht="27.95" customHeight="1">
      <c r="A751" s="126"/>
      <c r="B751" s="126"/>
      <c r="C751" s="127"/>
      <c r="D751" s="127"/>
      <c r="E751" s="125">
        <v>750</v>
      </c>
      <c r="F751" s="125"/>
      <c r="G751" s="125"/>
      <c r="H751" s="125"/>
      <c r="I751" s="125"/>
      <c r="J751" s="321"/>
    </row>
    <row r="752" spans="1:10" ht="27.95" customHeight="1">
      <c r="A752" s="126"/>
      <c r="B752" s="126"/>
      <c r="C752" s="127"/>
      <c r="D752" s="127"/>
      <c r="E752" s="125">
        <v>751</v>
      </c>
      <c r="F752" s="125"/>
      <c r="G752" s="125"/>
      <c r="H752" s="125"/>
      <c r="I752" s="125"/>
      <c r="J752" s="321"/>
    </row>
    <row r="753" spans="1:10" ht="27.95" customHeight="1">
      <c r="A753" s="126"/>
      <c r="B753" s="126"/>
      <c r="C753" s="127"/>
      <c r="D753" s="127"/>
      <c r="E753" s="125">
        <v>752</v>
      </c>
      <c r="F753" s="125"/>
      <c r="G753" s="125"/>
      <c r="H753" s="125"/>
      <c r="I753" s="125"/>
      <c r="J753" s="321"/>
    </row>
    <row r="754" spans="1:10" ht="27.95" customHeight="1">
      <c r="A754" s="126"/>
      <c r="B754" s="126"/>
      <c r="C754" s="127"/>
      <c r="D754" s="127"/>
      <c r="E754" s="125">
        <v>753</v>
      </c>
      <c r="F754" s="125"/>
      <c r="G754" s="125"/>
      <c r="H754" s="125"/>
      <c r="I754" s="125"/>
      <c r="J754" s="321"/>
    </row>
    <row r="755" spans="1:10" ht="27.95" customHeight="1">
      <c r="A755" s="126"/>
      <c r="B755" s="126"/>
      <c r="C755" s="127"/>
      <c r="D755" s="127"/>
      <c r="E755" s="125">
        <v>754</v>
      </c>
      <c r="F755" s="125"/>
      <c r="G755" s="125"/>
      <c r="H755" s="125"/>
      <c r="I755" s="125"/>
      <c r="J755" s="321"/>
    </row>
    <row r="756" spans="1:10" ht="27.95" customHeight="1">
      <c r="A756" s="126"/>
      <c r="B756" s="126"/>
      <c r="C756" s="127"/>
      <c r="D756" s="127"/>
      <c r="E756" s="125">
        <v>755</v>
      </c>
      <c r="F756" s="125"/>
      <c r="G756" s="125"/>
      <c r="H756" s="125"/>
      <c r="I756" s="125"/>
      <c r="J756" s="321"/>
    </row>
    <row r="757" spans="1:10" ht="27.95" customHeight="1">
      <c r="A757" s="126"/>
      <c r="B757" s="126"/>
      <c r="C757" s="127"/>
      <c r="D757" s="127"/>
      <c r="E757" s="125">
        <v>756</v>
      </c>
      <c r="F757" s="125"/>
      <c r="G757" s="125"/>
      <c r="H757" s="125"/>
      <c r="I757" s="125"/>
      <c r="J757" s="321"/>
    </row>
    <row r="758" spans="1:10" ht="27.95" customHeight="1">
      <c r="A758" s="126"/>
      <c r="B758" s="126"/>
      <c r="C758" s="127"/>
      <c r="D758" s="127"/>
      <c r="E758" s="125">
        <v>757</v>
      </c>
      <c r="F758" s="125"/>
      <c r="G758" s="125"/>
      <c r="H758" s="125"/>
      <c r="I758" s="125"/>
      <c r="J758" s="321"/>
    </row>
    <row r="759" spans="1:10" ht="27.95" customHeight="1">
      <c r="A759" s="126"/>
      <c r="B759" s="126"/>
      <c r="C759" s="127"/>
      <c r="D759" s="127"/>
      <c r="E759" s="125">
        <v>758</v>
      </c>
      <c r="F759" s="125"/>
      <c r="G759" s="125"/>
      <c r="H759" s="125"/>
      <c r="I759" s="125"/>
      <c r="J759" s="321"/>
    </row>
    <row r="760" spans="1:10" ht="27.95" customHeight="1">
      <c r="A760" s="126"/>
      <c r="B760" s="126"/>
      <c r="C760" s="127"/>
      <c r="D760" s="127"/>
      <c r="E760" s="125">
        <v>759</v>
      </c>
      <c r="F760" s="125"/>
      <c r="G760" s="125"/>
      <c r="H760" s="125"/>
      <c r="I760" s="125"/>
      <c r="J760" s="321"/>
    </row>
    <row r="761" spans="1:10" ht="27.95" customHeight="1">
      <c r="A761" s="126"/>
      <c r="B761" s="126"/>
      <c r="C761" s="127"/>
      <c r="D761" s="127"/>
      <c r="E761" s="125">
        <v>760</v>
      </c>
      <c r="F761" s="125"/>
      <c r="G761" s="125"/>
      <c r="H761" s="125"/>
      <c r="I761" s="125"/>
      <c r="J761" s="321"/>
    </row>
    <row r="762" spans="1:10" ht="27.95" customHeight="1">
      <c r="A762" s="126"/>
      <c r="B762" s="126"/>
      <c r="C762" s="127"/>
      <c r="D762" s="127"/>
      <c r="E762" s="125">
        <v>761</v>
      </c>
      <c r="F762" s="125"/>
      <c r="G762" s="125"/>
      <c r="H762" s="125"/>
      <c r="I762" s="125"/>
      <c r="J762" s="321"/>
    </row>
    <row r="763" spans="1:10" ht="27.95" customHeight="1">
      <c r="A763" s="126"/>
      <c r="B763" s="126"/>
      <c r="C763" s="127"/>
      <c r="D763" s="127"/>
      <c r="E763" s="125">
        <v>762</v>
      </c>
      <c r="F763" s="125"/>
      <c r="G763" s="125"/>
      <c r="H763" s="125"/>
      <c r="I763" s="125"/>
      <c r="J763" s="321"/>
    </row>
    <row r="764" spans="1:10" ht="27.95" customHeight="1">
      <c r="A764" s="126"/>
      <c r="B764" s="126"/>
      <c r="C764" s="127"/>
      <c r="D764" s="127"/>
      <c r="E764" s="125">
        <v>763</v>
      </c>
      <c r="F764" s="125"/>
      <c r="G764" s="125"/>
      <c r="H764" s="125"/>
      <c r="I764" s="125"/>
      <c r="J764" s="321"/>
    </row>
    <row r="765" spans="1:10" ht="27.95" customHeight="1">
      <c r="A765" s="126"/>
      <c r="B765" s="126"/>
      <c r="C765" s="127"/>
      <c r="D765" s="127"/>
      <c r="E765" s="125">
        <v>764</v>
      </c>
      <c r="F765" s="125"/>
      <c r="G765" s="125"/>
      <c r="H765" s="125"/>
      <c r="I765" s="125"/>
      <c r="J765" s="321"/>
    </row>
    <row r="766" spans="1:10" ht="27.95" customHeight="1">
      <c r="A766" s="126"/>
      <c r="B766" s="126"/>
      <c r="C766" s="127"/>
      <c r="D766" s="127"/>
      <c r="E766" s="125">
        <v>765</v>
      </c>
      <c r="F766" s="125"/>
      <c r="G766" s="125"/>
      <c r="H766" s="125"/>
      <c r="I766" s="125"/>
      <c r="J766" s="321"/>
    </row>
    <row r="767" spans="1:10" ht="27.95" customHeight="1">
      <c r="A767" s="126"/>
      <c r="B767" s="126"/>
      <c r="C767" s="127"/>
      <c r="D767" s="127"/>
      <c r="E767" s="125">
        <v>766</v>
      </c>
      <c r="F767" s="125"/>
      <c r="G767" s="125"/>
      <c r="H767" s="125"/>
      <c r="I767" s="125"/>
      <c r="J767" s="321"/>
    </row>
    <row r="768" spans="1:10" ht="27.95" customHeight="1">
      <c r="A768" s="126"/>
      <c r="B768" s="126"/>
      <c r="C768" s="127"/>
      <c r="D768" s="127"/>
      <c r="E768" s="125">
        <v>767</v>
      </c>
      <c r="F768" s="125"/>
      <c r="G768" s="125"/>
      <c r="H768" s="125"/>
      <c r="I768" s="125"/>
      <c r="J768" s="321"/>
    </row>
    <row r="769" spans="1:10" ht="27.95" customHeight="1">
      <c r="A769" s="126"/>
      <c r="B769" s="126"/>
      <c r="C769" s="127"/>
      <c r="D769" s="127"/>
      <c r="E769" s="125">
        <v>768</v>
      </c>
      <c r="F769" s="125"/>
      <c r="G769" s="125"/>
      <c r="H769" s="125"/>
      <c r="I769" s="125"/>
      <c r="J769" s="321"/>
    </row>
    <row r="770" spans="1:10" ht="27.95" customHeight="1">
      <c r="A770" s="126"/>
      <c r="B770" s="126"/>
      <c r="C770" s="127"/>
      <c r="D770" s="127"/>
      <c r="E770" s="125">
        <v>769</v>
      </c>
      <c r="F770" s="125"/>
      <c r="G770" s="125"/>
      <c r="H770" s="125"/>
      <c r="I770" s="125"/>
      <c r="J770" s="321"/>
    </row>
    <row r="771" spans="1:10" ht="27.95" customHeight="1">
      <c r="A771" s="126"/>
      <c r="B771" s="126"/>
      <c r="C771" s="127"/>
      <c r="D771" s="127"/>
      <c r="E771" s="125">
        <v>770</v>
      </c>
      <c r="F771" s="125"/>
      <c r="G771" s="125"/>
      <c r="H771" s="125"/>
      <c r="I771" s="125"/>
      <c r="J771" s="321"/>
    </row>
    <row r="772" spans="1:10" ht="27.95" customHeight="1">
      <c r="A772" s="126"/>
      <c r="B772" s="126"/>
      <c r="C772" s="127"/>
      <c r="D772" s="127"/>
      <c r="E772" s="125">
        <v>771</v>
      </c>
      <c r="F772" s="125"/>
      <c r="G772" s="125"/>
      <c r="H772" s="125"/>
      <c r="I772" s="125"/>
      <c r="J772" s="321"/>
    </row>
    <row r="773" spans="1:10" ht="27.95" customHeight="1">
      <c r="A773" s="126"/>
      <c r="B773" s="126"/>
      <c r="C773" s="127"/>
      <c r="D773" s="127"/>
      <c r="E773" s="125">
        <v>772</v>
      </c>
      <c r="F773" s="125"/>
      <c r="G773" s="125"/>
      <c r="H773" s="125"/>
      <c r="I773" s="125"/>
      <c r="J773" s="321"/>
    </row>
    <row r="774" spans="1:10" ht="27.95" customHeight="1">
      <c r="A774" s="126"/>
      <c r="B774" s="126"/>
      <c r="C774" s="127"/>
      <c r="D774" s="127"/>
      <c r="E774" s="125">
        <v>773</v>
      </c>
      <c r="F774" s="125"/>
      <c r="G774" s="125"/>
      <c r="H774" s="125"/>
      <c r="I774" s="125"/>
      <c r="J774" s="321"/>
    </row>
    <row r="775" spans="1:10" ht="27.95" customHeight="1">
      <c r="A775" s="126"/>
      <c r="B775" s="126"/>
      <c r="C775" s="127"/>
      <c r="D775" s="127"/>
      <c r="E775" s="125">
        <v>774</v>
      </c>
      <c r="F775" s="125"/>
      <c r="G775" s="125"/>
      <c r="H775" s="125"/>
      <c r="I775" s="125"/>
      <c r="J775" s="321"/>
    </row>
    <row r="776" spans="1:10" ht="27.95" customHeight="1">
      <c r="A776" s="126"/>
      <c r="B776" s="126"/>
      <c r="C776" s="127"/>
      <c r="D776" s="127"/>
      <c r="E776" s="125">
        <v>775</v>
      </c>
      <c r="F776" s="125"/>
      <c r="G776" s="125"/>
      <c r="H776" s="125"/>
      <c r="I776" s="125"/>
      <c r="J776" s="321"/>
    </row>
    <row r="777" spans="1:10" ht="27.95" customHeight="1">
      <c r="A777" s="126"/>
      <c r="B777" s="126"/>
      <c r="C777" s="127"/>
      <c r="D777" s="127"/>
      <c r="E777" s="125">
        <v>776</v>
      </c>
      <c r="F777" s="125"/>
      <c r="G777" s="125"/>
      <c r="H777" s="125"/>
      <c r="I777" s="125"/>
      <c r="J777" s="321"/>
    </row>
    <row r="778" spans="1:10" ht="27.95" customHeight="1">
      <c r="A778" s="126"/>
      <c r="B778" s="126"/>
      <c r="C778" s="127"/>
      <c r="D778" s="127"/>
      <c r="E778" s="125">
        <v>777</v>
      </c>
      <c r="F778" s="125"/>
      <c r="G778" s="125"/>
      <c r="H778" s="125"/>
      <c r="I778" s="125"/>
      <c r="J778" s="321"/>
    </row>
    <row r="779" spans="1:10" ht="27.95" customHeight="1">
      <c r="A779" s="126"/>
      <c r="B779" s="126"/>
      <c r="C779" s="127"/>
      <c r="D779" s="127"/>
      <c r="E779" s="125">
        <v>778</v>
      </c>
      <c r="F779" s="125"/>
      <c r="G779" s="125"/>
      <c r="H779" s="125"/>
      <c r="I779" s="125"/>
      <c r="J779" s="321"/>
    </row>
    <row r="780" spans="1:10" ht="27.95" customHeight="1">
      <c r="A780" s="126"/>
      <c r="B780" s="126"/>
      <c r="C780" s="127"/>
      <c r="D780" s="127"/>
      <c r="E780" s="125">
        <v>779</v>
      </c>
      <c r="F780" s="125"/>
      <c r="G780" s="125"/>
      <c r="H780" s="125"/>
      <c r="I780" s="125"/>
      <c r="J780" s="321"/>
    </row>
    <row r="781" spans="1:10" ht="27.95" customHeight="1">
      <c r="A781" s="126"/>
      <c r="B781" s="126"/>
      <c r="C781" s="127"/>
      <c r="D781" s="127"/>
      <c r="E781" s="125">
        <v>780</v>
      </c>
      <c r="F781" s="125"/>
      <c r="G781" s="125"/>
      <c r="H781" s="125"/>
      <c r="I781" s="125"/>
      <c r="J781" s="321"/>
    </row>
    <row r="782" spans="1:10" ht="27.95" customHeight="1">
      <c r="A782" s="126"/>
      <c r="B782" s="126"/>
      <c r="C782" s="127"/>
      <c r="D782" s="127"/>
      <c r="E782" s="125">
        <v>781</v>
      </c>
      <c r="F782" s="125"/>
      <c r="G782" s="125"/>
      <c r="H782" s="125"/>
      <c r="I782" s="125"/>
      <c r="J782" s="321"/>
    </row>
    <row r="783" spans="1:10" ht="27.95" customHeight="1">
      <c r="A783" s="126"/>
      <c r="B783" s="126"/>
      <c r="C783" s="127"/>
      <c r="D783" s="127"/>
      <c r="E783" s="125">
        <v>782</v>
      </c>
      <c r="F783" s="125"/>
      <c r="G783" s="125"/>
      <c r="H783" s="125"/>
      <c r="I783" s="125"/>
      <c r="J783" s="321"/>
    </row>
    <row r="784" spans="1:10" ht="27.95" customHeight="1">
      <c r="A784" s="126"/>
      <c r="B784" s="126"/>
      <c r="C784" s="127"/>
      <c r="D784" s="127"/>
      <c r="E784" s="125">
        <v>783</v>
      </c>
      <c r="F784" s="125"/>
      <c r="G784" s="125"/>
      <c r="H784" s="125"/>
      <c r="I784" s="125"/>
      <c r="J784" s="321"/>
    </row>
    <row r="785" spans="1:10" ht="27.95" customHeight="1">
      <c r="A785" s="126"/>
      <c r="B785" s="126"/>
      <c r="C785" s="127"/>
      <c r="D785" s="127"/>
      <c r="E785" s="125">
        <v>784</v>
      </c>
      <c r="F785" s="125"/>
      <c r="G785" s="125"/>
      <c r="H785" s="125"/>
      <c r="I785" s="125"/>
      <c r="J785" s="321"/>
    </row>
    <row r="786" spans="1:10" ht="27.95" customHeight="1">
      <c r="A786" s="126"/>
      <c r="B786" s="126"/>
      <c r="C786" s="127"/>
      <c r="D786" s="127"/>
      <c r="E786" s="125">
        <v>785</v>
      </c>
      <c r="F786" s="125"/>
      <c r="G786" s="125"/>
      <c r="H786" s="125"/>
      <c r="I786" s="125"/>
      <c r="J786" s="321"/>
    </row>
    <row r="787" spans="1:10" ht="27.95" customHeight="1">
      <c r="A787" s="126"/>
      <c r="B787" s="126"/>
      <c r="C787" s="127"/>
      <c r="D787" s="127"/>
      <c r="E787" s="125">
        <v>786</v>
      </c>
      <c r="F787" s="125"/>
      <c r="G787" s="125"/>
      <c r="H787" s="125"/>
      <c r="I787" s="125"/>
      <c r="J787" s="321"/>
    </row>
    <row r="788" spans="1:10" ht="27.95" customHeight="1">
      <c r="A788" s="126"/>
      <c r="B788" s="126"/>
      <c r="C788" s="127"/>
      <c r="D788" s="127"/>
      <c r="E788" s="125">
        <v>787</v>
      </c>
      <c r="F788" s="125"/>
      <c r="G788" s="125"/>
      <c r="H788" s="125"/>
      <c r="I788" s="125"/>
      <c r="J788" s="321"/>
    </row>
    <row r="789" spans="1:10" ht="27.95" customHeight="1">
      <c r="A789" s="126"/>
      <c r="B789" s="126"/>
      <c r="C789" s="127"/>
      <c r="D789" s="127"/>
      <c r="E789" s="125">
        <v>788</v>
      </c>
      <c r="F789" s="125"/>
      <c r="G789" s="125"/>
      <c r="H789" s="125"/>
      <c r="I789" s="125"/>
      <c r="J789" s="321"/>
    </row>
    <row r="790" spans="1:10" ht="27.95" customHeight="1">
      <c r="A790" s="126"/>
      <c r="B790" s="126"/>
      <c r="C790" s="127"/>
      <c r="D790" s="127"/>
      <c r="E790" s="125">
        <v>789</v>
      </c>
      <c r="F790" s="125"/>
      <c r="G790" s="125"/>
      <c r="H790" s="125"/>
      <c r="I790" s="125"/>
      <c r="J790" s="321"/>
    </row>
    <row r="791" spans="1:10" ht="27.95" customHeight="1">
      <c r="A791" s="126"/>
      <c r="B791" s="126"/>
      <c r="C791" s="127"/>
      <c r="D791" s="127"/>
      <c r="E791" s="125">
        <v>790</v>
      </c>
      <c r="F791" s="125"/>
      <c r="G791" s="125"/>
      <c r="H791" s="125"/>
      <c r="I791" s="125"/>
      <c r="J791" s="321"/>
    </row>
    <row r="792" spans="1:10" ht="27.95" customHeight="1">
      <c r="A792" s="126"/>
      <c r="B792" s="126"/>
      <c r="C792" s="127"/>
      <c r="D792" s="127"/>
      <c r="E792" s="125">
        <v>791</v>
      </c>
      <c r="F792" s="125"/>
      <c r="G792" s="125"/>
      <c r="H792" s="125"/>
      <c r="I792" s="125"/>
      <c r="J792" s="321"/>
    </row>
    <row r="793" spans="1:10" ht="27.95" customHeight="1">
      <c r="A793" s="126"/>
      <c r="B793" s="126"/>
      <c r="C793" s="127"/>
      <c r="D793" s="127"/>
      <c r="E793" s="125">
        <v>792</v>
      </c>
      <c r="F793" s="125"/>
      <c r="G793" s="125"/>
      <c r="H793" s="125"/>
      <c r="I793" s="125"/>
      <c r="J793" s="321"/>
    </row>
    <row r="794" spans="1:10" ht="27.95" customHeight="1">
      <c r="A794" s="126"/>
      <c r="B794" s="126"/>
      <c r="C794" s="127"/>
      <c r="D794" s="127"/>
      <c r="E794" s="125">
        <v>793</v>
      </c>
      <c r="F794" s="125"/>
      <c r="G794" s="125"/>
      <c r="H794" s="125"/>
      <c r="I794" s="125"/>
      <c r="J794" s="321"/>
    </row>
    <row r="795" spans="1:10" ht="27.95" customHeight="1">
      <c r="A795" s="126"/>
      <c r="B795" s="126"/>
      <c r="C795" s="127"/>
      <c r="D795" s="127"/>
      <c r="E795" s="125">
        <v>794</v>
      </c>
      <c r="F795" s="125"/>
      <c r="G795" s="125"/>
      <c r="H795" s="125"/>
      <c r="I795" s="125"/>
      <c r="J795" s="321"/>
    </row>
    <row r="796" spans="1:10" ht="27.95" customHeight="1">
      <c r="A796" s="126"/>
      <c r="B796" s="126"/>
      <c r="C796" s="127"/>
      <c r="D796" s="127"/>
      <c r="E796" s="125">
        <v>795</v>
      </c>
      <c r="F796" s="125"/>
      <c r="G796" s="125"/>
      <c r="H796" s="125"/>
      <c r="I796" s="125"/>
      <c r="J796" s="321"/>
    </row>
    <row r="797" spans="1:10" ht="27.95" customHeight="1">
      <c r="A797" s="126"/>
      <c r="B797" s="126"/>
      <c r="C797" s="127"/>
      <c r="D797" s="127"/>
      <c r="E797" s="125">
        <v>796</v>
      </c>
      <c r="F797" s="125"/>
      <c r="G797" s="125"/>
      <c r="H797" s="125"/>
      <c r="I797" s="125"/>
      <c r="J797" s="321"/>
    </row>
    <row r="798" spans="1:10" ht="27.95" customHeight="1">
      <c r="A798" s="126"/>
      <c r="B798" s="126"/>
      <c r="C798" s="127"/>
      <c r="D798" s="127"/>
      <c r="E798" s="125">
        <v>797</v>
      </c>
      <c r="F798" s="125"/>
      <c r="G798" s="125"/>
      <c r="H798" s="125"/>
      <c r="I798" s="125"/>
      <c r="J798" s="321"/>
    </row>
    <row r="799" spans="1:10" ht="27.95" customHeight="1">
      <c r="A799" s="126"/>
      <c r="B799" s="126"/>
      <c r="C799" s="127"/>
      <c r="D799" s="127"/>
      <c r="E799" s="125">
        <v>798</v>
      </c>
      <c r="F799" s="125"/>
      <c r="G799" s="125"/>
      <c r="H799" s="125"/>
      <c r="I799" s="125"/>
      <c r="J799" s="321"/>
    </row>
    <row r="800" spans="1:10" ht="27.95" customHeight="1">
      <c r="A800" s="126"/>
      <c r="B800" s="126"/>
      <c r="C800" s="127"/>
      <c r="D800" s="127"/>
      <c r="E800" s="125">
        <v>799</v>
      </c>
      <c r="F800" s="125"/>
      <c r="G800" s="125"/>
      <c r="H800" s="125"/>
      <c r="I800" s="125"/>
      <c r="J800" s="321"/>
    </row>
    <row r="801" spans="1:10" ht="27.95" customHeight="1">
      <c r="A801" s="126"/>
      <c r="B801" s="126"/>
      <c r="C801" s="127"/>
      <c r="D801" s="127"/>
      <c r="E801" s="125">
        <v>800</v>
      </c>
      <c r="F801" s="125"/>
      <c r="G801" s="125"/>
      <c r="H801" s="125"/>
      <c r="I801" s="125"/>
      <c r="J801" s="321"/>
    </row>
    <row r="802" spans="1:10" ht="27.95" customHeight="1">
      <c r="A802" s="126"/>
      <c r="B802" s="126"/>
      <c r="C802" s="127"/>
      <c r="D802" s="127"/>
      <c r="E802" s="125">
        <v>801</v>
      </c>
      <c r="F802" s="125"/>
      <c r="G802" s="125"/>
      <c r="H802" s="125"/>
      <c r="I802" s="125"/>
      <c r="J802" s="321"/>
    </row>
    <row r="803" spans="1:10" ht="27.95" customHeight="1">
      <c r="A803" s="126"/>
      <c r="B803" s="126"/>
      <c r="C803" s="127"/>
      <c r="D803" s="127"/>
      <c r="E803" s="125">
        <v>802</v>
      </c>
      <c r="F803" s="125"/>
      <c r="G803" s="125"/>
      <c r="H803" s="125"/>
      <c r="I803" s="125"/>
      <c r="J803" s="321"/>
    </row>
    <row r="804" spans="1:10" ht="27.95" customHeight="1">
      <c r="A804" s="126"/>
      <c r="B804" s="126"/>
      <c r="C804" s="127"/>
      <c r="D804" s="127"/>
      <c r="E804" s="125">
        <v>803</v>
      </c>
      <c r="F804" s="125"/>
      <c r="G804" s="125"/>
      <c r="H804" s="125"/>
      <c r="I804" s="125"/>
      <c r="J804" s="321"/>
    </row>
    <row r="805" spans="1:10" ht="27.95" customHeight="1">
      <c r="A805" s="126"/>
      <c r="B805" s="126"/>
      <c r="C805" s="127"/>
      <c r="D805" s="127"/>
      <c r="E805" s="125">
        <v>804</v>
      </c>
      <c r="F805" s="125"/>
      <c r="G805" s="125"/>
      <c r="H805" s="125"/>
      <c r="I805" s="125"/>
      <c r="J805" s="321"/>
    </row>
    <row r="806" spans="1:10" ht="27.95" customHeight="1">
      <c r="A806" s="126"/>
      <c r="B806" s="126"/>
      <c r="C806" s="127"/>
      <c r="D806" s="127"/>
      <c r="E806" s="125">
        <v>805</v>
      </c>
      <c r="F806" s="125"/>
      <c r="G806" s="125"/>
      <c r="H806" s="125"/>
      <c r="I806" s="125"/>
      <c r="J806" s="321"/>
    </row>
    <row r="807" spans="1:10" ht="27.95" customHeight="1">
      <c r="A807" s="126"/>
      <c r="B807" s="126"/>
      <c r="C807" s="127"/>
      <c r="D807" s="127"/>
      <c r="E807" s="125">
        <v>806</v>
      </c>
      <c r="F807" s="125"/>
      <c r="G807" s="125"/>
      <c r="H807" s="125"/>
      <c r="I807" s="125"/>
      <c r="J807" s="321"/>
    </row>
    <row r="808" spans="1:10" ht="27.95" customHeight="1">
      <c r="A808" s="126"/>
      <c r="B808" s="126"/>
      <c r="C808" s="127"/>
      <c r="D808" s="127"/>
      <c r="E808" s="125">
        <v>807</v>
      </c>
      <c r="F808" s="125"/>
      <c r="G808" s="125"/>
      <c r="H808" s="125"/>
      <c r="I808" s="125"/>
      <c r="J808" s="321"/>
    </row>
    <row r="809" spans="1:10" ht="27.95" customHeight="1">
      <c r="A809" s="126"/>
      <c r="B809" s="126"/>
      <c r="C809" s="127"/>
      <c r="D809" s="127"/>
      <c r="E809" s="125">
        <v>808</v>
      </c>
      <c r="F809" s="125"/>
      <c r="G809" s="125"/>
      <c r="H809" s="125"/>
      <c r="I809" s="125"/>
      <c r="J809" s="321"/>
    </row>
    <row r="810" spans="1:10" ht="27.95" customHeight="1">
      <c r="A810" s="126"/>
      <c r="B810" s="126"/>
      <c r="C810" s="127"/>
      <c r="D810" s="127"/>
      <c r="E810" s="125">
        <v>809</v>
      </c>
      <c r="F810" s="125"/>
      <c r="G810" s="125"/>
      <c r="H810" s="125"/>
      <c r="I810" s="125"/>
      <c r="J810" s="321"/>
    </row>
    <row r="811" spans="1:10" ht="27.95" customHeight="1">
      <c r="A811" s="126"/>
      <c r="B811" s="126"/>
      <c r="C811" s="127"/>
      <c r="D811" s="127"/>
      <c r="E811" s="125">
        <v>810</v>
      </c>
      <c r="F811" s="125"/>
      <c r="G811" s="125"/>
      <c r="H811" s="125"/>
      <c r="I811" s="125"/>
      <c r="J811" s="321"/>
    </row>
    <row r="812" spans="1:10" ht="27.95" customHeight="1">
      <c r="A812" s="126"/>
      <c r="B812" s="126"/>
      <c r="C812" s="127"/>
      <c r="D812" s="127"/>
      <c r="E812" s="125">
        <v>811</v>
      </c>
      <c r="F812" s="125"/>
      <c r="G812" s="125"/>
      <c r="H812" s="125"/>
      <c r="I812" s="125"/>
      <c r="J812" s="321"/>
    </row>
    <row r="813" spans="1:10" ht="27.95" customHeight="1">
      <c r="A813" s="126"/>
      <c r="B813" s="126"/>
      <c r="C813" s="127"/>
      <c r="D813" s="127"/>
      <c r="E813" s="125">
        <v>812</v>
      </c>
      <c r="F813" s="125"/>
      <c r="G813" s="125"/>
      <c r="H813" s="125"/>
      <c r="I813" s="125"/>
      <c r="J813" s="321"/>
    </row>
    <row r="814" spans="1:10" ht="27.95" customHeight="1">
      <c r="A814" s="126"/>
      <c r="B814" s="126"/>
      <c r="C814" s="127"/>
      <c r="D814" s="127"/>
      <c r="E814" s="125">
        <v>813</v>
      </c>
      <c r="F814" s="125"/>
      <c r="G814" s="125"/>
      <c r="H814" s="125"/>
      <c r="I814" s="125"/>
      <c r="J814" s="321"/>
    </row>
    <row r="815" spans="1:10" ht="27.95" customHeight="1">
      <c r="A815" s="126"/>
      <c r="B815" s="126"/>
      <c r="C815" s="127"/>
      <c r="D815" s="127"/>
      <c r="E815" s="125">
        <v>814</v>
      </c>
      <c r="F815" s="125"/>
      <c r="G815" s="125"/>
      <c r="H815" s="125"/>
      <c r="I815" s="125"/>
      <c r="J815" s="321"/>
    </row>
    <row r="816" spans="1:10" ht="27.95" customHeight="1">
      <c r="A816" s="126"/>
      <c r="B816" s="126"/>
      <c r="C816" s="127"/>
      <c r="D816" s="127"/>
      <c r="E816" s="125">
        <v>815</v>
      </c>
      <c r="F816" s="125"/>
      <c r="G816" s="125"/>
      <c r="H816" s="125"/>
      <c r="I816" s="125"/>
      <c r="J816" s="321"/>
    </row>
    <row r="817" spans="1:10" ht="27.95" customHeight="1">
      <c r="A817" s="126"/>
      <c r="B817" s="126"/>
      <c r="C817" s="127"/>
      <c r="D817" s="127"/>
      <c r="E817" s="125">
        <v>816</v>
      </c>
      <c r="F817" s="125"/>
      <c r="G817" s="125"/>
      <c r="H817" s="125"/>
      <c r="I817" s="125"/>
      <c r="J817" s="321"/>
    </row>
    <row r="818" spans="1:10" ht="27.95" customHeight="1">
      <c r="A818" s="126"/>
      <c r="B818" s="126"/>
      <c r="C818" s="127"/>
      <c r="D818" s="127"/>
      <c r="E818" s="125">
        <v>817</v>
      </c>
      <c r="F818" s="125"/>
      <c r="G818" s="125"/>
      <c r="H818" s="125"/>
      <c r="I818" s="125"/>
      <c r="J818" s="321"/>
    </row>
    <row r="819" spans="1:10" ht="27.95" customHeight="1">
      <c r="A819" s="126"/>
      <c r="B819" s="126"/>
      <c r="C819" s="127"/>
      <c r="D819" s="127"/>
      <c r="E819" s="125">
        <v>818</v>
      </c>
      <c r="F819" s="125"/>
      <c r="G819" s="125"/>
      <c r="H819" s="125"/>
      <c r="I819" s="125"/>
      <c r="J819" s="321"/>
    </row>
    <row r="820" spans="1:10" ht="27.95" customHeight="1">
      <c r="A820" s="126"/>
      <c r="B820" s="126"/>
      <c r="C820" s="127"/>
      <c r="D820" s="127"/>
      <c r="E820" s="125">
        <v>819</v>
      </c>
      <c r="F820" s="125"/>
      <c r="G820" s="125"/>
      <c r="H820" s="125"/>
      <c r="I820" s="125"/>
      <c r="J820" s="321"/>
    </row>
    <row r="821" spans="1:10" ht="27.95" customHeight="1">
      <c r="A821" s="126"/>
      <c r="B821" s="126"/>
      <c r="C821" s="127"/>
      <c r="D821" s="127"/>
      <c r="E821" s="125">
        <v>820</v>
      </c>
      <c r="F821" s="125"/>
      <c r="G821" s="125"/>
      <c r="H821" s="125"/>
      <c r="I821" s="125"/>
      <c r="J821" s="321"/>
    </row>
    <row r="822" spans="1:10" ht="27.95" customHeight="1">
      <c r="A822" s="126"/>
      <c r="B822" s="126"/>
      <c r="C822" s="127"/>
      <c r="D822" s="127"/>
      <c r="E822" s="125">
        <v>821</v>
      </c>
      <c r="F822" s="125"/>
      <c r="G822" s="125"/>
      <c r="H822" s="125"/>
      <c r="I822" s="125"/>
      <c r="J822" s="321"/>
    </row>
    <row r="823" spans="1:10" ht="27.95" customHeight="1">
      <c r="A823" s="126"/>
      <c r="B823" s="126"/>
      <c r="C823" s="127"/>
      <c r="D823" s="127"/>
      <c r="E823" s="125">
        <v>822</v>
      </c>
      <c r="F823" s="125"/>
      <c r="G823" s="125"/>
      <c r="H823" s="125"/>
      <c r="I823" s="125"/>
      <c r="J823" s="321"/>
    </row>
    <row r="824" spans="1:10" ht="27.95" customHeight="1">
      <c r="A824" s="126"/>
      <c r="B824" s="126"/>
      <c r="C824" s="127"/>
      <c r="D824" s="127"/>
      <c r="E824" s="125">
        <v>823</v>
      </c>
      <c r="F824" s="125"/>
      <c r="G824" s="125"/>
      <c r="H824" s="125"/>
      <c r="I824" s="125"/>
      <c r="J824" s="321"/>
    </row>
    <row r="825" spans="1:10" ht="27.95" customHeight="1">
      <c r="A825" s="126"/>
      <c r="B825" s="126"/>
      <c r="C825" s="127"/>
      <c r="D825" s="127"/>
      <c r="E825" s="125">
        <v>824</v>
      </c>
      <c r="F825" s="125"/>
      <c r="G825" s="125"/>
      <c r="H825" s="125"/>
      <c r="I825" s="125"/>
      <c r="J825" s="321"/>
    </row>
    <row r="826" spans="1:10" ht="27.95" customHeight="1">
      <c r="A826" s="126"/>
      <c r="B826" s="126"/>
      <c r="C826" s="127"/>
      <c r="D826" s="127"/>
      <c r="E826" s="125">
        <v>825</v>
      </c>
      <c r="F826" s="125"/>
      <c r="G826" s="125"/>
      <c r="H826" s="125"/>
      <c r="I826" s="125"/>
      <c r="J826" s="321"/>
    </row>
    <row r="827" spans="1:10" ht="27.95" customHeight="1">
      <c r="A827" s="126"/>
      <c r="B827" s="126"/>
      <c r="C827" s="127"/>
      <c r="D827" s="127"/>
      <c r="E827" s="125">
        <v>826</v>
      </c>
      <c r="F827" s="125"/>
      <c r="G827" s="125"/>
      <c r="H827" s="125"/>
      <c r="I827" s="125"/>
      <c r="J827" s="321"/>
    </row>
    <row r="828" spans="1:10" ht="27.95" customHeight="1">
      <c r="A828" s="126"/>
      <c r="B828" s="126"/>
      <c r="C828" s="127"/>
      <c r="D828" s="127"/>
      <c r="E828" s="125">
        <v>827</v>
      </c>
      <c r="F828" s="125"/>
      <c r="G828" s="125"/>
      <c r="H828" s="125"/>
      <c r="I828" s="125"/>
      <c r="J828" s="321"/>
    </row>
    <row r="829" spans="1:10" ht="27.95" customHeight="1">
      <c r="A829" s="129"/>
      <c r="B829" s="129"/>
      <c r="C829" s="127"/>
      <c r="D829" s="127"/>
      <c r="E829" s="125">
        <v>828</v>
      </c>
      <c r="F829" s="125"/>
      <c r="G829" s="125"/>
      <c r="H829" s="125"/>
      <c r="I829" s="125"/>
      <c r="J829" s="321"/>
    </row>
    <row r="830" spans="1:10" ht="27.95" customHeight="1" thickBot="1">
      <c r="A830" s="175"/>
      <c r="B830" s="175"/>
      <c r="C830" s="127"/>
      <c r="D830" s="172"/>
      <c r="E830" s="125">
        <v>829</v>
      </c>
      <c r="F830" s="125"/>
      <c r="G830" s="128"/>
      <c r="H830" s="128"/>
      <c r="I830" s="128"/>
      <c r="J830" s="321"/>
    </row>
    <row r="831" spans="1:10" ht="27.95" customHeight="1">
      <c r="A831" s="126"/>
      <c r="B831" s="126"/>
      <c r="C831" s="127"/>
      <c r="D831" s="127"/>
      <c r="E831" s="125">
        <v>830</v>
      </c>
      <c r="F831" s="125"/>
      <c r="G831" s="125"/>
      <c r="H831" s="125"/>
      <c r="I831" s="125"/>
      <c r="J831" s="321"/>
    </row>
    <row r="832" spans="1:10" ht="27.95" customHeight="1">
      <c r="A832" s="126"/>
      <c r="B832" s="126"/>
      <c r="C832" s="127"/>
      <c r="D832" s="127"/>
      <c r="E832" s="125">
        <v>831</v>
      </c>
      <c r="F832" s="125"/>
      <c r="G832" s="125"/>
      <c r="H832" s="125"/>
      <c r="I832" s="125"/>
      <c r="J832" s="321"/>
    </row>
    <row r="833" spans="1:10" ht="27.95" customHeight="1">
      <c r="A833" s="126"/>
      <c r="B833" s="126"/>
      <c r="C833" s="127"/>
      <c r="D833" s="127"/>
      <c r="E833" s="125">
        <v>832</v>
      </c>
      <c r="F833" s="125"/>
      <c r="G833" s="125"/>
      <c r="H833" s="125"/>
      <c r="I833" s="125"/>
      <c r="J833" s="321"/>
    </row>
    <row r="834" spans="1:10" ht="27.95" customHeight="1">
      <c r="A834" s="126"/>
      <c r="B834" s="126"/>
      <c r="C834" s="127"/>
      <c r="D834" s="127"/>
      <c r="E834" s="125">
        <v>833</v>
      </c>
      <c r="F834" s="125"/>
      <c r="G834" s="125"/>
      <c r="H834" s="125"/>
      <c r="I834" s="125"/>
      <c r="J834" s="321"/>
    </row>
    <row r="835" spans="1:10" ht="27.95" customHeight="1">
      <c r="A835" s="126"/>
      <c r="B835" s="126"/>
      <c r="C835" s="127"/>
      <c r="D835" s="127"/>
      <c r="E835" s="125">
        <v>834</v>
      </c>
      <c r="F835" s="125"/>
      <c r="G835" s="125"/>
      <c r="H835" s="125"/>
      <c r="I835" s="125"/>
      <c r="J835" s="321"/>
    </row>
    <row r="836" spans="1:10" ht="27.95" customHeight="1">
      <c r="A836" s="126"/>
      <c r="B836" s="126"/>
      <c r="C836" s="127"/>
      <c r="D836" s="127"/>
      <c r="E836" s="125">
        <v>835</v>
      </c>
      <c r="F836" s="125"/>
      <c r="G836" s="125"/>
      <c r="H836" s="125"/>
      <c r="I836" s="125"/>
      <c r="J836" s="321"/>
    </row>
    <row r="837" spans="1:10" ht="27.95" customHeight="1">
      <c r="A837" s="126"/>
      <c r="B837" s="126"/>
      <c r="C837" s="127"/>
      <c r="D837" s="127"/>
      <c r="E837" s="125">
        <v>836</v>
      </c>
      <c r="F837" s="125"/>
      <c r="G837" s="125"/>
      <c r="H837" s="125"/>
      <c r="I837" s="125"/>
      <c r="J837" s="321"/>
    </row>
    <row r="838" spans="1:10" ht="27.95" customHeight="1">
      <c r="A838" s="126"/>
      <c r="B838" s="126"/>
      <c r="C838" s="127"/>
      <c r="D838" s="127"/>
      <c r="E838" s="125">
        <v>837</v>
      </c>
      <c r="F838" s="125"/>
      <c r="G838" s="125"/>
      <c r="H838" s="125"/>
      <c r="I838" s="125"/>
      <c r="J838" s="321"/>
    </row>
    <row r="839" spans="1:10" ht="27.95" customHeight="1">
      <c r="A839" s="126"/>
      <c r="B839" s="126"/>
      <c r="C839" s="127"/>
      <c r="D839" s="127"/>
      <c r="E839" s="125">
        <v>838</v>
      </c>
      <c r="F839" s="125"/>
      <c r="G839" s="125"/>
      <c r="H839" s="125"/>
      <c r="I839" s="125"/>
      <c r="J839" s="321"/>
    </row>
    <row r="840" spans="1:10" ht="27.95" customHeight="1">
      <c r="A840" s="126"/>
      <c r="B840" s="126"/>
      <c r="C840" s="127"/>
      <c r="D840" s="127"/>
      <c r="E840" s="125">
        <v>839</v>
      </c>
      <c r="F840" s="125"/>
      <c r="G840" s="125"/>
      <c r="H840" s="125"/>
      <c r="I840" s="125"/>
      <c r="J840" s="321"/>
    </row>
    <row r="841" spans="1:10" ht="27.95" customHeight="1">
      <c r="A841" s="126"/>
      <c r="B841" s="126"/>
      <c r="C841" s="127"/>
      <c r="D841" s="127"/>
      <c r="E841" s="125">
        <v>840</v>
      </c>
      <c r="F841" s="125"/>
      <c r="G841" s="125"/>
      <c r="H841" s="125"/>
      <c r="I841" s="125"/>
      <c r="J841" s="321"/>
    </row>
    <row r="842" spans="1:10" ht="27.95" customHeight="1">
      <c r="A842" s="126"/>
      <c r="B842" s="126"/>
      <c r="C842" s="127"/>
      <c r="D842" s="127"/>
      <c r="E842" s="125">
        <v>841</v>
      </c>
      <c r="F842" s="125"/>
      <c r="G842" s="125"/>
      <c r="H842" s="125"/>
      <c r="I842" s="125"/>
      <c r="J842" s="321"/>
    </row>
    <row r="843" spans="1:10" ht="27.95" customHeight="1">
      <c r="A843" s="126"/>
      <c r="B843" s="126"/>
      <c r="C843" s="127"/>
      <c r="D843" s="127"/>
      <c r="E843" s="125">
        <v>842</v>
      </c>
      <c r="F843" s="125"/>
      <c r="G843" s="125"/>
      <c r="H843" s="125"/>
      <c r="I843" s="125"/>
      <c r="J843" s="321"/>
    </row>
    <row r="844" spans="1:10" ht="27.95" customHeight="1">
      <c r="A844" s="126"/>
      <c r="B844" s="126"/>
      <c r="C844" s="127"/>
      <c r="D844" s="127"/>
      <c r="E844" s="125">
        <v>843</v>
      </c>
      <c r="F844" s="125"/>
      <c r="G844" s="125"/>
      <c r="H844" s="125"/>
      <c r="I844" s="125"/>
      <c r="J844" s="321"/>
    </row>
    <row r="845" spans="1:10" ht="27.95" customHeight="1">
      <c r="A845" s="126"/>
      <c r="B845" s="126"/>
      <c r="C845" s="127"/>
      <c r="D845" s="127"/>
      <c r="E845" s="125">
        <v>844</v>
      </c>
      <c r="F845" s="125"/>
      <c r="G845" s="125"/>
      <c r="H845" s="125"/>
      <c r="I845" s="125"/>
      <c r="J845" s="321"/>
    </row>
    <row r="846" spans="1:10" ht="27.95" customHeight="1">
      <c r="A846" s="126"/>
      <c r="B846" s="126"/>
      <c r="C846" s="127"/>
      <c r="D846" s="127"/>
      <c r="E846" s="125">
        <v>845</v>
      </c>
      <c r="F846" s="125"/>
      <c r="G846" s="125"/>
      <c r="H846" s="125"/>
      <c r="I846" s="125"/>
      <c r="J846" s="321"/>
    </row>
    <row r="847" spans="1:10" ht="27.95" customHeight="1">
      <c r="A847" s="126"/>
      <c r="B847" s="126"/>
      <c r="C847" s="127"/>
      <c r="D847" s="127"/>
      <c r="E847" s="125">
        <v>846</v>
      </c>
      <c r="F847" s="125"/>
      <c r="G847" s="125"/>
      <c r="H847" s="125"/>
      <c r="I847" s="125"/>
      <c r="J847" s="321"/>
    </row>
    <row r="848" spans="1:10" ht="27.95" customHeight="1">
      <c r="A848" s="126"/>
      <c r="B848" s="126"/>
      <c r="C848" s="127"/>
      <c r="D848" s="127"/>
      <c r="E848" s="125">
        <v>847</v>
      </c>
      <c r="F848" s="125"/>
      <c r="G848" s="125"/>
      <c r="H848" s="125"/>
      <c r="I848" s="125"/>
      <c r="J848" s="321"/>
    </row>
    <row r="849" spans="1:10" ht="27.95" customHeight="1">
      <c r="A849" s="126"/>
      <c r="B849" s="126"/>
      <c r="C849" s="127"/>
      <c r="D849" s="127"/>
      <c r="E849" s="125">
        <v>848</v>
      </c>
      <c r="F849" s="125"/>
      <c r="G849" s="125"/>
      <c r="H849" s="125"/>
      <c r="I849" s="125"/>
      <c r="J849" s="321"/>
    </row>
    <row r="850" spans="1:10" ht="27.95" customHeight="1">
      <c r="A850" s="126"/>
      <c r="B850" s="126"/>
      <c r="C850" s="127"/>
      <c r="D850" s="127"/>
      <c r="E850" s="125">
        <v>849</v>
      </c>
      <c r="F850" s="125"/>
      <c r="G850" s="125"/>
      <c r="H850" s="125"/>
      <c r="I850" s="125"/>
      <c r="J850" s="321"/>
    </row>
    <row r="851" spans="1:10" ht="27.95" customHeight="1">
      <c r="A851" s="126"/>
      <c r="B851" s="126"/>
      <c r="C851" s="127"/>
      <c r="D851" s="127"/>
      <c r="E851" s="125">
        <v>850</v>
      </c>
      <c r="F851" s="125"/>
      <c r="G851" s="125"/>
      <c r="H851" s="125"/>
      <c r="I851" s="125"/>
      <c r="J851" s="321"/>
    </row>
    <row r="852" spans="1:10" ht="27.95" customHeight="1">
      <c r="A852" s="126"/>
      <c r="B852" s="126"/>
      <c r="C852" s="127"/>
      <c r="D852" s="127"/>
      <c r="E852" s="125">
        <v>851</v>
      </c>
      <c r="F852" s="125"/>
      <c r="G852" s="125"/>
      <c r="H852" s="125"/>
      <c r="I852" s="125"/>
      <c r="J852" s="321"/>
    </row>
    <row r="853" spans="1:10" ht="27.95" customHeight="1">
      <c r="A853" s="126"/>
      <c r="B853" s="126"/>
      <c r="C853" s="127"/>
      <c r="D853" s="127"/>
      <c r="E853" s="125">
        <v>852</v>
      </c>
      <c r="F853" s="125"/>
      <c r="G853" s="125"/>
      <c r="H853" s="125"/>
      <c r="I853" s="125"/>
      <c r="J853" s="321"/>
    </row>
    <row r="854" spans="1:10" ht="27.95" customHeight="1">
      <c r="A854" s="126"/>
      <c r="B854" s="126"/>
      <c r="C854" s="127"/>
      <c r="D854" s="127"/>
      <c r="E854" s="125">
        <v>853</v>
      </c>
      <c r="F854" s="125"/>
      <c r="G854" s="125"/>
      <c r="H854" s="125"/>
      <c r="I854" s="125"/>
      <c r="J854" s="321"/>
    </row>
    <row r="855" spans="1:10" ht="27.95" customHeight="1">
      <c r="A855" s="126"/>
      <c r="B855" s="126"/>
      <c r="C855" s="127"/>
      <c r="D855" s="127"/>
      <c r="E855" s="125">
        <v>854</v>
      </c>
      <c r="F855" s="125"/>
      <c r="G855" s="125"/>
      <c r="H855" s="125"/>
      <c r="I855" s="125"/>
      <c r="J855" s="321"/>
    </row>
    <row r="856" spans="1:10" ht="27.95" customHeight="1">
      <c r="A856" s="126"/>
      <c r="B856" s="126"/>
      <c r="C856" s="127"/>
      <c r="D856" s="127"/>
      <c r="E856" s="125">
        <v>855</v>
      </c>
      <c r="F856" s="125"/>
      <c r="G856" s="125"/>
      <c r="H856" s="125"/>
      <c r="I856" s="125"/>
      <c r="J856" s="321"/>
    </row>
    <row r="857" spans="1:10" ht="27.95" customHeight="1">
      <c r="A857" s="126"/>
      <c r="B857" s="126"/>
      <c r="C857" s="127"/>
      <c r="D857" s="127"/>
      <c r="E857" s="125">
        <v>856</v>
      </c>
      <c r="F857" s="125"/>
      <c r="G857" s="125"/>
      <c r="H857" s="125"/>
      <c r="I857" s="125"/>
      <c r="J857" s="321"/>
    </row>
    <row r="858" spans="1:10" ht="27.95" customHeight="1">
      <c r="A858" s="126"/>
      <c r="B858" s="126"/>
      <c r="C858" s="127"/>
      <c r="D858" s="127"/>
      <c r="E858" s="125">
        <v>857</v>
      </c>
      <c r="F858" s="125"/>
      <c r="G858" s="125"/>
      <c r="H858" s="125"/>
      <c r="I858" s="125"/>
      <c r="J858" s="321"/>
    </row>
    <row r="859" spans="1:10" ht="27.95" customHeight="1">
      <c r="A859" s="126"/>
      <c r="B859" s="126"/>
      <c r="C859" s="127"/>
      <c r="D859" s="127"/>
      <c r="E859" s="125">
        <v>858</v>
      </c>
      <c r="F859" s="125"/>
      <c r="G859" s="125"/>
      <c r="H859" s="125"/>
      <c r="I859" s="125"/>
      <c r="J859" s="321"/>
    </row>
    <row r="860" spans="1:10" ht="27.95" customHeight="1">
      <c r="A860" s="126"/>
      <c r="B860" s="126"/>
      <c r="C860" s="127"/>
      <c r="D860" s="127"/>
      <c r="E860" s="125">
        <v>859</v>
      </c>
      <c r="F860" s="125"/>
      <c r="G860" s="125"/>
      <c r="H860" s="125"/>
      <c r="I860" s="125"/>
      <c r="J860" s="321"/>
    </row>
    <row r="861" spans="1:10" ht="27.95" customHeight="1">
      <c r="A861" s="126"/>
      <c r="B861" s="126"/>
      <c r="C861" s="127"/>
      <c r="D861" s="127"/>
      <c r="E861" s="125">
        <v>860</v>
      </c>
      <c r="F861" s="125"/>
      <c r="G861" s="125"/>
      <c r="H861" s="125"/>
      <c r="I861" s="125"/>
      <c r="J861" s="321"/>
    </row>
    <row r="862" spans="1:10" ht="27.95" customHeight="1">
      <c r="A862" s="126"/>
      <c r="B862" s="126"/>
      <c r="C862" s="127"/>
      <c r="D862" s="127"/>
      <c r="E862" s="125">
        <v>861</v>
      </c>
      <c r="F862" s="125"/>
      <c r="G862" s="125"/>
      <c r="H862" s="125"/>
      <c r="I862" s="125"/>
      <c r="J862" s="321"/>
    </row>
    <row r="863" spans="1:10" ht="27.95" customHeight="1">
      <c r="A863" s="126"/>
      <c r="B863" s="126"/>
      <c r="C863" s="127"/>
      <c r="D863" s="127"/>
      <c r="E863" s="125">
        <v>862</v>
      </c>
      <c r="F863" s="125"/>
      <c r="G863" s="125"/>
      <c r="H863" s="125"/>
      <c r="I863" s="125"/>
      <c r="J863" s="321"/>
    </row>
    <row r="864" spans="1:10" ht="27.95" customHeight="1">
      <c r="A864" s="126"/>
      <c r="B864" s="126"/>
      <c r="C864" s="127"/>
      <c r="D864" s="127"/>
      <c r="E864" s="125">
        <v>863</v>
      </c>
      <c r="F864" s="125"/>
      <c r="G864" s="125"/>
      <c r="H864" s="125"/>
      <c r="I864" s="125"/>
      <c r="J864" s="321"/>
    </row>
    <row r="865" spans="1:10" ht="27.95" customHeight="1">
      <c r="A865" s="126"/>
      <c r="B865" s="126"/>
      <c r="C865" s="127"/>
      <c r="D865" s="127"/>
      <c r="E865" s="125">
        <v>864</v>
      </c>
      <c r="F865" s="125"/>
      <c r="G865" s="125"/>
      <c r="H865" s="125"/>
      <c r="I865" s="125"/>
      <c r="J865" s="321"/>
    </row>
    <row r="866" spans="1:10" ht="27.95" customHeight="1">
      <c r="A866" s="126"/>
      <c r="B866" s="126"/>
      <c r="C866" s="127"/>
      <c r="D866" s="127"/>
      <c r="E866" s="125">
        <v>865</v>
      </c>
      <c r="F866" s="125"/>
      <c r="G866" s="125"/>
      <c r="H866" s="125"/>
      <c r="I866" s="125"/>
      <c r="J866" s="321"/>
    </row>
    <row r="867" spans="1:10" ht="27.95" customHeight="1">
      <c r="A867" s="126"/>
      <c r="B867" s="126"/>
      <c r="C867" s="127"/>
      <c r="D867" s="127"/>
      <c r="E867" s="125">
        <v>866</v>
      </c>
      <c r="F867" s="125"/>
      <c r="G867" s="125"/>
      <c r="H867" s="125"/>
      <c r="I867" s="125"/>
      <c r="J867" s="321"/>
    </row>
    <row r="868" spans="1:10" ht="27.95" customHeight="1">
      <c r="A868" s="126"/>
      <c r="B868" s="126"/>
      <c r="C868" s="127"/>
      <c r="D868" s="127"/>
      <c r="E868" s="125">
        <v>867</v>
      </c>
      <c r="F868" s="125"/>
      <c r="G868" s="125"/>
      <c r="H868" s="125"/>
      <c r="I868" s="125"/>
      <c r="J868" s="321"/>
    </row>
    <row r="869" spans="1:10" ht="27.95" customHeight="1">
      <c r="A869" s="126"/>
      <c r="B869" s="126"/>
      <c r="C869" s="127"/>
      <c r="D869" s="127"/>
      <c r="E869" s="125">
        <v>868</v>
      </c>
      <c r="F869" s="125"/>
      <c r="G869" s="125"/>
      <c r="H869" s="125"/>
      <c r="I869" s="125"/>
      <c r="J869" s="321"/>
    </row>
    <row r="870" spans="1:10" ht="27.95" customHeight="1">
      <c r="A870" s="126"/>
      <c r="B870" s="126"/>
      <c r="C870" s="127"/>
      <c r="D870" s="127"/>
      <c r="E870" s="125">
        <v>869</v>
      </c>
      <c r="F870" s="125"/>
      <c r="G870" s="125"/>
      <c r="H870" s="125"/>
      <c r="I870" s="125"/>
      <c r="J870" s="321"/>
    </row>
    <row r="871" spans="1:10" ht="27.95" customHeight="1">
      <c r="A871" s="126"/>
      <c r="B871" s="126"/>
      <c r="C871" s="127"/>
      <c r="D871" s="127"/>
      <c r="E871" s="125">
        <v>870</v>
      </c>
      <c r="F871" s="125"/>
      <c r="G871" s="125"/>
      <c r="H871" s="125"/>
      <c r="I871" s="125"/>
      <c r="J871" s="321"/>
    </row>
    <row r="872" spans="1:10" ht="27.95" customHeight="1">
      <c r="A872" s="126"/>
      <c r="B872" s="126"/>
      <c r="C872" s="127"/>
      <c r="D872" s="127"/>
      <c r="E872" s="125">
        <v>871</v>
      </c>
      <c r="F872" s="125"/>
      <c r="G872" s="125"/>
      <c r="H872" s="125"/>
      <c r="I872" s="125"/>
      <c r="J872" s="321"/>
    </row>
    <row r="873" spans="1:10" ht="27.95" customHeight="1">
      <c r="A873" s="126"/>
      <c r="B873" s="126"/>
      <c r="C873" s="127"/>
      <c r="D873" s="127"/>
      <c r="E873" s="125">
        <v>872</v>
      </c>
      <c r="F873" s="125"/>
      <c r="G873" s="125"/>
      <c r="H873" s="125"/>
      <c r="I873" s="125"/>
      <c r="J873" s="321"/>
    </row>
    <row r="874" spans="1:10" ht="27.95" customHeight="1">
      <c r="A874" s="126"/>
      <c r="B874" s="126"/>
      <c r="C874" s="127"/>
      <c r="D874" s="127"/>
      <c r="E874" s="125">
        <v>873</v>
      </c>
      <c r="F874" s="125"/>
      <c r="G874" s="125"/>
      <c r="H874" s="125"/>
      <c r="I874" s="125"/>
      <c r="J874" s="321"/>
    </row>
    <row r="875" spans="1:10" ht="27.95" customHeight="1">
      <c r="A875" s="126"/>
      <c r="B875" s="126"/>
      <c r="C875" s="127"/>
      <c r="D875" s="127"/>
      <c r="E875" s="125">
        <v>874</v>
      </c>
      <c r="F875" s="125"/>
      <c r="G875" s="125"/>
      <c r="H875" s="125"/>
      <c r="I875" s="125"/>
      <c r="J875" s="321"/>
    </row>
    <row r="876" spans="1:10" ht="27.95" customHeight="1">
      <c r="A876" s="126"/>
      <c r="B876" s="126"/>
      <c r="C876" s="127"/>
      <c r="D876" s="127"/>
      <c r="E876" s="125">
        <v>875</v>
      </c>
      <c r="F876" s="125"/>
      <c r="G876" s="125"/>
      <c r="H876" s="125"/>
      <c r="I876" s="125"/>
      <c r="J876" s="321"/>
    </row>
    <row r="877" spans="1:10" ht="27.95" customHeight="1">
      <c r="A877" s="126"/>
      <c r="B877" s="126"/>
      <c r="C877" s="127"/>
      <c r="D877" s="127"/>
      <c r="E877" s="125">
        <v>876</v>
      </c>
      <c r="F877" s="125"/>
      <c r="G877" s="125"/>
      <c r="H877" s="125"/>
      <c r="I877" s="125"/>
      <c r="J877" s="321"/>
    </row>
    <row r="878" spans="1:10" ht="27.95" customHeight="1">
      <c r="A878" s="126"/>
      <c r="B878" s="126"/>
      <c r="C878" s="127"/>
      <c r="D878" s="127"/>
      <c r="E878" s="125">
        <v>877</v>
      </c>
      <c r="F878" s="125"/>
      <c r="G878" s="125"/>
      <c r="H878" s="125"/>
      <c r="I878" s="125"/>
      <c r="J878" s="321"/>
    </row>
    <row r="879" spans="1:10" ht="27.95" customHeight="1">
      <c r="A879" s="126"/>
      <c r="B879" s="126"/>
      <c r="C879" s="127"/>
      <c r="D879" s="127"/>
      <c r="E879" s="125">
        <v>878</v>
      </c>
      <c r="F879" s="125"/>
      <c r="G879" s="125"/>
      <c r="H879" s="125"/>
      <c r="I879" s="125"/>
      <c r="J879" s="321"/>
    </row>
    <row r="880" spans="1:10" ht="27.95" customHeight="1">
      <c r="A880" s="126"/>
      <c r="B880" s="126"/>
      <c r="C880" s="127"/>
      <c r="D880" s="127"/>
      <c r="E880" s="125">
        <v>879</v>
      </c>
      <c r="F880" s="125"/>
      <c r="G880" s="125"/>
      <c r="H880" s="125"/>
      <c r="I880" s="125"/>
      <c r="J880" s="321"/>
    </row>
    <row r="881" spans="1:10" ht="27.95" customHeight="1">
      <c r="A881" s="126"/>
      <c r="B881" s="126"/>
      <c r="C881" s="127"/>
      <c r="D881" s="127"/>
      <c r="E881" s="125">
        <v>880</v>
      </c>
      <c r="F881" s="125"/>
      <c r="G881" s="125"/>
      <c r="H881" s="125"/>
      <c r="I881" s="125"/>
      <c r="J881" s="321"/>
    </row>
    <row r="882" spans="1:10" ht="27.95" customHeight="1">
      <c r="A882" s="126"/>
      <c r="B882" s="126"/>
      <c r="C882" s="127"/>
      <c r="D882" s="127"/>
      <c r="E882" s="125">
        <v>881</v>
      </c>
      <c r="F882" s="125"/>
      <c r="G882" s="125"/>
      <c r="H882" s="125"/>
      <c r="I882" s="125"/>
      <c r="J882" s="321"/>
    </row>
    <row r="883" spans="1:10" ht="27.95" customHeight="1">
      <c r="A883" s="126"/>
      <c r="B883" s="126"/>
      <c r="C883" s="127"/>
      <c r="D883" s="127"/>
      <c r="E883" s="125">
        <v>882</v>
      </c>
      <c r="F883" s="125"/>
      <c r="G883" s="125"/>
      <c r="H883" s="125"/>
      <c r="I883" s="125"/>
      <c r="J883" s="321"/>
    </row>
    <row r="884" spans="1:10" ht="27.95" customHeight="1">
      <c r="A884" s="126"/>
      <c r="B884" s="126"/>
      <c r="C884" s="127"/>
      <c r="D884" s="127"/>
      <c r="E884" s="125">
        <v>883</v>
      </c>
      <c r="F884" s="125"/>
      <c r="G884" s="125"/>
      <c r="H884" s="125"/>
      <c r="I884" s="125"/>
      <c r="J884" s="321"/>
    </row>
    <row r="885" spans="1:10" ht="27.95" customHeight="1">
      <c r="A885" s="126"/>
      <c r="B885" s="126"/>
      <c r="C885" s="127"/>
      <c r="D885" s="127"/>
      <c r="E885" s="125">
        <v>884</v>
      </c>
      <c r="F885" s="125"/>
      <c r="G885" s="125"/>
      <c r="H885" s="125"/>
      <c r="I885" s="125"/>
      <c r="J885" s="321"/>
    </row>
    <row r="886" spans="1:10" ht="27.95" customHeight="1">
      <c r="A886" s="126"/>
      <c r="B886" s="126"/>
      <c r="C886" s="127"/>
      <c r="D886" s="127"/>
      <c r="E886" s="125">
        <v>885</v>
      </c>
      <c r="F886" s="125"/>
      <c r="G886" s="125"/>
      <c r="H886" s="125"/>
      <c r="I886" s="125"/>
      <c r="J886" s="321"/>
    </row>
    <row r="887" spans="1:10" ht="27.95" customHeight="1">
      <c r="A887" s="126"/>
      <c r="B887" s="126"/>
      <c r="C887" s="127"/>
      <c r="D887" s="127"/>
      <c r="E887" s="125">
        <v>886</v>
      </c>
      <c r="F887" s="125"/>
      <c r="G887" s="125"/>
      <c r="H887" s="125"/>
      <c r="I887" s="125"/>
      <c r="J887" s="321"/>
    </row>
    <row r="888" spans="1:10" ht="27.95" customHeight="1">
      <c r="A888" s="126"/>
      <c r="B888" s="126"/>
      <c r="C888" s="127"/>
      <c r="D888" s="127"/>
      <c r="E888" s="125">
        <v>887</v>
      </c>
      <c r="F888" s="125"/>
      <c r="G888" s="125"/>
      <c r="H888" s="125"/>
      <c r="I888" s="125"/>
      <c r="J888" s="321"/>
    </row>
    <row r="889" spans="1:10" ht="27.95" customHeight="1">
      <c r="A889" s="126"/>
      <c r="B889" s="126"/>
      <c r="C889" s="127"/>
      <c r="D889" s="127"/>
      <c r="E889" s="125">
        <v>888</v>
      </c>
      <c r="F889" s="125"/>
      <c r="G889" s="125"/>
      <c r="H889" s="125"/>
      <c r="I889" s="125"/>
      <c r="J889" s="321"/>
    </row>
    <row r="890" spans="1:10" ht="27.95" customHeight="1">
      <c r="A890" s="126"/>
      <c r="B890" s="126"/>
      <c r="C890" s="127"/>
      <c r="D890" s="127"/>
      <c r="E890" s="125">
        <v>889</v>
      </c>
      <c r="F890" s="125"/>
      <c r="G890" s="125"/>
      <c r="H890" s="125"/>
      <c r="I890" s="125"/>
      <c r="J890" s="321"/>
    </row>
    <row r="891" spans="1:10" ht="27.95" customHeight="1">
      <c r="A891" s="126"/>
      <c r="B891" s="126"/>
      <c r="C891" s="127"/>
      <c r="D891" s="127"/>
      <c r="E891" s="125">
        <v>890</v>
      </c>
      <c r="F891" s="125"/>
      <c r="G891" s="125"/>
      <c r="H891" s="125"/>
      <c r="I891" s="125"/>
      <c r="J891" s="321"/>
    </row>
    <row r="892" spans="1:10" ht="27.95" customHeight="1">
      <c r="A892" s="126"/>
      <c r="B892" s="126"/>
      <c r="C892" s="127"/>
      <c r="D892" s="127"/>
      <c r="E892" s="125">
        <v>891</v>
      </c>
      <c r="F892" s="125"/>
      <c r="G892" s="125"/>
      <c r="H892" s="125"/>
      <c r="I892" s="125"/>
      <c r="J892" s="321"/>
    </row>
    <row r="893" spans="1:10" ht="27.95" customHeight="1">
      <c r="A893" s="126"/>
      <c r="B893" s="126"/>
      <c r="C893" s="127"/>
      <c r="D893" s="127"/>
      <c r="E893" s="125">
        <v>892</v>
      </c>
      <c r="F893" s="125"/>
      <c r="G893" s="125"/>
      <c r="H893" s="125"/>
      <c r="I893" s="125"/>
      <c r="J893" s="321"/>
    </row>
    <row r="894" spans="1:10" ht="27.95" customHeight="1">
      <c r="A894" s="126"/>
      <c r="B894" s="126"/>
      <c r="C894" s="127"/>
      <c r="D894" s="127"/>
      <c r="E894" s="125">
        <v>893</v>
      </c>
      <c r="F894" s="125"/>
      <c r="G894" s="125"/>
      <c r="H894" s="125"/>
      <c r="I894" s="125"/>
      <c r="J894" s="321"/>
    </row>
    <row r="895" spans="1:10" ht="27.95" customHeight="1">
      <c r="A895" s="126"/>
      <c r="B895" s="126"/>
      <c r="C895" s="127"/>
      <c r="D895" s="127"/>
      <c r="E895" s="125">
        <v>894</v>
      </c>
      <c r="F895" s="125"/>
      <c r="G895" s="125"/>
      <c r="H895" s="125"/>
      <c r="I895" s="125"/>
      <c r="J895" s="321"/>
    </row>
    <row r="896" spans="1:10" ht="27.95" customHeight="1">
      <c r="A896" s="126"/>
      <c r="B896" s="126"/>
      <c r="C896" s="127"/>
      <c r="D896" s="127"/>
      <c r="E896" s="125">
        <v>895</v>
      </c>
      <c r="F896" s="125"/>
      <c r="G896" s="125"/>
      <c r="H896" s="125"/>
      <c r="I896" s="125"/>
      <c r="J896" s="321"/>
    </row>
    <row r="897" spans="1:10" ht="27.95" customHeight="1">
      <c r="A897" s="126"/>
      <c r="B897" s="126"/>
      <c r="C897" s="127"/>
      <c r="D897" s="127"/>
      <c r="E897" s="125">
        <v>896</v>
      </c>
      <c r="F897" s="125"/>
      <c r="G897" s="125"/>
      <c r="H897" s="125"/>
      <c r="I897" s="125"/>
      <c r="J897" s="321"/>
    </row>
    <row r="898" spans="1:10" ht="27.95" customHeight="1">
      <c r="A898" s="126"/>
      <c r="B898" s="126"/>
      <c r="C898" s="127"/>
      <c r="D898" s="127"/>
      <c r="E898" s="125">
        <v>897</v>
      </c>
      <c r="F898" s="125"/>
      <c r="G898" s="125"/>
      <c r="H898" s="125"/>
      <c r="I898" s="125"/>
      <c r="J898" s="321"/>
    </row>
    <row r="899" spans="1:10" ht="27.95" customHeight="1">
      <c r="A899" s="126"/>
      <c r="B899" s="126"/>
      <c r="C899" s="127"/>
      <c r="D899" s="127"/>
      <c r="E899" s="125">
        <v>898</v>
      </c>
      <c r="F899" s="125"/>
      <c r="G899" s="125"/>
      <c r="H899" s="125"/>
      <c r="I899" s="125"/>
      <c r="J899" s="321"/>
    </row>
    <row r="900" spans="1:10" ht="27.95" customHeight="1">
      <c r="A900" s="126"/>
      <c r="B900" s="126"/>
      <c r="C900" s="127"/>
      <c r="D900" s="127"/>
      <c r="E900" s="125">
        <v>899</v>
      </c>
      <c r="F900" s="125"/>
      <c r="G900" s="125"/>
      <c r="H900" s="125"/>
      <c r="I900" s="125"/>
      <c r="J900" s="321"/>
    </row>
    <row r="901" spans="1:10" ht="27.95" customHeight="1">
      <c r="A901" s="126"/>
      <c r="B901" s="126"/>
      <c r="C901" s="127"/>
      <c r="D901" s="127"/>
      <c r="E901" s="125">
        <v>900</v>
      </c>
      <c r="F901" s="125"/>
      <c r="G901" s="125"/>
      <c r="H901" s="125"/>
      <c r="I901" s="125"/>
      <c r="J901" s="321"/>
    </row>
    <row r="902" spans="1:10" ht="27.95" customHeight="1">
      <c r="A902" s="126"/>
      <c r="B902" s="126"/>
      <c r="C902" s="127"/>
      <c r="D902" s="127"/>
      <c r="E902" s="125">
        <v>901</v>
      </c>
      <c r="F902" s="125"/>
      <c r="G902" s="125"/>
      <c r="H902" s="125"/>
      <c r="I902" s="125"/>
      <c r="J902" s="321"/>
    </row>
    <row r="903" spans="1:10" ht="27.95" customHeight="1">
      <c r="A903" s="126"/>
      <c r="B903" s="126"/>
      <c r="C903" s="127"/>
      <c r="D903" s="127"/>
      <c r="E903" s="125">
        <v>902</v>
      </c>
      <c r="F903" s="125"/>
      <c r="G903" s="125"/>
      <c r="H903" s="125"/>
      <c r="I903" s="125"/>
      <c r="J903" s="321"/>
    </row>
    <row r="904" spans="1:10" ht="27.95" customHeight="1">
      <c r="A904" s="126"/>
      <c r="B904" s="126"/>
      <c r="C904" s="127"/>
      <c r="D904" s="127"/>
      <c r="E904" s="125">
        <v>903</v>
      </c>
      <c r="F904" s="125"/>
      <c r="G904" s="125"/>
      <c r="H904" s="125"/>
      <c r="I904" s="125"/>
      <c r="J904" s="321"/>
    </row>
    <row r="905" spans="1:10" ht="27.95" customHeight="1">
      <c r="A905" s="126"/>
      <c r="B905" s="126"/>
      <c r="C905" s="127"/>
      <c r="D905" s="127"/>
      <c r="E905" s="125">
        <v>904</v>
      </c>
      <c r="F905" s="125"/>
      <c r="G905" s="125"/>
      <c r="H905" s="125"/>
      <c r="I905" s="125"/>
      <c r="J905" s="321"/>
    </row>
    <row r="906" spans="1:10" ht="27.95" customHeight="1">
      <c r="A906" s="126"/>
      <c r="B906" s="126"/>
      <c r="C906" s="127"/>
      <c r="D906" s="127"/>
      <c r="E906" s="125">
        <v>905</v>
      </c>
      <c r="F906" s="125"/>
      <c r="G906" s="125"/>
      <c r="H906" s="125"/>
      <c r="I906" s="125"/>
      <c r="J906" s="321"/>
    </row>
    <row r="907" spans="1:10" ht="27.95" customHeight="1">
      <c r="A907" s="126"/>
      <c r="B907" s="126"/>
      <c r="C907" s="127"/>
      <c r="D907" s="127"/>
      <c r="E907" s="125">
        <v>906</v>
      </c>
      <c r="F907" s="125"/>
      <c r="G907" s="125"/>
      <c r="H907" s="125"/>
      <c r="I907" s="125"/>
      <c r="J907" s="321"/>
    </row>
    <row r="908" spans="1:10" ht="27.95" customHeight="1">
      <c r="A908" s="126"/>
      <c r="B908" s="126"/>
      <c r="C908" s="127"/>
      <c r="D908" s="127"/>
      <c r="E908" s="125">
        <v>907</v>
      </c>
      <c r="F908" s="125"/>
      <c r="G908" s="125"/>
      <c r="H908" s="125"/>
      <c r="I908" s="125"/>
      <c r="J908" s="321"/>
    </row>
    <row r="909" spans="1:10" ht="27.95" customHeight="1">
      <c r="A909" s="126"/>
      <c r="B909" s="126"/>
      <c r="C909" s="127"/>
      <c r="D909" s="127"/>
      <c r="E909" s="125">
        <v>908</v>
      </c>
      <c r="F909" s="125"/>
      <c r="G909" s="125"/>
      <c r="H909" s="125"/>
      <c r="I909" s="125"/>
      <c r="J909" s="321"/>
    </row>
    <row r="910" spans="1:10" ht="27.95" customHeight="1">
      <c r="A910" s="126"/>
      <c r="B910" s="126"/>
      <c r="C910" s="127"/>
      <c r="D910" s="127"/>
      <c r="E910" s="125">
        <v>909</v>
      </c>
      <c r="F910" s="125"/>
      <c r="G910" s="125"/>
      <c r="H910" s="125"/>
      <c r="I910" s="125"/>
      <c r="J910" s="321"/>
    </row>
    <row r="911" spans="1:10" ht="27.95" customHeight="1">
      <c r="A911" s="126"/>
      <c r="B911" s="126"/>
      <c r="C911" s="127"/>
      <c r="D911" s="127"/>
      <c r="E911" s="125">
        <v>910</v>
      </c>
      <c r="F911" s="125"/>
      <c r="G911" s="125"/>
      <c r="H911" s="125"/>
      <c r="I911" s="125"/>
      <c r="J911" s="321"/>
    </row>
    <row r="912" spans="1:10" ht="27.95" customHeight="1">
      <c r="A912" s="129"/>
      <c r="B912" s="129"/>
      <c r="C912" s="127"/>
      <c r="D912" s="127"/>
      <c r="E912" s="125">
        <v>911</v>
      </c>
      <c r="F912" s="125"/>
      <c r="G912" s="125"/>
      <c r="H912" s="125"/>
      <c r="I912" s="125"/>
      <c r="J912" s="321"/>
    </row>
    <row r="913" spans="1:10" ht="27.95" customHeight="1" thickBot="1">
      <c r="A913" s="175"/>
      <c r="B913" s="175"/>
      <c r="C913" s="127"/>
      <c r="D913" s="172"/>
      <c r="E913" s="125">
        <v>912</v>
      </c>
      <c r="F913" s="125"/>
      <c r="G913" s="128"/>
      <c r="H913" s="128"/>
      <c r="I913" s="128"/>
      <c r="J913" s="321"/>
    </row>
    <row r="914" spans="1:10" ht="27.95" customHeight="1">
      <c r="A914" s="126"/>
      <c r="B914" s="126"/>
      <c r="C914" s="127"/>
      <c r="D914" s="127"/>
      <c r="E914" s="125">
        <v>913</v>
      </c>
      <c r="F914" s="125"/>
      <c r="G914" s="125"/>
      <c r="H914" s="125"/>
      <c r="I914" s="125"/>
      <c r="J914" s="321"/>
    </row>
    <row r="915" spans="1:10" ht="27.95" customHeight="1">
      <c r="A915" s="126"/>
      <c r="B915" s="126"/>
      <c r="C915" s="127"/>
      <c r="D915" s="127"/>
      <c r="E915" s="125">
        <v>914</v>
      </c>
      <c r="F915" s="125"/>
      <c r="G915" s="125"/>
      <c r="H915" s="125"/>
      <c r="I915" s="125"/>
      <c r="J915" s="321"/>
    </row>
    <row r="916" spans="1:10" ht="27.95" customHeight="1">
      <c r="A916" s="126"/>
      <c r="B916" s="126"/>
      <c r="C916" s="127"/>
      <c r="D916" s="127"/>
      <c r="E916" s="125">
        <v>915</v>
      </c>
      <c r="F916" s="125"/>
      <c r="G916" s="125"/>
      <c r="H916" s="125"/>
      <c r="I916" s="125"/>
      <c r="J916" s="321"/>
    </row>
    <row r="917" spans="1:10" ht="27.95" customHeight="1">
      <c r="A917" s="126"/>
      <c r="B917" s="126"/>
      <c r="C917" s="127"/>
      <c r="D917" s="127"/>
      <c r="E917" s="125">
        <v>916</v>
      </c>
      <c r="F917" s="125"/>
      <c r="G917" s="125"/>
      <c r="H917" s="125"/>
      <c r="I917" s="125"/>
      <c r="J917" s="321"/>
    </row>
    <row r="918" spans="1:10" ht="27.95" customHeight="1">
      <c r="A918" s="126"/>
      <c r="B918" s="126"/>
      <c r="C918" s="127"/>
      <c r="D918" s="127"/>
      <c r="E918" s="125">
        <v>917</v>
      </c>
      <c r="F918" s="125"/>
      <c r="G918" s="125"/>
      <c r="H918" s="125"/>
      <c r="I918" s="125"/>
      <c r="J918" s="321"/>
    </row>
    <row r="919" spans="1:10" ht="27.95" customHeight="1">
      <c r="A919" s="126"/>
      <c r="B919" s="126"/>
      <c r="C919" s="127"/>
      <c r="D919" s="127"/>
      <c r="E919" s="125">
        <v>918</v>
      </c>
      <c r="F919" s="125"/>
      <c r="G919" s="125"/>
      <c r="H919" s="125"/>
      <c r="I919" s="125"/>
      <c r="J919" s="321"/>
    </row>
    <row r="920" spans="1:10" ht="27.95" customHeight="1">
      <c r="A920" s="126"/>
      <c r="B920" s="126"/>
      <c r="C920" s="127"/>
      <c r="D920" s="127"/>
      <c r="E920" s="125">
        <v>919</v>
      </c>
      <c r="F920" s="125"/>
      <c r="G920" s="125"/>
      <c r="H920" s="125"/>
      <c r="I920" s="125"/>
      <c r="J920" s="321"/>
    </row>
    <row r="921" spans="1:10" ht="27.95" customHeight="1">
      <c r="A921" s="126"/>
      <c r="B921" s="126"/>
      <c r="C921" s="127"/>
      <c r="D921" s="127"/>
      <c r="E921" s="125">
        <v>920</v>
      </c>
      <c r="F921" s="125"/>
      <c r="G921" s="125"/>
      <c r="H921" s="125"/>
      <c r="I921" s="125"/>
      <c r="J921" s="321"/>
    </row>
    <row r="922" spans="1:10" ht="27.95" customHeight="1">
      <c r="A922" s="126"/>
      <c r="B922" s="126"/>
      <c r="C922" s="127"/>
      <c r="D922" s="127"/>
      <c r="E922" s="125">
        <v>921</v>
      </c>
      <c r="F922" s="125"/>
      <c r="G922" s="125"/>
      <c r="H922" s="125"/>
      <c r="I922" s="125"/>
      <c r="J922" s="321"/>
    </row>
    <row r="923" spans="1:10" ht="27.95" customHeight="1">
      <c r="A923" s="126"/>
      <c r="B923" s="126"/>
      <c r="C923" s="127"/>
      <c r="D923" s="127"/>
      <c r="E923" s="125">
        <v>922</v>
      </c>
      <c r="F923" s="125"/>
      <c r="G923" s="125"/>
      <c r="H923" s="125"/>
      <c r="I923" s="125"/>
      <c r="J923" s="321"/>
    </row>
    <row r="924" spans="1:10" ht="27.95" customHeight="1">
      <c r="A924" s="126"/>
      <c r="B924" s="126"/>
      <c r="C924" s="127"/>
      <c r="D924" s="127"/>
      <c r="E924" s="125">
        <v>923</v>
      </c>
      <c r="F924" s="125"/>
      <c r="G924" s="125"/>
      <c r="H924" s="125"/>
      <c r="I924" s="125"/>
      <c r="J924" s="321"/>
    </row>
    <row r="925" spans="1:10" ht="27.95" customHeight="1">
      <c r="A925" s="126"/>
      <c r="B925" s="126"/>
      <c r="C925" s="127"/>
      <c r="D925" s="127"/>
      <c r="E925" s="125">
        <v>924</v>
      </c>
      <c r="F925" s="125"/>
      <c r="G925" s="125"/>
      <c r="H925" s="125"/>
      <c r="I925" s="125"/>
      <c r="J925" s="321"/>
    </row>
    <row r="926" spans="1:10" ht="27.95" customHeight="1">
      <c r="A926" s="126"/>
      <c r="B926" s="126"/>
      <c r="C926" s="127"/>
      <c r="D926" s="127"/>
      <c r="E926" s="125">
        <v>925</v>
      </c>
      <c r="F926" s="125"/>
      <c r="G926" s="125"/>
      <c r="H926" s="125"/>
      <c r="I926" s="125"/>
      <c r="J926" s="321"/>
    </row>
    <row r="927" spans="1:10" ht="27.95" customHeight="1">
      <c r="A927" s="126"/>
      <c r="B927" s="126"/>
      <c r="C927" s="127"/>
      <c r="D927" s="127"/>
      <c r="E927" s="125">
        <v>926</v>
      </c>
      <c r="F927" s="125"/>
      <c r="G927" s="125"/>
      <c r="H927" s="125"/>
      <c r="I927" s="125"/>
      <c r="J927" s="321"/>
    </row>
    <row r="928" spans="1:10" ht="27.95" customHeight="1">
      <c r="A928" s="126"/>
      <c r="B928" s="126"/>
      <c r="C928" s="127"/>
      <c r="D928" s="127"/>
      <c r="E928" s="125">
        <v>927</v>
      </c>
      <c r="F928" s="125"/>
      <c r="G928" s="125"/>
      <c r="H928" s="125"/>
      <c r="I928" s="125"/>
      <c r="J928" s="321"/>
    </row>
    <row r="929" spans="1:10" ht="27.95" customHeight="1">
      <c r="A929" s="126"/>
      <c r="B929" s="126"/>
      <c r="C929" s="127"/>
      <c r="D929" s="127"/>
      <c r="E929" s="125">
        <v>928</v>
      </c>
      <c r="F929" s="125"/>
      <c r="G929" s="125"/>
      <c r="H929" s="125"/>
      <c r="I929" s="125"/>
      <c r="J929" s="321"/>
    </row>
    <row r="930" spans="1:10" ht="27.95" customHeight="1">
      <c r="A930" s="126"/>
      <c r="B930" s="126"/>
      <c r="C930" s="127"/>
      <c r="D930" s="127"/>
      <c r="E930" s="125">
        <v>929</v>
      </c>
      <c r="F930" s="125"/>
      <c r="G930" s="125"/>
      <c r="H930" s="125"/>
      <c r="I930" s="125"/>
      <c r="J930" s="321"/>
    </row>
    <row r="931" spans="1:10" ht="27.95" customHeight="1">
      <c r="A931" s="126"/>
      <c r="B931" s="126"/>
      <c r="C931" s="127"/>
      <c r="D931" s="127"/>
      <c r="E931" s="125">
        <v>930</v>
      </c>
      <c r="F931" s="125"/>
      <c r="G931" s="125"/>
      <c r="H931" s="125"/>
      <c r="I931" s="125"/>
      <c r="J931" s="321"/>
    </row>
    <row r="932" spans="1:10" ht="27.95" customHeight="1">
      <c r="A932" s="126"/>
      <c r="B932" s="126"/>
      <c r="C932" s="127"/>
      <c r="D932" s="127"/>
      <c r="E932" s="125">
        <v>931</v>
      </c>
      <c r="F932" s="125"/>
      <c r="G932" s="125"/>
      <c r="H932" s="125"/>
      <c r="I932" s="125"/>
      <c r="J932" s="321"/>
    </row>
    <row r="933" spans="1:10" ht="27.95" customHeight="1">
      <c r="A933" s="126"/>
      <c r="B933" s="126"/>
      <c r="C933" s="127"/>
      <c r="D933" s="127"/>
      <c r="E933" s="125">
        <v>932</v>
      </c>
      <c r="F933" s="125"/>
      <c r="G933" s="125"/>
      <c r="H933" s="125"/>
      <c r="I933" s="125"/>
      <c r="J933" s="321"/>
    </row>
    <row r="934" spans="1:10" ht="27.95" customHeight="1">
      <c r="A934" s="126"/>
      <c r="B934" s="126"/>
      <c r="C934" s="127"/>
      <c r="D934" s="127"/>
      <c r="E934" s="125">
        <v>933</v>
      </c>
      <c r="F934" s="125"/>
      <c r="G934" s="125"/>
      <c r="H934" s="125"/>
      <c r="I934" s="125"/>
      <c r="J934" s="321"/>
    </row>
    <row r="935" spans="1:10" ht="27.95" customHeight="1">
      <c r="A935" s="126"/>
      <c r="B935" s="126"/>
      <c r="C935" s="127"/>
      <c r="D935" s="127"/>
      <c r="E935" s="125">
        <v>934</v>
      </c>
      <c r="F935" s="125"/>
      <c r="G935" s="125"/>
      <c r="H935" s="125"/>
      <c r="I935" s="125"/>
      <c r="J935" s="321"/>
    </row>
    <row r="936" spans="1:10" ht="27.95" customHeight="1">
      <c r="A936" s="126"/>
      <c r="B936" s="126"/>
      <c r="C936" s="127"/>
      <c r="D936" s="127"/>
      <c r="E936" s="125">
        <v>935</v>
      </c>
      <c r="F936" s="125"/>
      <c r="G936" s="125"/>
      <c r="H936" s="125"/>
      <c r="I936" s="125"/>
      <c r="J936" s="321"/>
    </row>
    <row r="937" spans="1:10" ht="27.95" customHeight="1">
      <c r="A937" s="126"/>
      <c r="B937" s="126"/>
      <c r="C937" s="127"/>
      <c r="D937" s="127"/>
      <c r="E937" s="125">
        <v>936</v>
      </c>
      <c r="F937" s="125"/>
      <c r="G937" s="125"/>
      <c r="H937" s="125"/>
      <c r="I937" s="125"/>
      <c r="J937" s="321"/>
    </row>
    <row r="938" spans="1:10" ht="27.95" customHeight="1">
      <c r="A938" s="129"/>
      <c r="B938" s="129"/>
      <c r="C938" s="127"/>
      <c r="D938" s="127"/>
      <c r="E938" s="125">
        <v>937</v>
      </c>
      <c r="F938" s="125"/>
      <c r="G938" s="125"/>
      <c r="H938" s="125"/>
      <c r="I938" s="125"/>
      <c r="J938" s="321"/>
    </row>
    <row r="939" spans="1:10" ht="27.95" customHeight="1">
      <c r="A939" s="126"/>
      <c r="B939" s="126"/>
      <c r="C939" s="127"/>
      <c r="D939" s="127"/>
      <c r="E939" s="125">
        <v>938</v>
      </c>
      <c r="F939" s="125"/>
      <c r="G939" s="125"/>
      <c r="H939" s="125"/>
      <c r="I939" s="125"/>
      <c r="J939" s="321"/>
    </row>
    <row r="940" spans="1:10" ht="27.95" customHeight="1">
      <c r="A940" s="126"/>
      <c r="B940" s="126"/>
      <c r="C940" s="127"/>
      <c r="D940" s="127"/>
      <c r="E940" s="125">
        <v>939</v>
      </c>
      <c r="F940" s="125"/>
      <c r="G940" s="125"/>
      <c r="H940" s="125"/>
      <c r="I940" s="125"/>
      <c r="J940" s="321"/>
    </row>
    <row r="941" spans="1:10" ht="27.95" customHeight="1">
      <c r="A941" s="126"/>
      <c r="B941" s="126"/>
      <c r="C941" s="127"/>
      <c r="D941" s="127"/>
      <c r="E941" s="125">
        <v>940</v>
      </c>
      <c r="F941" s="125"/>
      <c r="G941" s="125"/>
      <c r="H941" s="125"/>
      <c r="I941" s="125"/>
      <c r="J941" s="321"/>
    </row>
    <row r="942" spans="1:10" ht="27.95" customHeight="1">
      <c r="A942" s="126"/>
      <c r="B942" s="126"/>
      <c r="C942" s="127"/>
      <c r="D942" s="127"/>
      <c r="E942" s="125">
        <v>941</v>
      </c>
      <c r="F942" s="125"/>
      <c r="G942" s="125"/>
      <c r="H942" s="125"/>
      <c r="I942" s="125"/>
      <c r="J942" s="321"/>
    </row>
    <row r="943" spans="1:10" ht="27.95" customHeight="1">
      <c r="A943" s="126"/>
      <c r="B943" s="126"/>
      <c r="C943" s="127"/>
      <c r="D943" s="127"/>
      <c r="E943" s="125">
        <v>942</v>
      </c>
      <c r="F943" s="125"/>
      <c r="G943" s="125"/>
      <c r="H943" s="125"/>
      <c r="I943" s="125"/>
      <c r="J943" s="321"/>
    </row>
    <row r="944" spans="1:10" ht="27.95" customHeight="1">
      <c r="A944" s="126"/>
      <c r="B944" s="126"/>
      <c r="C944" s="127"/>
      <c r="D944" s="127"/>
      <c r="E944" s="125">
        <v>943</v>
      </c>
      <c r="F944" s="125"/>
      <c r="G944" s="125"/>
      <c r="H944" s="125"/>
      <c r="I944" s="125"/>
      <c r="J944" s="321"/>
    </row>
    <row r="945" spans="1:10" ht="27.95" customHeight="1">
      <c r="A945" s="126"/>
      <c r="B945" s="126"/>
      <c r="C945" s="127"/>
      <c r="D945" s="127"/>
      <c r="E945" s="125">
        <v>944</v>
      </c>
      <c r="F945" s="125"/>
      <c r="G945" s="125"/>
      <c r="H945" s="125"/>
      <c r="I945" s="125"/>
      <c r="J945" s="321"/>
    </row>
    <row r="946" spans="1:10" ht="27.95" customHeight="1">
      <c r="A946" s="126"/>
      <c r="B946" s="126"/>
      <c r="C946" s="127"/>
      <c r="D946" s="127"/>
      <c r="E946" s="125">
        <v>945</v>
      </c>
      <c r="F946" s="125"/>
      <c r="G946" s="125"/>
      <c r="H946" s="125"/>
      <c r="I946" s="125"/>
      <c r="J946" s="321"/>
    </row>
    <row r="947" spans="1:10" ht="27.95" customHeight="1">
      <c r="A947" s="126"/>
      <c r="B947" s="126"/>
      <c r="C947" s="127"/>
      <c r="D947" s="127"/>
      <c r="E947" s="125">
        <v>946</v>
      </c>
      <c r="F947" s="125"/>
      <c r="G947" s="125"/>
      <c r="H947" s="125"/>
      <c r="I947" s="125"/>
      <c r="J947" s="321"/>
    </row>
    <row r="948" spans="1:10" ht="27.95" customHeight="1">
      <c r="A948" s="126"/>
      <c r="B948" s="126"/>
      <c r="C948" s="127"/>
      <c r="D948" s="127"/>
      <c r="E948" s="125">
        <v>947</v>
      </c>
      <c r="F948" s="125"/>
      <c r="G948" s="125"/>
      <c r="H948" s="125"/>
      <c r="I948" s="125"/>
      <c r="J948" s="321"/>
    </row>
    <row r="949" spans="1:10" ht="27.95" customHeight="1">
      <c r="A949" s="126"/>
      <c r="B949" s="126"/>
      <c r="C949" s="127"/>
      <c r="D949" s="127"/>
      <c r="E949" s="125">
        <v>948</v>
      </c>
      <c r="F949" s="125"/>
      <c r="G949" s="125"/>
      <c r="H949" s="125"/>
      <c r="I949" s="125"/>
      <c r="J949" s="321"/>
    </row>
    <row r="950" spans="1:10" ht="27.95" customHeight="1">
      <c r="A950" s="126"/>
      <c r="B950" s="126"/>
      <c r="C950" s="127"/>
      <c r="D950" s="127"/>
      <c r="E950" s="125">
        <v>949</v>
      </c>
      <c r="F950" s="125"/>
      <c r="G950" s="125"/>
      <c r="H950" s="125"/>
      <c r="I950" s="125"/>
      <c r="J950" s="321"/>
    </row>
    <row r="951" spans="1:10" ht="27.95" customHeight="1">
      <c r="A951" s="126"/>
      <c r="B951" s="126"/>
      <c r="C951" s="127"/>
      <c r="D951" s="127"/>
      <c r="E951" s="125">
        <v>950</v>
      </c>
      <c r="F951" s="125"/>
      <c r="G951" s="125"/>
      <c r="H951" s="125"/>
      <c r="I951" s="125"/>
      <c r="J951" s="321"/>
    </row>
    <row r="952" spans="1:10" ht="27.95" customHeight="1">
      <c r="A952" s="126"/>
      <c r="B952" s="126"/>
      <c r="C952" s="127"/>
      <c r="D952" s="127"/>
      <c r="E952" s="125">
        <v>951</v>
      </c>
      <c r="F952" s="125"/>
      <c r="G952" s="125"/>
      <c r="H952" s="125"/>
      <c r="I952" s="125"/>
      <c r="J952" s="321"/>
    </row>
    <row r="953" spans="1:10" ht="27.95" customHeight="1">
      <c r="A953" s="126"/>
      <c r="B953" s="126"/>
      <c r="C953" s="127"/>
      <c r="D953" s="127"/>
      <c r="E953" s="125">
        <v>952</v>
      </c>
      <c r="F953" s="125"/>
      <c r="G953" s="125"/>
      <c r="H953" s="125"/>
      <c r="I953" s="125"/>
      <c r="J953" s="321"/>
    </row>
    <row r="954" spans="1:10" ht="27.95" customHeight="1">
      <c r="A954" s="126"/>
      <c r="B954" s="126"/>
      <c r="C954" s="127"/>
      <c r="D954" s="127"/>
      <c r="E954" s="125">
        <v>953</v>
      </c>
      <c r="F954" s="125"/>
      <c r="G954" s="125"/>
      <c r="H954" s="125"/>
      <c r="I954" s="125"/>
      <c r="J954" s="321"/>
    </row>
    <row r="955" spans="1:10" ht="27.95" customHeight="1">
      <c r="A955" s="126"/>
      <c r="B955" s="126"/>
      <c r="C955" s="127"/>
      <c r="D955" s="127"/>
      <c r="E955" s="125">
        <v>954</v>
      </c>
      <c r="F955" s="125"/>
      <c r="G955" s="125"/>
      <c r="H955" s="125"/>
      <c r="I955" s="125"/>
      <c r="J955" s="321"/>
    </row>
    <row r="956" spans="1:10" ht="27.95" customHeight="1">
      <c r="A956" s="126"/>
      <c r="B956" s="126"/>
      <c r="C956" s="127"/>
      <c r="D956" s="127"/>
      <c r="E956" s="125">
        <v>955</v>
      </c>
      <c r="F956" s="125"/>
      <c r="G956" s="125"/>
      <c r="H956" s="125"/>
      <c r="I956" s="125"/>
      <c r="J956" s="321"/>
    </row>
    <row r="957" spans="1:10" ht="27.95" customHeight="1">
      <c r="A957" s="126"/>
      <c r="B957" s="126"/>
      <c r="C957" s="127"/>
      <c r="D957" s="127"/>
      <c r="E957" s="125">
        <v>956</v>
      </c>
      <c r="F957" s="125"/>
      <c r="G957" s="125"/>
      <c r="H957" s="125"/>
      <c r="I957" s="125"/>
      <c r="J957" s="321"/>
    </row>
    <row r="958" spans="1:10" ht="27.95" customHeight="1">
      <c r="A958" s="126"/>
      <c r="B958" s="126"/>
      <c r="C958" s="127"/>
      <c r="D958" s="127"/>
      <c r="E958" s="125">
        <v>957</v>
      </c>
      <c r="F958" s="125"/>
      <c r="G958" s="125"/>
      <c r="H958" s="125"/>
      <c r="I958" s="125"/>
      <c r="J958" s="321"/>
    </row>
    <row r="959" spans="1:10" ht="27.95" customHeight="1">
      <c r="A959" s="126"/>
      <c r="B959" s="126"/>
      <c r="C959" s="127"/>
      <c r="D959" s="127"/>
      <c r="E959" s="125">
        <v>958</v>
      </c>
      <c r="F959" s="125"/>
      <c r="G959" s="125"/>
      <c r="H959" s="125"/>
      <c r="I959" s="125"/>
      <c r="J959" s="321"/>
    </row>
    <row r="960" spans="1:10" ht="27.95" customHeight="1">
      <c r="A960" s="126"/>
      <c r="B960" s="126"/>
      <c r="C960" s="127"/>
      <c r="D960" s="127"/>
      <c r="E960" s="125">
        <v>959</v>
      </c>
      <c r="F960" s="125"/>
      <c r="G960" s="125"/>
      <c r="H960" s="125"/>
      <c r="I960" s="125"/>
      <c r="J960" s="321"/>
    </row>
    <row r="961" spans="1:10" ht="27.95" customHeight="1">
      <c r="A961" s="126"/>
      <c r="B961" s="126"/>
      <c r="C961" s="127"/>
      <c r="D961" s="127"/>
      <c r="E961" s="125">
        <v>960</v>
      </c>
      <c r="F961" s="125"/>
      <c r="G961" s="125"/>
      <c r="H961" s="125"/>
      <c r="I961" s="125"/>
      <c r="J961" s="321"/>
    </row>
    <row r="962" spans="1:10" ht="27.95" customHeight="1">
      <c r="A962" s="126"/>
      <c r="B962" s="126"/>
      <c r="C962" s="127"/>
      <c r="D962" s="127"/>
      <c r="E962" s="125">
        <v>961</v>
      </c>
      <c r="F962" s="125"/>
      <c r="G962" s="125"/>
      <c r="H962" s="125"/>
      <c r="I962" s="125"/>
      <c r="J962" s="321"/>
    </row>
    <row r="963" spans="1:10" ht="27.95" customHeight="1">
      <c r="A963" s="126"/>
      <c r="B963" s="126"/>
      <c r="C963" s="127"/>
      <c r="D963" s="127"/>
      <c r="E963" s="125">
        <v>962</v>
      </c>
      <c r="F963" s="125"/>
      <c r="G963" s="125"/>
      <c r="H963" s="125"/>
      <c r="I963" s="125"/>
      <c r="J963" s="321"/>
    </row>
    <row r="964" spans="1:10" ht="27.95" customHeight="1">
      <c r="A964" s="126"/>
      <c r="B964" s="126"/>
      <c r="C964" s="127"/>
      <c r="D964" s="127"/>
      <c r="E964" s="125">
        <v>963</v>
      </c>
      <c r="F964" s="125"/>
      <c r="G964" s="125"/>
      <c r="H964" s="125"/>
      <c r="I964" s="125"/>
      <c r="J964" s="321"/>
    </row>
    <row r="965" spans="1:10" ht="27.95" customHeight="1">
      <c r="A965" s="126"/>
      <c r="B965" s="126"/>
      <c r="C965" s="127"/>
      <c r="D965" s="127"/>
      <c r="E965" s="125">
        <v>964</v>
      </c>
      <c r="F965" s="125"/>
      <c r="G965" s="125"/>
      <c r="H965" s="125"/>
      <c r="I965" s="125"/>
      <c r="J965" s="321"/>
    </row>
    <row r="966" spans="1:10" ht="27.95" customHeight="1">
      <c r="A966" s="126"/>
      <c r="B966" s="126"/>
      <c r="C966" s="127"/>
      <c r="D966" s="127"/>
      <c r="E966" s="125">
        <v>965</v>
      </c>
      <c r="F966" s="125"/>
      <c r="G966" s="125"/>
      <c r="H966" s="125"/>
      <c r="I966" s="125"/>
      <c r="J966" s="321"/>
    </row>
    <row r="967" spans="1:10" ht="27.95" customHeight="1">
      <c r="A967" s="126"/>
      <c r="B967" s="126"/>
      <c r="C967" s="127"/>
      <c r="D967" s="127"/>
      <c r="E967" s="125">
        <v>966</v>
      </c>
      <c r="F967" s="125"/>
      <c r="G967" s="125"/>
      <c r="H967" s="125"/>
      <c r="I967" s="125"/>
      <c r="J967" s="321"/>
    </row>
    <row r="968" spans="1:10" ht="27.95" customHeight="1">
      <c r="A968" s="126"/>
      <c r="B968" s="126"/>
      <c r="C968" s="127"/>
      <c r="D968" s="127"/>
      <c r="E968" s="125">
        <v>967</v>
      </c>
      <c r="F968" s="125"/>
      <c r="G968" s="125"/>
      <c r="H968" s="125"/>
      <c r="I968" s="125"/>
      <c r="J968" s="321"/>
    </row>
    <row r="969" spans="1:10" ht="27.95" customHeight="1">
      <c r="A969" s="126"/>
      <c r="B969" s="126"/>
      <c r="C969" s="127"/>
      <c r="D969" s="127"/>
      <c r="E969" s="125">
        <v>968</v>
      </c>
      <c r="F969" s="125"/>
      <c r="G969" s="125"/>
      <c r="H969" s="125"/>
      <c r="I969" s="125"/>
      <c r="J969" s="321"/>
    </row>
    <row r="970" spans="1:10" ht="27.95" customHeight="1">
      <c r="A970" s="126"/>
      <c r="B970" s="126"/>
      <c r="C970" s="127"/>
      <c r="D970" s="127"/>
      <c r="E970" s="125">
        <v>969</v>
      </c>
      <c r="F970" s="125"/>
      <c r="G970" s="125"/>
      <c r="H970" s="125"/>
      <c r="I970" s="125"/>
      <c r="J970" s="321"/>
    </row>
    <row r="971" spans="1:10" ht="27.95" customHeight="1">
      <c r="A971" s="126"/>
      <c r="B971" s="126"/>
      <c r="C971" s="127"/>
      <c r="D971" s="127"/>
      <c r="E971" s="125">
        <v>970</v>
      </c>
      <c r="F971" s="125"/>
      <c r="G971" s="125"/>
      <c r="H971" s="125"/>
      <c r="I971" s="125"/>
      <c r="J971" s="321"/>
    </row>
    <row r="972" spans="1:10" ht="27.95" customHeight="1">
      <c r="A972" s="126"/>
      <c r="B972" s="126"/>
      <c r="C972" s="127"/>
      <c r="D972" s="127"/>
      <c r="E972" s="125">
        <v>971</v>
      </c>
      <c r="F972" s="125"/>
      <c r="G972" s="125"/>
      <c r="H972" s="125"/>
      <c r="I972" s="125"/>
      <c r="J972" s="321"/>
    </row>
    <row r="973" spans="1:10" ht="27.95" customHeight="1">
      <c r="A973" s="126"/>
      <c r="B973" s="126"/>
      <c r="C973" s="127"/>
      <c r="D973" s="127"/>
      <c r="E973" s="125">
        <v>972</v>
      </c>
      <c r="F973" s="125"/>
      <c r="G973" s="125"/>
      <c r="H973" s="125"/>
      <c r="I973" s="125"/>
      <c r="J973" s="321"/>
    </row>
    <row r="974" spans="1:10" ht="27.95" customHeight="1">
      <c r="A974" s="126"/>
      <c r="B974" s="126"/>
      <c r="C974" s="127"/>
      <c r="D974" s="127"/>
      <c r="E974" s="125">
        <v>973</v>
      </c>
      <c r="F974" s="125"/>
      <c r="G974" s="125"/>
      <c r="H974" s="125"/>
      <c r="I974" s="125"/>
      <c r="J974" s="321"/>
    </row>
    <row r="975" spans="1:10" ht="27.95" customHeight="1">
      <c r="A975" s="126"/>
      <c r="B975" s="126"/>
      <c r="C975" s="127"/>
      <c r="D975" s="127"/>
      <c r="E975" s="125">
        <v>974</v>
      </c>
      <c r="F975" s="125"/>
      <c r="G975" s="125"/>
      <c r="H975" s="125"/>
      <c r="I975" s="125"/>
      <c r="J975" s="321"/>
    </row>
    <row r="976" spans="1:10" ht="27.95" customHeight="1">
      <c r="A976" s="126"/>
      <c r="B976" s="126"/>
      <c r="C976" s="127"/>
      <c r="D976" s="127"/>
      <c r="E976" s="125">
        <v>975</v>
      </c>
      <c r="F976" s="125"/>
      <c r="G976" s="125"/>
      <c r="H976" s="125"/>
      <c r="I976" s="125"/>
      <c r="J976" s="321"/>
    </row>
    <row r="977" spans="1:10" ht="27.95" customHeight="1">
      <c r="A977" s="126"/>
      <c r="B977" s="126"/>
      <c r="C977" s="127"/>
      <c r="D977" s="127"/>
      <c r="E977" s="125">
        <v>976</v>
      </c>
      <c r="F977" s="125"/>
      <c r="G977" s="125"/>
      <c r="H977" s="125"/>
      <c r="I977" s="125"/>
      <c r="J977" s="321"/>
    </row>
    <row r="978" spans="1:10" ht="27.95" customHeight="1">
      <c r="A978" s="126"/>
      <c r="B978" s="126"/>
      <c r="C978" s="127"/>
      <c r="D978" s="127"/>
      <c r="E978" s="125">
        <v>977</v>
      </c>
      <c r="F978" s="125"/>
      <c r="G978" s="125"/>
      <c r="H978" s="125"/>
      <c r="I978" s="125"/>
      <c r="J978" s="321"/>
    </row>
    <row r="979" spans="1:10" ht="27.95" customHeight="1">
      <c r="A979" s="126"/>
      <c r="B979" s="126"/>
      <c r="C979" s="127"/>
      <c r="D979" s="127"/>
      <c r="E979" s="125">
        <v>978</v>
      </c>
      <c r="F979" s="125"/>
      <c r="G979" s="125"/>
      <c r="H979" s="125"/>
      <c r="I979" s="125"/>
      <c r="J979" s="321"/>
    </row>
    <row r="980" spans="1:10" ht="27.95" customHeight="1">
      <c r="A980" s="126"/>
      <c r="B980" s="126"/>
      <c r="C980" s="127"/>
      <c r="D980" s="127"/>
      <c r="E980" s="125">
        <v>979</v>
      </c>
      <c r="F980" s="125"/>
      <c r="G980" s="125"/>
      <c r="H980" s="125"/>
      <c r="I980" s="125"/>
      <c r="J980" s="321"/>
    </row>
    <row r="981" spans="1:10" ht="27.95" customHeight="1">
      <c r="A981" s="126"/>
      <c r="B981" s="126"/>
      <c r="C981" s="127"/>
      <c r="D981" s="127"/>
      <c r="E981" s="125">
        <v>980</v>
      </c>
      <c r="F981" s="125"/>
      <c r="G981" s="125"/>
      <c r="H981" s="125"/>
      <c r="I981" s="125"/>
      <c r="J981" s="321"/>
    </row>
    <row r="982" spans="1:10" ht="27.95" customHeight="1">
      <c r="A982" s="126"/>
      <c r="B982" s="126"/>
      <c r="C982" s="127"/>
      <c r="D982" s="127"/>
      <c r="E982" s="125">
        <v>981</v>
      </c>
      <c r="F982" s="125"/>
      <c r="G982" s="125"/>
      <c r="H982" s="125"/>
      <c r="I982" s="125"/>
      <c r="J982" s="321"/>
    </row>
    <row r="983" spans="1:10" ht="27.95" customHeight="1">
      <c r="A983" s="126"/>
      <c r="B983" s="126"/>
      <c r="C983" s="127"/>
      <c r="D983" s="127"/>
      <c r="E983" s="125">
        <v>982</v>
      </c>
      <c r="F983" s="125"/>
      <c r="G983" s="125"/>
      <c r="H983" s="125"/>
      <c r="I983" s="125"/>
      <c r="J983" s="321"/>
    </row>
    <row r="984" spans="1:10" ht="27.95" customHeight="1">
      <c r="A984" s="126"/>
      <c r="B984" s="126"/>
      <c r="C984" s="127"/>
      <c r="D984" s="127"/>
      <c r="E984" s="125">
        <v>983</v>
      </c>
      <c r="F984" s="125"/>
      <c r="G984" s="125"/>
      <c r="H984" s="125"/>
      <c r="I984" s="125"/>
      <c r="J984" s="321"/>
    </row>
    <row r="985" spans="1:10" ht="27.95" customHeight="1">
      <c r="A985" s="126"/>
      <c r="B985" s="126"/>
      <c r="C985" s="127"/>
      <c r="D985" s="127"/>
      <c r="E985" s="125">
        <v>984</v>
      </c>
      <c r="F985" s="125"/>
      <c r="G985" s="125"/>
      <c r="H985" s="125"/>
      <c r="I985" s="125"/>
      <c r="J985" s="321"/>
    </row>
    <row r="986" spans="1:10" ht="27.95" customHeight="1">
      <c r="A986" s="126"/>
      <c r="B986" s="126"/>
      <c r="C986" s="127"/>
      <c r="D986" s="127"/>
      <c r="E986" s="125">
        <v>985</v>
      </c>
      <c r="F986" s="125"/>
      <c r="G986" s="125"/>
      <c r="H986" s="125"/>
      <c r="I986" s="125"/>
      <c r="J986" s="321"/>
    </row>
    <row r="987" spans="1:10" ht="27.95" customHeight="1">
      <c r="A987" s="126"/>
      <c r="B987" s="126"/>
      <c r="C987" s="127"/>
      <c r="D987" s="127"/>
      <c r="E987" s="125">
        <v>986</v>
      </c>
      <c r="F987" s="125"/>
      <c r="G987" s="125"/>
      <c r="H987" s="125"/>
      <c r="I987" s="125"/>
      <c r="J987" s="321"/>
    </row>
    <row r="988" spans="1:10" ht="27.95" customHeight="1">
      <c r="A988" s="126"/>
      <c r="B988" s="126"/>
      <c r="C988" s="127"/>
      <c r="D988" s="127"/>
      <c r="E988" s="125">
        <v>987</v>
      </c>
      <c r="F988" s="125"/>
      <c r="G988" s="125"/>
      <c r="H988" s="125"/>
      <c r="I988" s="125"/>
      <c r="J988" s="321"/>
    </row>
    <row r="989" spans="1:10" ht="27.95" customHeight="1">
      <c r="A989" s="126"/>
      <c r="B989" s="126"/>
      <c r="C989" s="127"/>
      <c r="D989" s="127"/>
      <c r="E989" s="125">
        <v>988</v>
      </c>
      <c r="F989" s="125"/>
      <c r="G989" s="125"/>
      <c r="H989" s="125"/>
      <c r="I989" s="125"/>
      <c r="J989" s="321"/>
    </row>
    <row r="990" spans="1:10" ht="27.95" customHeight="1">
      <c r="A990" s="126"/>
      <c r="B990" s="126"/>
      <c r="C990" s="127"/>
      <c r="D990" s="127"/>
      <c r="E990" s="125">
        <v>989</v>
      </c>
      <c r="F990" s="125"/>
      <c r="G990" s="125"/>
      <c r="H990" s="125"/>
      <c r="I990" s="125"/>
      <c r="J990" s="321"/>
    </row>
    <row r="991" spans="1:10" ht="27.95" customHeight="1">
      <c r="A991" s="126"/>
      <c r="B991" s="126"/>
      <c r="C991" s="127"/>
      <c r="D991" s="127"/>
      <c r="E991" s="125">
        <v>990</v>
      </c>
      <c r="F991" s="125"/>
      <c r="G991" s="125"/>
      <c r="H991" s="125"/>
      <c r="I991" s="125"/>
      <c r="J991" s="321"/>
    </row>
    <row r="992" spans="1:10" ht="27.95" customHeight="1">
      <c r="A992" s="126"/>
      <c r="B992" s="126"/>
      <c r="C992" s="127"/>
      <c r="D992" s="127"/>
      <c r="E992" s="125">
        <v>991</v>
      </c>
      <c r="F992" s="125"/>
      <c r="G992" s="125"/>
      <c r="H992" s="125"/>
      <c r="I992" s="125"/>
      <c r="J992" s="321"/>
    </row>
    <row r="993" spans="1:10" ht="27.95" customHeight="1">
      <c r="A993" s="126"/>
      <c r="B993" s="126"/>
      <c r="C993" s="127"/>
      <c r="D993" s="127"/>
      <c r="E993" s="125">
        <v>992</v>
      </c>
      <c r="F993" s="125"/>
      <c r="G993" s="125"/>
      <c r="H993" s="125"/>
      <c r="I993" s="125"/>
      <c r="J993" s="321"/>
    </row>
    <row r="994" spans="1:10" ht="27.95" customHeight="1">
      <c r="A994" s="126"/>
      <c r="B994" s="126"/>
      <c r="C994" s="127"/>
      <c r="D994" s="127"/>
      <c r="E994" s="125">
        <v>993</v>
      </c>
      <c r="F994" s="125"/>
      <c r="G994" s="125"/>
      <c r="H994" s="125"/>
      <c r="I994" s="125"/>
      <c r="J994" s="321"/>
    </row>
    <row r="995" spans="1:10" ht="27.95" customHeight="1">
      <c r="A995" s="126"/>
      <c r="B995" s="126"/>
      <c r="C995" s="127"/>
      <c r="D995" s="127"/>
      <c r="E995" s="125">
        <v>994</v>
      </c>
      <c r="F995" s="125"/>
      <c r="G995" s="125"/>
      <c r="H995" s="125"/>
      <c r="I995" s="125"/>
      <c r="J995" s="321"/>
    </row>
    <row r="996" spans="1:10" ht="27.95" customHeight="1">
      <c r="A996" s="126"/>
      <c r="B996" s="126"/>
      <c r="C996" s="127"/>
      <c r="D996" s="127"/>
      <c r="E996" s="125">
        <v>995</v>
      </c>
      <c r="F996" s="125"/>
      <c r="G996" s="125"/>
      <c r="H996" s="125"/>
      <c r="I996" s="125"/>
      <c r="J996" s="321"/>
    </row>
    <row r="997" spans="1:10" ht="27.95" customHeight="1">
      <c r="A997" s="126"/>
      <c r="B997" s="126"/>
      <c r="C997" s="127"/>
      <c r="D997" s="127"/>
      <c r="E997" s="125">
        <v>996</v>
      </c>
      <c r="F997" s="125"/>
      <c r="G997" s="125"/>
      <c r="H997" s="125"/>
      <c r="I997" s="125"/>
      <c r="J997" s="321"/>
    </row>
    <row r="998" spans="1:10" ht="27.95" customHeight="1">
      <c r="A998" s="126"/>
      <c r="B998" s="126"/>
      <c r="C998" s="127"/>
      <c r="D998" s="127"/>
      <c r="E998" s="125">
        <v>997</v>
      </c>
      <c r="F998" s="125"/>
      <c r="G998" s="125"/>
      <c r="H998" s="125"/>
      <c r="I998" s="125"/>
      <c r="J998" s="321"/>
    </row>
    <row r="999" spans="1:10" ht="27.95" customHeight="1">
      <c r="A999" s="126"/>
      <c r="B999" s="126"/>
      <c r="C999" s="127"/>
      <c r="D999" s="127"/>
      <c r="E999" s="125">
        <v>998</v>
      </c>
      <c r="F999" s="125"/>
      <c r="G999" s="125"/>
      <c r="H999" s="125"/>
      <c r="I999" s="125"/>
      <c r="J999" s="321"/>
    </row>
    <row r="1000" spans="1:10" ht="27.95" customHeight="1">
      <c r="A1000" s="126"/>
      <c r="B1000" s="126"/>
      <c r="C1000" s="127"/>
      <c r="D1000" s="127"/>
      <c r="E1000" s="125">
        <v>999</v>
      </c>
      <c r="F1000" s="125"/>
      <c r="G1000" s="125"/>
      <c r="H1000" s="125"/>
      <c r="I1000" s="125"/>
      <c r="J1000" s="321"/>
    </row>
    <row r="1001" spans="1:10" ht="27.95" customHeight="1">
      <c r="A1001" s="126"/>
      <c r="B1001" s="126"/>
      <c r="C1001" s="127"/>
      <c r="D1001" s="127"/>
      <c r="E1001" s="125">
        <v>1000</v>
      </c>
      <c r="F1001" s="125"/>
      <c r="G1001" s="125"/>
      <c r="H1001" s="125"/>
      <c r="I1001" s="125"/>
      <c r="J1001" s="321"/>
    </row>
    <row r="1002" spans="1:10" ht="27.95" customHeight="1">
      <c r="A1002" s="126"/>
      <c r="B1002" s="126"/>
      <c r="C1002" s="127"/>
      <c r="D1002" s="127"/>
      <c r="E1002" s="125">
        <v>1001</v>
      </c>
      <c r="F1002" s="125"/>
      <c r="G1002" s="125"/>
      <c r="H1002" s="125"/>
      <c r="I1002" s="125"/>
      <c r="J1002" s="321"/>
    </row>
    <row r="1003" spans="1:10" ht="27.95" customHeight="1">
      <c r="A1003" s="126"/>
      <c r="B1003" s="126"/>
      <c r="C1003" s="127"/>
      <c r="D1003" s="127"/>
      <c r="E1003" s="125">
        <v>1002</v>
      </c>
      <c r="F1003" s="125"/>
      <c r="G1003" s="125"/>
      <c r="H1003" s="125"/>
      <c r="I1003" s="125"/>
      <c r="J1003" s="321"/>
    </row>
    <row r="1004" spans="1:10" ht="27.95" customHeight="1">
      <c r="A1004" s="126"/>
      <c r="B1004" s="126"/>
      <c r="C1004" s="127"/>
      <c r="D1004" s="127"/>
      <c r="E1004" s="125">
        <v>1003</v>
      </c>
      <c r="F1004" s="125"/>
      <c r="G1004" s="125"/>
      <c r="H1004" s="125"/>
      <c r="I1004" s="125"/>
      <c r="J1004" s="321"/>
    </row>
    <row r="1005" spans="1:10" ht="27.95" customHeight="1">
      <c r="A1005" s="126"/>
      <c r="B1005" s="126"/>
      <c r="C1005" s="127"/>
      <c r="D1005" s="127"/>
      <c r="E1005" s="125">
        <v>1004</v>
      </c>
      <c r="F1005" s="125"/>
      <c r="G1005" s="125"/>
      <c r="H1005" s="125"/>
      <c r="I1005" s="125"/>
      <c r="J1005" s="321"/>
    </row>
    <row r="1006" spans="1:10" ht="27.95" customHeight="1">
      <c r="A1006" s="126"/>
      <c r="B1006" s="126"/>
      <c r="C1006" s="127"/>
      <c r="D1006" s="127"/>
      <c r="E1006" s="125">
        <v>1005</v>
      </c>
      <c r="F1006" s="125"/>
      <c r="G1006" s="125"/>
      <c r="H1006" s="125"/>
      <c r="I1006" s="125"/>
      <c r="J1006" s="321"/>
    </row>
    <row r="1007" spans="1:10" ht="27.95" customHeight="1">
      <c r="A1007" s="126"/>
      <c r="B1007" s="126"/>
      <c r="C1007" s="127"/>
      <c r="D1007" s="127"/>
      <c r="E1007" s="125">
        <v>1006</v>
      </c>
      <c r="F1007" s="125"/>
      <c r="G1007" s="125"/>
      <c r="H1007" s="125"/>
      <c r="I1007" s="125"/>
      <c r="J1007" s="321"/>
    </row>
    <row r="1008" spans="1:10" ht="27.95" customHeight="1">
      <c r="A1008" s="126"/>
      <c r="B1008" s="126"/>
      <c r="C1008" s="127"/>
      <c r="D1008" s="127"/>
      <c r="E1008" s="125">
        <v>1007</v>
      </c>
      <c r="F1008" s="125"/>
      <c r="G1008" s="125"/>
      <c r="H1008" s="125"/>
      <c r="I1008" s="125"/>
      <c r="J1008" s="321"/>
    </row>
    <row r="1009" spans="1:10" ht="27.95" customHeight="1">
      <c r="A1009" s="126"/>
      <c r="B1009" s="126"/>
      <c r="C1009" s="127"/>
      <c r="D1009" s="127"/>
      <c r="E1009" s="125">
        <v>1008</v>
      </c>
      <c r="F1009" s="125"/>
      <c r="G1009" s="125"/>
      <c r="H1009" s="125"/>
      <c r="I1009" s="125"/>
      <c r="J1009" s="321"/>
    </row>
    <row r="1010" spans="1:10" ht="27.95" customHeight="1">
      <c r="A1010" s="126"/>
      <c r="B1010" s="126"/>
      <c r="C1010" s="127"/>
      <c r="D1010" s="127"/>
      <c r="E1010" s="125">
        <v>1009</v>
      </c>
      <c r="F1010" s="125"/>
      <c r="G1010" s="125"/>
      <c r="H1010" s="125"/>
      <c r="I1010" s="125"/>
      <c r="J1010" s="321"/>
    </row>
    <row r="1011" spans="1:10" ht="27.95" customHeight="1">
      <c r="A1011" s="126"/>
      <c r="B1011" s="126"/>
      <c r="C1011" s="127"/>
      <c r="D1011" s="127"/>
      <c r="E1011" s="125">
        <v>1010</v>
      </c>
      <c r="F1011" s="125"/>
      <c r="G1011" s="125"/>
      <c r="H1011" s="125"/>
      <c r="I1011" s="125"/>
      <c r="J1011" s="321"/>
    </row>
    <row r="1012" spans="1:10" ht="27.95" customHeight="1">
      <c r="A1012" s="126"/>
      <c r="B1012" s="126"/>
      <c r="C1012" s="127"/>
      <c r="D1012" s="127"/>
      <c r="E1012" s="125">
        <v>1011</v>
      </c>
      <c r="F1012" s="125"/>
      <c r="G1012" s="125"/>
      <c r="H1012" s="125"/>
      <c r="I1012" s="125"/>
      <c r="J1012" s="321"/>
    </row>
    <row r="1013" spans="1:10" ht="27.95" customHeight="1">
      <c r="A1013" s="126"/>
      <c r="B1013" s="126"/>
      <c r="C1013" s="127"/>
      <c r="D1013" s="127"/>
      <c r="E1013" s="125">
        <v>1012</v>
      </c>
      <c r="F1013" s="125"/>
      <c r="G1013" s="125"/>
      <c r="H1013" s="125"/>
      <c r="I1013" s="125"/>
      <c r="J1013" s="321"/>
    </row>
    <row r="1014" spans="1:10" ht="27.95" customHeight="1">
      <c r="A1014" s="126"/>
      <c r="B1014" s="126"/>
      <c r="C1014" s="127"/>
      <c r="D1014" s="127"/>
      <c r="E1014" s="125">
        <v>1013</v>
      </c>
      <c r="F1014" s="125"/>
      <c r="G1014" s="125"/>
      <c r="H1014" s="125"/>
      <c r="I1014" s="125"/>
      <c r="J1014" s="321"/>
    </row>
    <row r="1015" spans="1:10" ht="27.95" customHeight="1">
      <c r="A1015" s="126"/>
      <c r="B1015" s="126"/>
      <c r="C1015" s="127"/>
      <c r="D1015" s="127"/>
      <c r="E1015" s="125">
        <v>1014</v>
      </c>
      <c r="F1015" s="125"/>
      <c r="G1015" s="125"/>
      <c r="H1015" s="125"/>
      <c r="I1015" s="125"/>
      <c r="J1015" s="321"/>
    </row>
    <row r="1016" spans="1:10" ht="27.95" customHeight="1">
      <c r="A1016" s="126"/>
      <c r="B1016" s="126"/>
      <c r="C1016" s="127"/>
      <c r="D1016" s="127"/>
      <c r="E1016" s="125">
        <v>1015</v>
      </c>
      <c r="F1016" s="125"/>
      <c r="G1016" s="125"/>
      <c r="H1016" s="125"/>
      <c r="I1016" s="125"/>
      <c r="J1016" s="321"/>
    </row>
    <row r="1017" spans="1:10" ht="27.95" customHeight="1">
      <c r="A1017" s="126"/>
      <c r="B1017" s="126"/>
      <c r="C1017" s="127"/>
      <c r="D1017" s="127"/>
      <c r="E1017" s="125">
        <v>1016</v>
      </c>
      <c r="F1017" s="125"/>
      <c r="G1017" s="125"/>
      <c r="H1017" s="125"/>
      <c r="I1017" s="125"/>
      <c r="J1017" s="321"/>
    </row>
    <row r="1018" spans="1:10" ht="27.95" customHeight="1">
      <c r="A1018" s="126"/>
      <c r="B1018" s="126"/>
      <c r="C1018" s="127"/>
      <c r="D1018" s="127"/>
      <c r="E1018" s="125">
        <v>1017</v>
      </c>
      <c r="F1018" s="125"/>
      <c r="G1018" s="125"/>
      <c r="H1018" s="125"/>
      <c r="I1018" s="125"/>
      <c r="J1018" s="321"/>
    </row>
    <row r="1019" spans="1:10" ht="27.95" customHeight="1">
      <c r="A1019" s="126"/>
      <c r="B1019" s="126"/>
      <c r="C1019" s="127"/>
      <c r="D1019" s="127"/>
      <c r="E1019" s="125">
        <v>1018</v>
      </c>
      <c r="F1019" s="125"/>
      <c r="G1019" s="125"/>
      <c r="H1019" s="125"/>
      <c r="I1019" s="125"/>
      <c r="J1019" s="321"/>
    </row>
    <row r="1020" spans="1:10" ht="27.95" customHeight="1">
      <c r="A1020" s="129"/>
      <c r="B1020" s="129"/>
      <c r="C1020" s="127"/>
      <c r="D1020" s="127"/>
      <c r="E1020" s="125">
        <v>1019</v>
      </c>
      <c r="F1020" s="125"/>
      <c r="G1020" s="125"/>
      <c r="H1020" s="125"/>
      <c r="I1020" s="125"/>
      <c r="J1020" s="321"/>
    </row>
    <row r="1021" spans="1:10" ht="27.95" customHeight="1" thickBot="1">
      <c r="A1021" s="175"/>
      <c r="B1021" s="175"/>
      <c r="C1021" s="127"/>
      <c r="D1021" s="172"/>
      <c r="E1021" s="125">
        <v>1020</v>
      </c>
      <c r="F1021" s="125"/>
      <c r="G1021" s="128"/>
      <c r="H1021" s="128"/>
      <c r="I1021" s="128"/>
      <c r="J1021" s="321"/>
    </row>
    <row r="1022" spans="1:10" ht="27.95" customHeight="1">
      <c r="A1022" s="126"/>
      <c r="B1022" s="126"/>
      <c r="C1022" s="127"/>
      <c r="D1022" s="127"/>
      <c r="E1022" s="125">
        <v>1021</v>
      </c>
      <c r="F1022" s="125"/>
      <c r="G1022" s="125"/>
      <c r="H1022" s="125"/>
      <c r="I1022" s="125"/>
      <c r="J1022" s="321"/>
    </row>
    <row r="1023" spans="1:10" ht="27.95" customHeight="1">
      <c r="A1023" s="126"/>
      <c r="B1023" s="126"/>
      <c r="C1023" s="127"/>
      <c r="D1023" s="127"/>
      <c r="E1023" s="125">
        <v>1022</v>
      </c>
      <c r="F1023" s="125"/>
      <c r="G1023" s="125"/>
      <c r="H1023" s="125"/>
      <c r="I1023" s="125"/>
      <c r="J1023" s="321"/>
    </row>
    <row r="1024" spans="1:10" ht="27.95" customHeight="1">
      <c r="A1024" s="126"/>
      <c r="B1024" s="126"/>
      <c r="C1024" s="127"/>
      <c r="D1024" s="127"/>
      <c r="E1024" s="125">
        <v>1023</v>
      </c>
      <c r="F1024" s="125"/>
      <c r="G1024" s="125"/>
      <c r="H1024" s="125"/>
      <c r="I1024" s="125"/>
      <c r="J1024" s="321"/>
    </row>
    <row r="1025" spans="1:10" ht="27.95" customHeight="1">
      <c r="A1025" s="126"/>
      <c r="B1025" s="126"/>
      <c r="C1025" s="127"/>
      <c r="D1025" s="127"/>
      <c r="E1025" s="125">
        <v>1024</v>
      </c>
      <c r="F1025" s="125"/>
      <c r="G1025" s="125"/>
      <c r="H1025" s="125"/>
      <c r="I1025" s="125"/>
      <c r="J1025" s="321"/>
    </row>
    <row r="1026" spans="1:10" ht="27.95" customHeight="1">
      <c r="A1026" s="126"/>
      <c r="B1026" s="126"/>
      <c r="C1026" s="127"/>
      <c r="D1026" s="127"/>
      <c r="E1026" s="125">
        <v>1025</v>
      </c>
      <c r="F1026" s="125"/>
      <c r="G1026" s="125"/>
      <c r="H1026" s="125"/>
      <c r="I1026" s="125"/>
      <c r="J1026" s="321"/>
    </row>
    <row r="1027" spans="1:10" ht="27.95" customHeight="1">
      <c r="A1027" s="126"/>
      <c r="B1027" s="126"/>
      <c r="C1027" s="127"/>
      <c r="D1027" s="127"/>
      <c r="E1027" s="125">
        <v>1026</v>
      </c>
      <c r="F1027" s="125"/>
      <c r="G1027" s="125"/>
      <c r="H1027" s="125"/>
      <c r="I1027" s="125"/>
      <c r="J1027" s="321"/>
    </row>
    <row r="1028" spans="1:10" ht="27.95" customHeight="1">
      <c r="A1028" s="126"/>
      <c r="B1028" s="126"/>
      <c r="C1028" s="127"/>
      <c r="D1028" s="127"/>
      <c r="E1028" s="125">
        <v>1027</v>
      </c>
      <c r="F1028" s="125"/>
      <c r="G1028" s="125"/>
      <c r="H1028" s="125"/>
      <c r="I1028" s="125"/>
      <c r="J1028" s="321"/>
    </row>
    <row r="1029" spans="1:10" ht="27.95" customHeight="1">
      <c r="A1029" s="126"/>
      <c r="B1029" s="126"/>
      <c r="C1029" s="127"/>
      <c r="D1029" s="127"/>
      <c r="E1029" s="125">
        <v>1028</v>
      </c>
      <c r="F1029" s="125"/>
      <c r="G1029" s="125"/>
      <c r="H1029" s="125"/>
      <c r="I1029" s="125"/>
      <c r="J1029" s="321"/>
    </row>
    <row r="1030" spans="1:10" ht="27.95" customHeight="1">
      <c r="A1030" s="126"/>
      <c r="B1030" s="126"/>
      <c r="C1030" s="127"/>
      <c r="D1030" s="127"/>
      <c r="E1030" s="125">
        <v>1029</v>
      </c>
      <c r="F1030" s="125"/>
      <c r="G1030" s="125"/>
      <c r="H1030" s="125"/>
      <c r="I1030" s="125"/>
      <c r="J1030" s="321"/>
    </row>
    <row r="1031" spans="1:10" ht="27.95" customHeight="1">
      <c r="A1031" s="126"/>
      <c r="B1031" s="126"/>
      <c r="C1031" s="127"/>
      <c r="D1031" s="127"/>
      <c r="E1031" s="125">
        <v>1030</v>
      </c>
      <c r="F1031" s="125"/>
      <c r="G1031" s="125"/>
      <c r="H1031" s="125"/>
      <c r="I1031" s="125"/>
      <c r="J1031" s="321"/>
    </row>
    <row r="1032" spans="1:10" ht="27.95" customHeight="1">
      <c r="A1032" s="126"/>
      <c r="B1032" s="126"/>
      <c r="C1032" s="127"/>
      <c r="D1032" s="127"/>
      <c r="E1032" s="125">
        <v>1031</v>
      </c>
      <c r="F1032" s="125"/>
      <c r="G1032" s="125"/>
      <c r="H1032" s="125"/>
      <c r="I1032" s="125"/>
      <c r="J1032" s="321"/>
    </row>
    <row r="1033" spans="1:10" ht="27.95" customHeight="1">
      <c r="A1033" s="126"/>
      <c r="B1033" s="126"/>
      <c r="C1033" s="127"/>
      <c r="D1033" s="127"/>
      <c r="E1033" s="125">
        <v>1032</v>
      </c>
      <c r="F1033" s="125"/>
      <c r="G1033" s="125"/>
      <c r="H1033" s="125"/>
      <c r="I1033" s="125"/>
      <c r="J1033" s="321"/>
    </row>
    <row r="1034" spans="1:10" ht="27.95" customHeight="1">
      <c r="A1034" s="126"/>
      <c r="B1034" s="126"/>
      <c r="C1034" s="127"/>
      <c r="D1034" s="127"/>
      <c r="E1034" s="125">
        <v>1033</v>
      </c>
      <c r="F1034" s="125"/>
      <c r="G1034" s="125"/>
      <c r="H1034" s="125"/>
      <c r="I1034" s="125"/>
      <c r="J1034" s="321"/>
    </row>
    <row r="1035" spans="1:10" ht="27.95" customHeight="1">
      <c r="A1035" s="126"/>
      <c r="B1035" s="126"/>
      <c r="C1035" s="127"/>
      <c r="D1035" s="127"/>
      <c r="E1035" s="125">
        <v>1034</v>
      </c>
      <c r="F1035" s="125"/>
      <c r="G1035" s="125"/>
      <c r="H1035" s="125"/>
      <c r="I1035" s="125"/>
      <c r="J1035" s="321"/>
    </row>
    <row r="1036" spans="1:10" ht="27.95" customHeight="1">
      <c r="A1036" s="126"/>
      <c r="B1036" s="126"/>
      <c r="C1036" s="127"/>
      <c r="D1036" s="127"/>
      <c r="E1036" s="125">
        <v>1035</v>
      </c>
      <c r="F1036" s="125"/>
      <c r="G1036" s="125"/>
      <c r="H1036" s="125"/>
      <c r="I1036" s="125"/>
      <c r="J1036" s="321"/>
    </row>
    <row r="1037" spans="1:10" ht="27.95" customHeight="1">
      <c r="A1037" s="126"/>
      <c r="B1037" s="126"/>
      <c r="C1037" s="127"/>
      <c r="D1037" s="127"/>
      <c r="E1037" s="125">
        <v>1036</v>
      </c>
      <c r="F1037" s="125"/>
      <c r="G1037" s="125"/>
      <c r="H1037" s="125"/>
      <c r="I1037" s="125"/>
      <c r="J1037" s="321"/>
    </row>
    <row r="1038" spans="1:10" ht="27.95" customHeight="1">
      <c r="A1038" s="126"/>
      <c r="B1038" s="126"/>
      <c r="C1038" s="127"/>
      <c r="D1038" s="127"/>
      <c r="E1038" s="125">
        <v>1037</v>
      </c>
      <c r="F1038" s="125"/>
      <c r="G1038" s="125"/>
      <c r="H1038" s="125"/>
      <c r="I1038" s="125"/>
      <c r="J1038" s="321"/>
    </row>
    <row r="1039" spans="1:10" ht="27.95" customHeight="1">
      <c r="A1039" s="126"/>
      <c r="B1039" s="126"/>
      <c r="C1039" s="127"/>
      <c r="D1039" s="127"/>
      <c r="E1039" s="125">
        <v>1038</v>
      </c>
      <c r="F1039" s="125"/>
      <c r="G1039" s="125"/>
      <c r="H1039" s="125"/>
      <c r="I1039" s="125"/>
      <c r="J1039" s="321"/>
    </row>
    <row r="1040" spans="1:10" ht="27.95" customHeight="1">
      <c r="A1040" s="126"/>
      <c r="B1040" s="126"/>
      <c r="C1040" s="127"/>
      <c r="D1040" s="127"/>
      <c r="E1040" s="125">
        <v>1039</v>
      </c>
      <c r="F1040" s="125"/>
      <c r="G1040" s="125"/>
      <c r="H1040" s="125"/>
      <c r="I1040" s="125"/>
      <c r="J1040" s="321"/>
    </row>
    <row r="1041" spans="1:10" ht="27.95" customHeight="1">
      <c r="A1041" s="126"/>
      <c r="B1041" s="126"/>
      <c r="C1041" s="127"/>
      <c r="D1041" s="127"/>
      <c r="E1041" s="125">
        <v>1040</v>
      </c>
      <c r="F1041" s="125"/>
      <c r="G1041" s="125"/>
      <c r="H1041" s="125"/>
      <c r="I1041" s="125"/>
      <c r="J1041" s="321"/>
    </row>
    <row r="1042" spans="1:10" ht="27.95" customHeight="1">
      <c r="A1042" s="126"/>
      <c r="B1042" s="126"/>
      <c r="C1042" s="127"/>
      <c r="D1042" s="127"/>
      <c r="E1042" s="125">
        <v>1041</v>
      </c>
      <c r="F1042" s="125"/>
      <c r="G1042" s="125"/>
      <c r="H1042" s="125"/>
      <c r="I1042" s="125"/>
      <c r="J1042" s="321"/>
    </row>
    <row r="1043" spans="1:10" ht="27.95" customHeight="1">
      <c r="A1043" s="126"/>
      <c r="B1043" s="126"/>
      <c r="C1043" s="127"/>
      <c r="D1043" s="127"/>
      <c r="E1043" s="125">
        <v>1042</v>
      </c>
      <c r="F1043" s="125"/>
      <c r="G1043" s="125"/>
      <c r="H1043" s="125"/>
      <c r="I1043" s="125"/>
      <c r="J1043" s="321"/>
    </row>
    <row r="1044" spans="1:10" ht="27.95" customHeight="1">
      <c r="A1044" s="126"/>
      <c r="B1044" s="126"/>
      <c r="C1044" s="127"/>
      <c r="D1044" s="127"/>
      <c r="E1044" s="125">
        <v>1043</v>
      </c>
      <c r="F1044" s="125"/>
      <c r="G1044" s="125"/>
      <c r="H1044" s="125"/>
      <c r="I1044" s="125"/>
      <c r="J1044" s="321"/>
    </row>
    <row r="1045" spans="1:10" ht="27.95" customHeight="1">
      <c r="A1045" s="126"/>
      <c r="B1045" s="126"/>
      <c r="C1045" s="127"/>
      <c r="D1045" s="127"/>
      <c r="E1045" s="125">
        <v>1044</v>
      </c>
      <c r="F1045" s="125"/>
      <c r="G1045" s="125"/>
      <c r="H1045" s="125"/>
      <c r="I1045" s="125"/>
      <c r="J1045" s="321"/>
    </row>
    <row r="1046" spans="1:10" ht="27.95" customHeight="1">
      <c r="A1046" s="126"/>
      <c r="B1046" s="126"/>
      <c r="C1046" s="127"/>
      <c r="D1046" s="127"/>
      <c r="E1046" s="125">
        <v>1045</v>
      </c>
      <c r="F1046" s="125"/>
      <c r="G1046" s="125"/>
      <c r="H1046" s="125"/>
      <c r="I1046" s="125"/>
      <c r="J1046" s="321"/>
    </row>
    <row r="1047" spans="1:10" ht="27.95" customHeight="1">
      <c r="A1047" s="126"/>
      <c r="B1047" s="126"/>
      <c r="C1047" s="127"/>
      <c r="D1047" s="127"/>
      <c r="E1047" s="125">
        <v>1046</v>
      </c>
      <c r="F1047" s="125"/>
      <c r="G1047" s="125"/>
      <c r="H1047" s="125"/>
      <c r="I1047" s="125"/>
      <c r="J1047" s="321"/>
    </row>
    <row r="1048" spans="1:10" ht="27.95" customHeight="1">
      <c r="A1048" s="126"/>
      <c r="B1048" s="126"/>
      <c r="C1048" s="127"/>
      <c r="D1048" s="127"/>
      <c r="E1048" s="125">
        <v>1047</v>
      </c>
      <c r="F1048" s="125"/>
      <c r="G1048" s="125"/>
      <c r="H1048" s="125"/>
      <c r="I1048" s="125"/>
      <c r="J1048" s="321"/>
    </row>
    <row r="1049" spans="1:10" ht="27.95" customHeight="1">
      <c r="A1049" s="126"/>
      <c r="B1049" s="126"/>
      <c r="C1049" s="127"/>
      <c r="D1049" s="127"/>
      <c r="E1049" s="125">
        <v>1048</v>
      </c>
      <c r="F1049" s="125"/>
      <c r="G1049" s="125"/>
      <c r="H1049" s="125"/>
      <c r="I1049" s="125"/>
      <c r="J1049" s="321"/>
    </row>
    <row r="1050" spans="1:10" ht="27.95" customHeight="1">
      <c r="A1050" s="126"/>
      <c r="B1050" s="126"/>
      <c r="C1050" s="127"/>
      <c r="D1050" s="127"/>
      <c r="E1050" s="125">
        <v>1049</v>
      </c>
      <c r="F1050" s="125"/>
      <c r="G1050" s="125"/>
      <c r="H1050" s="125"/>
      <c r="I1050" s="125"/>
      <c r="J1050" s="321"/>
    </row>
    <row r="1051" spans="1:10" ht="27.95" customHeight="1">
      <c r="A1051" s="126"/>
      <c r="B1051" s="126"/>
      <c r="C1051" s="127"/>
      <c r="D1051" s="127"/>
      <c r="E1051" s="125">
        <v>1050</v>
      </c>
      <c r="F1051" s="125"/>
      <c r="G1051" s="125"/>
      <c r="H1051" s="125"/>
      <c r="I1051" s="125"/>
      <c r="J1051" s="321"/>
    </row>
    <row r="1052" spans="1:10" ht="27.95" customHeight="1">
      <c r="A1052" s="126"/>
      <c r="B1052" s="126"/>
      <c r="C1052" s="127"/>
      <c r="D1052" s="127"/>
      <c r="E1052" s="125">
        <v>1051</v>
      </c>
      <c r="F1052" s="125"/>
      <c r="G1052" s="125"/>
      <c r="H1052" s="125"/>
      <c r="I1052" s="125"/>
      <c r="J1052" s="321"/>
    </row>
    <row r="1053" spans="1:10" ht="27.95" customHeight="1">
      <c r="A1053" s="126"/>
      <c r="B1053" s="126"/>
      <c r="C1053" s="127"/>
      <c r="D1053" s="127"/>
      <c r="E1053" s="125">
        <v>1052</v>
      </c>
      <c r="F1053" s="125"/>
      <c r="G1053" s="125"/>
      <c r="H1053" s="125"/>
      <c r="I1053" s="125"/>
      <c r="J1053" s="321"/>
    </row>
    <row r="1054" spans="1:10" ht="27.95" customHeight="1">
      <c r="A1054" s="126"/>
      <c r="B1054" s="126"/>
      <c r="C1054" s="127"/>
      <c r="D1054" s="127"/>
      <c r="E1054" s="125">
        <v>1053</v>
      </c>
      <c r="F1054" s="125"/>
      <c r="G1054" s="125"/>
      <c r="H1054" s="125"/>
      <c r="I1054" s="125"/>
      <c r="J1054" s="321"/>
    </row>
    <row r="1055" spans="1:10" ht="27.95" customHeight="1">
      <c r="A1055" s="126"/>
      <c r="B1055" s="126"/>
      <c r="C1055" s="127"/>
      <c r="D1055" s="127"/>
      <c r="E1055" s="125">
        <v>1054</v>
      </c>
      <c r="F1055" s="125"/>
      <c r="G1055" s="125"/>
      <c r="H1055" s="125"/>
      <c r="I1055" s="125"/>
      <c r="J1055" s="321"/>
    </row>
    <row r="1056" spans="1:10" ht="27.95" customHeight="1">
      <c r="A1056" s="126"/>
      <c r="B1056" s="126"/>
      <c r="C1056" s="127"/>
      <c r="D1056" s="127"/>
      <c r="E1056" s="125">
        <v>1055</v>
      </c>
      <c r="F1056" s="125"/>
      <c r="G1056" s="125"/>
      <c r="H1056" s="125"/>
      <c r="I1056" s="125"/>
      <c r="J1056" s="321"/>
    </row>
    <row r="1057" spans="1:10" ht="27.95" customHeight="1">
      <c r="A1057" s="126"/>
      <c r="B1057" s="126"/>
      <c r="C1057" s="127"/>
      <c r="D1057" s="127"/>
      <c r="E1057" s="125">
        <v>1056</v>
      </c>
      <c r="F1057" s="125"/>
      <c r="G1057" s="125"/>
      <c r="H1057" s="125"/>
      <c r="I1057" s="125"/>
      <c r="J1057" s="321"/>
    </row>
    <row r="1058" spans="1:10" ht="27.95" customHeight="1">
      <c r="A1058" s="126"/>
      <c r="B1058" s="126"/>
      <c r="C1058" s="127"/>
      <c r="D1058" s="127"/>
      <c r="E1058" s="125">
        <v>1057</v>
      </c>
      <c r="F1058" s="125"/>
      <c r="G1058" s="125"/>
      <c r="H1058" s="125"/>
      <c r="I1058" s="125"/>
      <c r="J1058" s="321"/>
    </row>
    <row r="1059" spans="1:10" ht="27.95" customHeight="1">
      <c r="A1059" s="126"/>
      <c r="B1059" s="126"/>
      <c r="C1059" s="127"/>
      <c r="D1059" s="127"/>
      <c r="E1059" s="125">
        <v>1058</v>
      </c>
      <c r="F1059" s="125"/>
      <c r="G1059" s="125"/>
      <c r="H1059" s="125"/>
      <c r="I1059" s="125"/>
      <c r="J1059" s="321"/>
    </row>
    <row r="1060" spans="1:10" ht="27.95" customHeight="1">
      <c r="A1060" s="126"/>
      <c r="B1060" s="126"/>
      <c r="C1060" s="127"/>
      <c r="D1060" s="127"/>
      <c r="E1060" s="125">
        <v>1059</v>
      </c>
      <c r="F1060" s="125"/>
      <c r="G1060" s="125"/>
      <c r="H1060" s="125"/>
      <c r="I1060" s="125"/>
      <c r="J1060" s="321"/>
    </row>
    <row r="1061" spans="1:10" ht="27.95" customHeight="1">
      <c r="A1061" s="126"/>
      <c r="B1061" s="126"/>
      <c r="C1061" s="127"/>
      <c r="D1061" s="127"/>
      <c r="E1061" s="125">
        <v>1060</v>
      </c>
      <c r="F1061" s="125"/>
      <c r="G1061" s="125"/>
      <c r="H1061" s="125"/>
      <c r="I1061" s="125"/>
      <c r="J1061" s="321"/>
    </row>
    <row r="1062" spans="1:10" ht="27.95" customHeight="1">
      <c r="A1062" s="126"/>
      <c r="B1062" s="126"/>
      <c r="C1062" s="127"/>
      <c r="D1062" s="127"/>
      <c r="E1062" s="125">
        <v>1061</v>
      </c>
      <c r="F1062" s="125"/>
      <c r="G1062" s="125"/>
      <c r="H1062" s="125"/>
      <c r="I1062" s="125"/>
      <c r="J1062" s="321"/>
    </row>
    <row r="1063" spans="1:10" ht="27.95" customHeight="1">
      <c r="A1063" s="126"/>
      <c r="B1063" s="126"/>
      <c r="C1063" s="127"/>
      <c r="D1063" s="127"/>
      <c r="E1063" s="125">
        <v>1062</v>
      </c>
      <c r="F1063" s="125"/>
      <c r="G1063" s="125"/>
      <c r="H1063" s="125"/>
      <c r="I1063" s="125"/>
      <c r="J1063" s="321"/>
    </row>
    <row r="1064" spans="1:10" ht="27.95" customHeight="1">
      <c r="A1064" s="126"/>
      <c r="B1064" s="126"/>
      <c r="C1064" s="127"/>
      <c r="D1064" s="127"/>
      <c r="E1064" s="125">
        <v>1063</v>
      </c>
      <c r="F1064" s="125"/>
      <c r="G1064" s="125"/>
      <c r="H1064" s="125"/>
      <c r="I1064" s="125"/>
      <c r="J1064" s="321"/>
    </row>
    <row r="1065" spans="1:10" ht="27.95" customHeight="1">
      <c r="A1065" s="126"/>
      <c r="B1065" s="126"/>
      <c r="C1065" s="127"/>
      <c r="D1065" s="127"/>
      <c r="E1065" s="125">
        <v>1064</v>
      </c>
      <c r="F1065" s="125"/>
      <c r="G1065" s="125"/>
      <c r="H1065" s="125"/>
      <c r="I1065" s="125"/>
      <c r="J1065" s="321"/>
    </row>
    <row r="1066" spans="1:10" ht="27.95" customHeight="1">
      <c r="A1066" s="126"/>
      <c r="B1066" s="126"/>
      <c r="C1066" s="127"/>
      <c r="D1066" s="127"/>
      <c r="E1066" s="125">
        <v>1065</v>
      </c>
      <c r="F1066" s="125"/>
      <c r="G1066" s="125"/>
      <c r="H1066" s="125"/>
      <c r="I1066" s="125"/>
      <c r="J1066" s="321"/>
    </row>
    <row r="1067" spans="1:10" ht="27.95" customHeight="1">
      <c r="A1067" s="126"/>
      <c r="B1067" s="126"/>
      <c r="C1067" s="127"/>
      <c r="D1067" s="127"/>
      <c r="E1067" s="125">
        <v>1066</v>
      </c>
      <c r="F1067" s="125"/>
      <c r="G1067" s="125"/>
      <c r="H1067" s="125"/>
      <c r="I1067" s="125"/>
      <c r="J1067" s="321"/>
    </row>
    <row r="1068" spans="1:10" ht="27.95" customHeight="1">
      <c r="A1068" s="126"/>
      <c r="B1068" s="126"/>
      <c r="C1068" s="127"/>
      <c r="D1068" s="127"/>
      <c r="E1068" s="125">
        <v>1067</v>
      </c>
      <c r="F1068" s="125"/>
      <c r="G1068" s="125"/>
      <c r="H1068" s="125"/>
      <c r="I1068" s="125"/>
      <c r="J1068" s="321"/>
    </row>
    <row r="1069" spans="1:10" ht="27.95" customHeight="1">
      <c r="A1069" s="126"/>
      <c r="B1069" s="126"/>
      <c r="C1069" s="127"/>
      <c r="D1069" s="127"/>
      <c r="E1069" s="125">
        <v>1068</v>
      </c>
      <c r="F1069" s="125"/>
      <c r="G1069" s="125"/>
      <c r="H1069" s="125"/>
      <c r="I1069" s="125"/>
      <c r="J1069" s="321"/>
    </row>
    <row r="1070" spans="1:10" ht="27.95" customHeight="1">
      <c r="A1070" s="126"/>
      <c r="B1070" s="126"/>
      <c r="C1070" s="127"/>
      <c r="D1070" s="127"/>
      <c r="E1070" s="125">
        <v>1069</v>
      </c>
      <c r="F1070" s="125"/>
      <c r="G1070" s="125"/>
      <c r="H1070" s="125"/>
      <c r="I1070" s="125"/>
      <c r="J1070" s="321"/>
    </row>
    <row r="1071" spans="1:10" ht="27.95" customHeight="1">
      <c r="A1071" s="126"/>
      <c r="B1071" s="126"/>
      <c r="C1071" s="127"/>
      <c r="D1071" s="127"/>
      <c r="E1071" s="125">
        <v>1070</v>
      </c>
      <c r="F1071" s="125"/>
      <c r="G1071" s="125"/>
      <c r="H1071" s="125"/>
      <c r="I1071" s="125"/>
      <c r="J1071" s="321"/>
    </row>
    <row r="1072" spans="1:10" ht="27.95" customHeight="1">
      <c r="A1072" s="126"/>
      <c r="B1072" s="126"/>
      <c r="C1072" s="127"/>
      <c r="D1072" s="127"/>
      <c r="E1072" s="125">
        <v>1071</v>
      </c>
      <c r="F1072" s="125"/>
      <c r="G1072" s="125"/>
      <c r="H1072" s="125"/>
      <c r="I1072" s="125"/>
      <c r="J1072" s="321"/>
    </row>
    <row r="1073" spans="1:10" ht="27.95" customHeight="1">
      <c r="A1073" s="126"/>
      <c r="B1073" s="126"/>
      <c r="C1073" s="127"/>
      <c r="D1073" s="127"/>
      <c r="E1073" s="125">
        <v>1072</v>
      </c>
      <c r="F1073" s="125"/>
      <c r="G1073" s="125"/>
      <c r="H1073" s="125"/>
      <c r="I1073" s="125"/>
      <c r="J1073" s="321"/>
    </row>
    <row r="1074" spans="1:10" ht="27.95" customHeight="1">
      <c r="A1074" s="126"/>
      <c r="B1074" s="126"/>
      <c r="C1074" s="127"/>
      <c r="D1074" s="127"/>
      <c r="E1074" s="125">
        <v>1073</v>
      </c>
      <c r="F1074" s="125"/>
      <c r="G1074" s="125"/>
      <c r="H1074" s="125"/>
      <c r="I1074" s="125"/>
      <c r="J1074" s="321"/>
    </row>
    <row r="1075" spans="1:10" ht="27.95" customHeight="1">
      <c r="A1075" s="126"/>
      <c r="B1075" s="126"/>
      <c r="C1075" s="127"/>
      <c r="D1075" s="127"/>
      <c r="E1075" s="125">
        <v>1074</v>
      </c>
      <c r="F1075" s="125"/>
      <c r="G1075" s="125"/>
      <c r="H1075" s="125"/>
      <c r="I1075" s="125"/>
      <c r="J1075" s="321"/>
    </row>
    <row r="1076" spans="1:10" ht="27.95" customHeight="1">
      <c r="A1076" s="126"/>
      <c r="B1076" s="126"/>
      <c r="C1076" s="127"/>
      <c r="D1076" s="127"/>
      <c r="E1076" s="125">
        <v>1075</v>
      </c>
      <c r="F1076" s="125"/>
      <c r="G1076" s="125"/>
      <c r="H1076" s="125"/>
      <c r="I1076" s="125"/>
      <c r="J1076" s="321"/>
    </row>
    <row r="1077" spans="1:10" ht="27.95" customHeight="1">
      <c r="A1077" s="126"/>
      <c r="B1077" s="126"/>
      <c r="C1077" s="127"/>
      <c r="D1077" s="127"/>
      <c r="E1077" s="125">
        <v>1076</v>
      </c>
      <c r="F1077" s="125"/>
      <c r="G1077" s="125"/>
      <c r="H1077" s="125"/>
      <c r="I1077" s="125"/>
      <c r="J1077" s="321"/>
    </row>
    <row r="1078" spans="1:10" ht="27.95" customHeight="1">
      <c r="A1078" s="126"/>
      <c r="B1078" s="126"/>
      <c r="C1078" s="127"/>
      <c r="D1078" s="127"/>
      <c r="E1078" s="125">
        <v>1077</v>
      </c>
      <c r="F1078" s="125"/>
      <c r="G1078" s="125"/>
      <c r="H1078" s="125"/>
      <c r="I1078" s="125"/>
      <c r="J1078" s="321"/>
    </row>
    <row r="1079" spans="1:10" ht="27.95" customHeight="1">
      <c r="A1079" s="126"/>
      <c r="B1079" s="126"/>
      <c r="C1079" s="127"/>
      <c r="D1079" s="127"/>
      <c r="E1079" s="125">
        <v>1078</v>
      </c>
      <c r="F1079" s="125"/>
      <c r="G1079" s="125"/>
      <c r="H1079" s="125"/>
      <c r="I1079" s="125"/>
      <c r="J1079" s="321"/>
    </row>
    <row r="1080" spans="1:10" ht="27.95" customHeight="1">
      <c r="A1080" s="126"/>
      <c r="B1080" s="126"/>
      <c r="C1080" s="127"/>
      <c r="D1080" s="127"/>
      <c r="E1080" s="125">
        <v>1079</v>
      </c>
      <c r="F1080" s="125"/>
      <c r="G1080" s="125"/>
      <c r="H1080" s="125"/>
      <c r="I1080" s="125"/>
      <c r="J1080" s="321"/>
    </row>
    <row r="1081" spans="1:10" ht="27.95" customHeight="1">
      <c r="A1081" s="126"/>
      <c r="B1081" s="126"/>
      <c r="C1081" s="127"/>
      <c r="D1081" s="127"/>
      <c r="E1081" s="125">
        <v>1080</v>
      </c>
      <c r="F1081" s="125"/>
      <c r="G1081" s="125"/>
      <c r="H1081" s="125"/>
      <c r="I1081" s="125"/>
      <c r="J1081" s="321"/>
    </row>
    <row r="1082" spans="1:10" ht="27.95" customHeight="1">
      <c r="A1082" s="126"/>
      <c r="B1082" s="126"/>
      <c r="C1082" s="127"/>
      <c r="D1082" s="127"/>
      <c r="E1082" s="125">
        <v>1081</v>
      </c>
      <c r="F1082" s="125"/>
      <c r="G1082" s="125"/>
      <c r="H1082" s="125"/>
      <c r="I1082" s="125"/>
      <c r="J1082" s="321"/>
    </row>
    <row r="1083" spans="1:10" ht="27.95" customHeight="1">
      <c r="A1083" s="126"/>
      <c r="B1083" s="126"/>
      <c r="C1083" s="127"/>
      <c r="D1083" s="127"/>
      <c r="E1083" s="125">
        <v>1082</v>
      </c>
      <c r="F1083" s="125"/>
      <c r="G1083" s="125"/>
      <c r="H1083" s="125"/>
      <c r="I1083" s="125"/>
      <c r="J1083" s="321"/>
    </row>
    <row r="1084" spans="1:10" ht="27.95" customHeight="1">
      <c r="A1084" s="126"/>
      <c r="B1084" s="126"/>
      <c r="C1084" s="127"/>
      <c r="D1084" s="127"/>
      <c r="E1084" s="125">
        <v>1083</v>
      </c>
      <c r="F1084" s="125"/>
      <c r="G1084" s="125"/>
      <c r="H1084" s="125"/>
      <c r="I1084" s="125"/>
      <c r="J1084" s="321"/>
    </row>
    <row r="1085" spans="1:10" ht="27.95" customHeight="1">
      <c r="A1085" s="126"/>
      <c r="B1085" s="126"/>
      <c r="C1085" s="127"/>
      <c r="D1085" s="127"/>
      <c r="E1085" s="125">
        <v>1084</v>
      </c>
      <c r="F1085" s="125"/>
      <c r="G1085" s="125"/>
      <c r="H1085" s="125"/>
      <c r="I1085" s="125"/>
      <c r="J1085" s="321"/>
    </row>
    <row r="1086" spans="1:10" ht="27.95" customHeight="1">
      <c r="A1086" s="126"/>
      <c r="B1086" s="126"/>
      <c r="C1086" s="127"/>
      <c r="D1086" s="127"/>
      <c r="E1086" s="125">
        <v>1085</v>
      </c>
      <c r="F1086" s="125"/>
      <c r="G1086" s="125"/>
      <c r="H1086" s="125"/>
      <c r="I1086" s="125"/>
      <c r="J1086" s="321"/>
    </row>
    <row r="1087" spans="1:10" ht="27.95" customHeight="1">
      <c r="A1087" s="126"/>
      <c r="B1087" s="126"/>
      <c r="C1087" s="127"/>
      <c r="D1087" s="127"/>
      <c r="E1087" s="125">
        <v>1086</v>
      </c>
      <c r="F1087" s="125"/>
      <c r="G1087" s="125"/>
      <c r="H1087" s="125"/>
      <c r="I1087" s="125"/>
      <c r="J1087" s="321"/>
    </row>
    <row r="1088" spans="1:10" ht="27.95" customHeight="1">
      <c r="A1088" s="126"/>
      <c r="B1088" s="126"/>
      <c r="C1088" s="127"/>
      <c r="D1088" s="127"/>
      <c r="E1088" s="125">
        <v>1087</v>
      </c>
      <c r="F1088" s="125"/>
      <c r="G1088" s="125"/>
      <c r="H1088" s="125"/>
      <c r="I1088" s="125"/>
      <c r="J1088" s="321"/>
    </row>
    <row r="1089" spans="1:10" ht="27.95" customHeight="1">
      <c r="A1089" s="126"/>
      <c r="B1089" s="126"/>
      <c r="C1089" s="127"/>
      <c r="D1089" s="127"/>
      <c r="E1089" s="125">
        <v>1088</v>
      </c>
      <c r="F1089" s="125"/>
      <c r="G1089" s="125"/>
      <c r="H1089" s="125"/>
      <c r="I1089" s="125"/>
      <c r="J1089" s="321"/>
    </row>
    <row r="1090" spans="1:10" ht="27.95" customHeight="1">
      <c r="A1090" s="126"/>
      <c r="B1090" s="126"/>
      <c r="C1090" s="127"/>
      <c r="D1090" s="127"/>
      <c r="E1090" s="125">
        <v>1089</v>
      </c>
      <c r="F1090" s="125"/>
      <c r="G1090" s="125"/>
      <c r="H1090" s="125"/>
      <c r="I1090" s="125"/>
      <c r="J1090" s="321"/>
    </row>
    <row r="1091" spans="1:10" ht="27.95" customHeight="1">
      <c r="A1091" s="126"/>
      <c r="B1091" s="126"/>
      <c r="C1091" s="127"/>
      <c r="D1091" s="127"/>
      <c r="E1091" s="125">
        <v>1090</v>
      </c>
      <c r="F1091" s="125"/>
      <c r="G1091" s="125"/>
      <c r="H1091" s="125"/>
      <c r="I1091" s="125"/>
      <c r="J1091" s="321"/>
    </row>
    <row r="1092" spans="1:10" ht="27.95" customHeight="1">
      <c r="A1092" s="126"/>
      <c r="B1092" s="126"/>
      <c r="C1092" s="127"/>
      <c r="D1092" s="127"/>
      <c r="E1092" s="125">
        <v>1091</v>
      </c>
      <c r="F1092" s="125"/>
      <c r="G1092" s="125"/>
      <c r="H1092" s="125"/>
      <c r="I1092" s="125"/>
      <c r="J1092" s="321"/>
    </row>
    <row r="1093" spans="1:10" ht="27.95" customHeight="1">
      <c r="A1093" s="126"/>
      <c r="B1093" s="126"/>
      <c r="C1093" s="127"/>
      <c r="D1093" s="127"/>
      <c r="E1093" s="125">
        <v>1092</v>
      </c>
      <c r="F1093" s="125"/>
      <c r="G1093" s="125"/>
      <c r="H1093" s="125"/>
      <c r="I1093" s="125"/>
      <c r="J1093" s="321"/>
    </row>
    <row r="1094" spans="1:10" ht="27.95" customHeight="1">
      <c r="A1094" s="126"/>
      <c r="B1094" s="126"/>
      <c r="C1094" s="127"/>
      <c r="D1094" s="127"/>
      <c r="E1094" s="125">
        <v>1093</v>
      </c>
      <c r="F1094" s="125"/>
      <c r="G1094" s="125"/>
      <c r="H1094" s="125"/>
      <c r="I1094" s="125"/>
      <c r="J1094" s="321"/>
    </row>
    <row r="1095" spans="1:10" ht="27.95" customHeight="1">
      <c r="A1095" s="126"/>
      <c r="B1095" s="126"/>
      <c r="C1095" s="127"/>
      <c r="D1095" s="127"/>
      <c r="E1095" s="125">
        <v>1094</v>
      </c>
      <c r="F1095" s="125"/>
      <c r="G1095" s="125"/>
      <c r="H1095" s="125"/>
      <c r="I1095" s="125"/>
      <c r="J1095" s="321"/>
    </row>
    <row r="1096" spans="1:10" ht="27.95" customHeight="1">
      <c r="A1096" s="126"/>
      <c r="B1096" s="126"/>
      <c r="C1096" s="127"/>
      <c r="D1096" s="127"/>
      <c r="E1096" s="125">
        <v>1095</v>
      </c>
      <c r="F1096" s="125"/>
      <c r="G1096" s="125"/>
      <c r="H1096" s="125"/>
      <c r="I1096" s="125"/>
      <c r="J1096" s="321"/>
    </row>
    <row r="1097" spans="1:10" ht="27.95" customHeight="1">
      <c r="A1097" s="126"/>
      <c r="B1097" s="126"/>
      <c r="C1097" s="127"/>
      <c r="D1097" s="127"/>
      <c r="E1097" s="125">
        <v>1096</v>
      </c>
      <c r="F1097" s="125"/>
      <c r="G1097" s="125"/>
      <c r="H1097" s="125"/>
      <c r="I1097" s="125"/>
      <c r="J1097" s="321"/>
    </row>
    <row r="1098" spans="1:10" ht="27.95" customHeight="1">
      <c r="A1098" s="126"/>
      <c r="B1098" s="126"/>
      <c r="C1098" s="127"/>
      <c r="D1098" s="127"/>
      <c r="E1098" s="125">
        <v>1097</v>
      </c>
      <c r="F1098" s="125"/>
      <c r="G1098" s="125"/>
      <c r="H1098" s="125"/>
      <c r="I1098" s="125"/>
      <c r="J1098" s="321"/>
    </row>
    <row r="1099" spans="1:10" ht="27.95" customHeight="1">
      <c r="A1099" s="126"/>
      <c r="B1099" s="126"/>
      <c r="C1099" s="127"/>
      <c r="D1099" s="127"/>
      <c r="E1099" s="125">
        <v>1098</v>
      </c>
      <c r="F1099" s="125"/>
      <c r="G1099" s="125"/>
      <c r="H1099" s="125"/>
      <c r="I1099" s="125"/>
      <c r="J1099" s="321"/>
    </row>
    <row r="1100" spans="1:10" ht="27.95" customHeight="1">
      <c r="A1100" s="126"/>
      <c r="B1100" s="126"/>
      <c r="C1100" s="127"/>
      <c r="D1100" s="127"/>
      <c r="E1100" s="125">
        <v>1099</v>
      </c>
      <c r="F1100" s="125"/>
      <c r="G1100" s="125"/>
      <c r="H1100" s="125"/>
      <c r="I1100" s="125"/>
      <c r="J1100" s="321"/>
    </row>
    <row r="1101" spans="1:10" ht="27.95" customHeight="1">
      <c r="A1101" s="126"/>
      <c r="B1101" s="126"/>
      <c r="C1101" s="127"/>
      <c r="D1101" s="127"/>
      <c r="E1101" s="125">
        <v>1100</v>
      </c>
      <c r="F1101" s="125"/>
      <c r="G1101" s="125"/>
      <c r="H1101" s="125"/>
      <c r="I1101" s="125"/>
      <c r="J1101" s="321"/>
    </row>
    <row r="1102" spans="1:10" ht="27.95" customHeight="1">
      <c r="A1102" s="126"/>
      <c r="B1102" s="126"/>
      <c r="C1102" s="127"/>
      <c r="D1102" s="127"/>
      <c r="E1102" s="125">
        <v>1101</v>
      </c>
      <c r="F1102" s="125"/>
      <c r="G1102" s="125"/>
      <c r="H1102" s="125"/>
      <c r="I1102" s="125"/>
      <c r="J1102" s="321"/>
    </row>
    <row r="1103" spans="1:10" ht="27.95" customHeight="1">
      <c r="A1103" s="129"/>
      <c r="B1103" s="129"/>
      <c r="C1103" s="127"/>
      <c r="D1103" s="127"/>
      <c r="E1103" s="125">
        <v>1102</v>
      </c>
      <c r="F1103" s="125"/>
      <c r="G1103" s="125"/>
      <c r="H1103" s="125"/>
      <c r="I1103" s="125"/>
      <c r="J1103" s="321"/>
    </row>
    <row r="1104" spans="1:10" ht="27.95" customHeight="1" thickBot="1">
      <c r="A1104" s="175"/>
      <c r="B1104" s="175"/>
      <c r="C1104" s="127"/>
      <c r="D1104" s="172"/>
      <c r="E1104" s="125">
        <v>1103</v>
      </c>
      <c r="F1104" s="125"/>
      <c r="G1104" s="128"/>
      <c r="H1104" s="128"/>
      <c r="I1104" s="128"/>
      <c r="J1104" s="321"/>
    </row>
    <row r="1105" spans="1:10" ht="27.95" customHeight="1">
      <c r="A1105" s="126"/>
      <c r="B1105" s="126"/>
      <c r="C1105" s="127"/>
      <c r="D1105" s="127"/>
      <c r="E1105" s="125">
        <v>1104</v>
      </c>
      <c r="F1105" s="125"/>
      <c r="G1105" s="125"/>
      <c r="H1105" s="125"/>
      <c r="I1105" s="125"/>
      <c r="J1105" s="321"/>
    </row>
    <row r="1106" spans="1:10" ht="27.95" customHeight="1">
      <c r="A1106" s="126"/>
      <c r="B1106" s="126"/>
      <c r="C1106" s="127"/>
      <c r="D1106" s="127"/>
      <c r="E1106" s="125">
        <v>1105</v>
      </c>
      <c r="F1106" s="125"/>
      <c r="G1106" s="125"/>
      <c r="H1106" s="125"/>
      <c r="I1106" s="125"/>
      <c r="J1106" s="321"/>
    </row>
    <row r="1107" spans="1:10" ht="27.95" customHeight="1">
      <c r="A1107" s="126"/>
      <c r="B1107" s="126"/>
      <c r="C1107" s="127"/>
      <c r="D1107" s="127"/>
      <c r="E1107" s="125">
        <v>1106</v>
      </c>
      <c r="F1107" s="125"/>
      <c r="G1107" s="125"/>
      <c r="H1107" s="125"/>
      <c r="I1107" s="125"/>
      <c r="J1107" s="321"/>
    </row>
    <row r="1108" spans="1:10" ht="27.95" customHeight="1">
      <c r="A1108" s="126"/>
      <c r="B1108" s="126"/>
      <c r="C1108" s="127"/>
      <c r="D1108" s="127"/>
      <c r="E1108" s="125">
        <v>1107</v>
      </c>
      <c r="F1108" s="125"/>
      <c r="G1108" s="125"/>
      <c r="H1108" s="125"/>
      <c r="I1108" s="125"/>
      <c r="J1108" s="321"/>
    </row>
    <row r="1109" spans="1:10" ht="27.95" customHeight="1">
      <c r="A1109" s="126"/>
      <c r="B1109" s="126"/>
      <c r="C1109" s="127"/>
      <c r="D1109" s="127"/>
      <c r="E1109" s="125">
        <v>1108</v>
      </c>
      <c r="F1109" s="125"/>
      <c r="G1109" s="125"/>
      <c r="H1109" s="125"/>
      <c r="I1109" s="125"/>
      <c r="J1109" s="321"/>
    </row>
    <row r="1110" spans="1:10" ht="27.95" customHeight="1">
      <c r="A1110" s="126"/>
      <c r="B1110" s="126"/>
      <c r="C1110" s="127"/>
      <c r="D1110" s="127"/>
      <c r="E1110" s="125">
        <v>1109</v>
      </c>
      <c r="F1110" s="125"/>
      <c r="G1110" s="125"/>
      <c r="H1110" s="125"/>
      <c r="I1110" s="125"/>
      <c r="J1110" s="321"/>
    </row>
    <row r="1111" spans="1:10" ht="27.95" customHeight="1">
      <c r="A1111" s="126"/>
      <c r="B1111" s="126"/>
      <c r="C1111" s="127"/>
      <c r="D1111" s="127"/>
      <c r="E1111" s="125">
        <v>1110</v>
      </c>
      <c r="F1111" s="125"/>
      <c r="G1111" s="125"/>
      <c r="H1111" s="125"/>
      <c r="I1111" s="125"/>
      <c r="J1111" s="321"/>
    </row>
    <row r="1112" spans="1:10" ht="27.95" customHeight="1">
      <c r="A1112" s="126"/>
      <c r="B1112" s="126"/>
      <c r="C1112" s="127"/>
      <c r="D1112" s="127"/>
      <c r="E1112" s="125">
        <v>1111</v>
      </c>
      <c r="F1112" s="125"/>
      <c r="G1112" s="125"/>
      <c r="H1112" s="125"/>
      <c r="I1112" s="125"/>
      <c r="J1112" s="321"/>
    </row>
    <row r="1113" spans="1:10" ht="27.95" customHeight="1">
      <c r="A1113" s="126"/>
      <c r="B1113" s="126"/>
      <c r="C1113" s="127"/>
      <c r="D1113" s="127"/>
      <c r="E1113" s="125">
        <v>1112</v>
      </c>
      <c r="F1113" s="125"/>
      <c r="G1113" s="125"/>
      <c r="H1113" s="125"/>
      <c r="I1113" s="125"/>
      <c r="J1113" s="321"/>
    </row>
    <row r="1114" spans="1:10" ht="27.95" customHeight="1">
      <c r="A1114" s="126"/>
      <c r="B1114" s="126"/>
      <c r="C1114" s="127"/>
      <c r="D1114" s="127"/>
      <c r="E1114" s="125">
        <v>1113</v>
      </c>
      <c r="F1114" s="125"/>
      <c r="G1114" s="125"/>
      <c r="H1114" s="125"/>
      <c r="I1114" s="125"/>
      <c r="J1114" s="321"/>
    </row>
    <row r="1115" spans="1:10" ht="27.95" customHeight="1">
      <c r="A1115" s="126"/>
      <c r="B1115" s="126"/>
      <c r="C1115" s="127"/>
      <c r="D1115" s="127"/>
      <c r="E1115" s="125">
        <v>1114</v>
      </c>
      <c r="F1115" s="125"/>
      <c r="G1115" s="125"/>
      <c r="H1115" s="125"/>
      <c r="I1115" s="125"/>
      <c r="J1115" s="321"/>
    </row>
    <row r="1116" spans="1:10" ht="27.95" customHeight="1">
      <c r="A1116" s="126"/>
      <c r="B1116" s="126"/>
      <c r="C1116" s="127"/>
      <c r="D1116" s="127"/>
      <c r="E1116" s="125">
        <v>1115</v>
      </c>
      <c r="F1116" s="125"/>
      <c r="G1116" s="125"/>
      <c r="H1116" s="125"/>
      <c r="I1116" s="125"/>
      <c r="J1116" s="321"/>
    </row>
    <row r="1117" spans="1:10" ht="27.95" customHeight="1">
      <c r="A1117" s="126"/>
      <c r="B1117" s="126"/>
      <c r="C1117" s="127"/>
      <c r="D1117" s="127"/>
      <c r="E1117" s="125">
        <v>1116</v>
      </c>
      <c r="F1117" s="125"/>
      <c r="G1117" s="125"/>
      <c r="H1117" s="125"/>
      <c r="I1117" s="125"/>
      <c r="J1117" s="321"/>
    </row>
    <row r="1118" spans="1:10" ht="27.95" customHeight="1">
      <c r="A1118" s="126"/>
      <c r="B1118" s="126"/>
      <c r="C1118" s="127"/>
      <c r="D1118" s="127"/>
      <c r="E1118" s="125">
        <v>1117</v>
      </c>
      <c r="F1118" s="125"/>
      <c r="G1118" s="125"/>
      <c r="H1118" s="125"/>
      <c r="I1118" s="125"/>
      <c r="J1118" s="321"/>
    </row>
    <row r="1119" spans="1:10" ht="27.95" customHeight="1">
      <c r="A1119" s="126"/>
      <c r="B1119" s="126"/>
      <c r="C1119" s="127"/>
      <c r="D1119" s="127"/>
      <c r="E1119" s="125">
        <v>1118</v>
      </c>
      <c r="F1119" s="125"/>
      <c r="G1119" s="125"/>
      <c r="H1119" s="125"/>
      <c r="I1119" s="125"/>
      <c r="J1119" s="321"/>
    </row>
    <row r="1120" spans="1:10" ht="27.95" customHeight="1">
      <c r="A1120" s="126"/>
      <c r="B1120" s="126"/>
      <c r="C1120" s="127"/>
      <c r="D1120" s="127"/>
      <c r="E1120" s="125">
        <v>1119</v>
      </c>
      <c r="F1120" s="125"/>
      <c r="G1120" s="125"/>
      <c r="H1120" s="125"/>
      <c r="I1120" s="125"/>
      <c r="J1120" s="321"/>
    </row>
    <row r="1121" spans="1:10" ht="27.95" customHeight="1">
      <c r="A1121" s="126"/>
      <c r="B1121" s="126"/>
      <c r="C1121" s="127"/>
      <c r="D1121" s="127"/>
      <c r="E1121" s="125">
        <v>1120</v>
      </c>
      <c r="F1121" s="125"/>
      <c r="G1121" s="125"/>
      <c r="H1121" s="125"/>
      <c r="I1121" s="125"/>
      <c r="J1121" s="321"/>
    </row>
    <row r="1122" spans="1:10" ht="27.95" customHeight="1">
      <c r="A1122" s="126"/>
      <c r="B1122" s="126"/>
      <c r="C1122" s="127"/>
      <c r="D1122" s="127"/>
      <c r="E1122" s="125">
        <v>1121</v>
      </c>
      <c r="F1122" s="125"/>
      <c r="G1122" s="125"/>
      <c r="H1122" s="125"/>
      <c r="I1122" s="125"/>
      <c r="J1122" s="321"/>
    </row>
    <row r="1123" spans="1:10" ht="27.95" customHeight="1">
      <c r="A1123" s="126"/>
      <c r="B1123" s="126"/>
      <c r="C1123" s="127"/>
      <c r="D1123" s="127"/>
      <c r="E1123" s="125">
        <v>1122</v>
      </c>
      <c r="F1123" s="125"/>
      <c r="G1123" s="125"/>
      <c r="H1123" s="125"/>
      <c r="I1123" s="125"/>
      <c r="J1123" s="321"/>
    </row>
    <row r="1124" spans="1:10" ht="27.95" customHeight="1">
      <c r="A1124" s="126"/>
      <c r="B1124" s="126"/>
      <c r="C1124" s="127"/>
      <c r="D1124" s="127"/>
      <c r="E1124" s="125">
        <v>1123</v>
      </c>
      <c r="F1124" s="125"/>
      <c r="G1124" s="125"/>
      <c r="H1124" s="125"/>
      <c r="I1124" s="125"/>
      <c r="J1124" s="321"/>
    </row>
    <row r="1125" spans="1:10" ht="27.95" customHeight="1">
      <c r="A1125" s="126"/>
      <c r="B1125" s="126"/>
      <c r="C1125" s="127"/>
      <c r="D1125" s="127"/>
      <c r="E1125" s="125">
        <v>1124</v>
      </c>
      <c r="F1125" s="125"/>
      <c r="G1125" s="125"/>
      <c r="H1125" s="125"/>
      <c r="I1125" s="125"/>
      <c r="J1125" s="321"/>
    </row>
    <row r="1126" spans="1:10" ht="27.95" customHeight="1">
      <c r="A1126" s="126"/>
      <c r="B1126" s="126"/>
      <c r="C1126" s="127"/>
      <c r="D1126" s="127"/>
      <c r="E1126" s="125">
        <v>1125</v>
      </c>
      <c r="F1126" s="125"/>
      <c r="G1126" s="125"/>
      <c r="H1126" s="125"/>
      <c r="I1126" s="125"/>
      <c r="J1126" s="321"/>
    </row>
    <row r="1127" spans="1:10" ht="27.95" customHeight="1">
      <c r="A1127" s="126"/>
      <c r="B1127" s="126"/>
      <c r="C1127" s="127"/>
      <c r="D1127" s="127"/>
      <c r="E1127" s="125">
        <v>1126</v>
      </c>
      <c r="F1127" s="125"/>
      <c r="G1127" s="125"/>
      <c r="H1127" s="125"/>
      <c r="I1127" s="125"/>
      <c r="J1127" s="321"/>
    </row>
    <row r="1128" spans="1:10" ht="27.95" customHeight="1">
      <c r="A1128" s="126"/>
      <c r="B1128" s="126"/>
      <c r="C1128" s="127"/>
      <c r="D1128" s="127"/>
      <c r="E1128" s="125">
        <v>1127</v>
      </c>
      <c r="F1128" s="125"/>
      <c r="G1128" s="125"/>
      <c r="H1128" s="125"/>
      <c r="I1128" s="125"/>
      <c r="J1128" s="321"/>
    </row>
    <row r="1129" spans="1:10" ht="27.95" customHeight="1">
      <c r="A1129" s="126"/>
      <c r="B1129" s="126"/>
      <c r="C1129" s="127"/>
      <c r="D1129" s="127"/>
      <c r="E1129" s="125">
        <v>1128</v>
      </c>
      <c r="F1129" s="125"/>
      <c r="G1129" s="125"/>
      <c r="H1129" s="125"/>
      <c r="I1129" s="125"/>
      <c r="J1129" s="321"/>
    </row>
    <row r="1130" spans="1:10" ht="27.95" customHeight="1">
      <c r="A1130" s="126"/>
      <c r="B1130" s="126"/>
      <c r="C1130" s="127"/>
      <c r="D1130" s="127"/>
      <c r="E1130" s="125">
        <v>1129</v>
      </c>
      <c r="F1130" s="125"/>
      <c r="G1130" s="125"/>
      <c r="H1130" s="125"/>
      <c r="I1130" s="125"/>
      <c r="J1130" s="321"/>
    </row>
    <row r="1131" spans="1:10" ht="27.95" customHeight="1">
      <c r="A1131" s="126"/>
      <c r="B1131" s="126"/>
      <c r="C1131" s="127"/>
      <c r="D1131" s="127"/>
      <c r="E1131" s="125">
        <v>1130</v>
      </c>
      <c r="F1131" s="125"/>
      <c r="G1131" s="125"/>
      <c r="H1131" s="125"/>
      <c r="I1131" s="125"/>
      <c r="J1131" s="321"/>
    </row>
    <row r="1132" spans="1:10" ht="27.95" customHeight="1">
      <c r="A1132" s="126"/>
      <c r="B1132" s="126"/>
      <c r="C1132" s="127"/>
      <c r="D1132" s="127"/>
      <c r="E1132" s="125">
        <v>1131</v>
      </c>
      <c r="F1132" s="125"/>
      <c r="G1132" s="125"/>
      <c r="H1132" s="125"/>
      <c r="I1132" s="125"/>
      <c r="J1132" s="321"/>
    </row>
    <row r="1133" spans="1:10" ht="27.95" customHeight="1">
      <c r="A1133" s="126"/>
      <c r="B1133" s="126"/>
      <c r="C1133" s="127"/>
      <c r="D1133" s="127"/>
      <c r="E1133" s="125">
        <v>1132</v>
      </c>
      <c r="F1133" s="125"/>
      <c r="G1133" s="125"/>
      <c r="H1133" s="125"/>
      <c r="I1133" s="125"/>
      <c r="J1133" s="321"/>
    </row>
    <row r="1134" spans="1:10" ht="27.95" customHeight="1">
      <c r="A1134" s="126"/>
      <c r="B1134" s="126"/>
      <c r="C1134" s="127"/>
      <c r="D1134" s="127"/>
      <c r="E1134" s="125">
        <v>1133</v>
      </c>
      <c r="F1134" s="125"/>
      <c r="G1134" s="125"/>
      <c r="H1134" s="125"/>
      <c r="I1134" s="125"/>
      <c r="J1134" s="321"/>
    </row>
    <row r="1135" spans="1:10" ht="27.95" customHeight="1">
      <c r="A1135" s="126"/>
      <c r="B1135" s="126"/>
      <c r="C1135" s="127"/>
      <c r="D1135" s="127"/>
      <c r="E1135" s="125">
        <v>1134</v>
      </c>
      <c r="F1135" s="125"/>
      <c r="G1135" s="125"/>
      <c r="H1135" s="125"/>
      <c r="I1135" s="125"/>
      <c r="J1135" s="321"/>
    </row>
    <row r="1136" spans="1:10" ht="27.95" customHeight="1">
      <c r="A1136" s="126"/>
      <c r="B1136" s="126"/>
      <c r="C1136" s="127"/>
      <c r="D1136" s="127"/>
      <c r="E1136" s="125">
        <v>1135</v>
      </c>
      <c r="F1136" s="125"/>
      <c r="G1136" s="125"/>
      <c r="H1136" s="125"/>
      <c r="I1136" s="125"/>
      <c r="J1136" s="321"/>
    </row>
    <row r="1137" spans="1:10" ht="27.95" customHeight="1">
      <c r="A1137" s="126"/>
      <c r="B1137" s="126"/>
      <c r="C1137" s="127"/>
      <c r="D1137" s="127"/>
      <c r="E1137" s="125">
        <v>1136</v>
      </c>
      <c r="F1137" s="125"/>
      <c r="G1137" s="125"/>
      <c r="H1137" s="125"/>
      <c r="I1137" s="125"/>
      <c r="J1137" s="321"/>
    </row>
    <row r="1138" spans="1:10" ht="27.95" customHeight="1">
      <c r="A1138" s="126"/>
      <c r="B1138" s="126"/>
      <c r="C1138" s="127"/>
      <c r="D1138" s="127"/>
      <c r="E1138" s="125">
        <v>1137</v>
      </c>
      <c r="F1138" s="125"/>
      <c r="G1138" s="125"/>
      <c r="H1138" s="125"/>
      <c r="I1138" s="125"/>
      <c r="J1138" s="321"/>
    </row>
    <row r="1139" spans="1:10" ht="27.95" customHeight="1">
      <c r="A1139" s="126"/>
      <c r="B1139" s="126"/>
      <c r="C1139" s="127"/>
      <c r="D1139" s="127"/>
      <c r="E1139" s="125">
        <v>1138</v>
      </c>
      <c r="F1139" s="125"/>
      <c r="G1139" s="125"/>
      <c r="H1139" s="125"/>
      <c r="I1139" s="125"/>
      <c r="J1139" s="321"/>
    </row>
    <row r="1140" spans="1:10" ht="27.95" customHeight="1">
      <c r="A1140" s="126"/>
      <c r="B1140" s="126"/>
      <c r="C1140" s="127"/>
      <c r="D1140" s="127"/>
      <c r="E1140" s="125">
        <v>1139</v>
      </c>
      <c r="F1140" s="125"/>
      <c r="G1140" s="125"/>
      <c r="H1140" s="125"/>
      <c r="I1140" s="125"/>
      <c r="J1140" s="321"/>
    </row>
    <row r="1141" spans="1:10" ht="27.95" customHeight="1">
      <c r="A1141" s="126"/>
      <c r="B1141" s="126"/>
      <c r="C1141" s="127"/>
      <c r="D1141" s="127"/>
      <c r="E1141" s="125">
        <v>1140</v>
      </c>
      <c r="F1141" s="125"/>
      <c r="G1141" s="125"/>
      <c r="H1141" s="125"/>
      <c r="I1141" s="125"/>
      <c r="J1141" s="321"/>
    </row>
    <row r="1142" spans="1:10" ht="27.95" customHeight="1">
      <c r="A1142" s="126"/>
      <c r="B1142" s="126"/>
      <c r="C1142" s="127"/>
      <c r="D1142" s="127"/>
      <c r="E1142" s="125">
        <v>1141</v>
      </c>
      <c r="F1142" s="125"/>
      <c r="G1142" s="125"/>
      <c r="H1142" s="125"/>
      <c r="I1142" s="125"/>
      <c r="J1142" s="321"/>
    </row>
    <row r="1143" spans="1:10" ht="27.95" customHeight="1">
      <c r="A1143" s="126"/>
      <c r="B1143" s="126"/>
      <c r="C1143" s="127"/>
      <c r="D1143" s="127"/>
      <c r="E1143" s="125">
        <v>1142</v>
      </c>
      <c r="F1143" s="125"/>
      <c r="G1143" s="125"/>
      <c r="H1143" s="125"/>
      <c r="I1143" s="125"/>
      <c r="J1143" s="321"/>
    </row>
    <row r="1144" spans="1:10" ht="27.95" customHeight="1">
      <c r="A1144" s="126"/>
      <c r="B1144" s="126"/>
      <c r="C1144" s="127"/>
      <c r="D1144" s="127"/>
      <c r="E1144" s="125">
        <v>1143</v>
      </c>
      <c r="F1144" s="125"/>
      <c r="G1144" s="125"/>
      <c r="H1144" s="125"/>
      <c r="I1144" s="125"/>
      <c r="J1144" s="321"/>
    </row>
    <row r="1145" spans="1:10" ht="27.95" customHeight="1">
      <c r="A1145" s="126"/>
      <c r="B1145" s="126"/>
      <c r="C1145" s="127"/>
      <c r="D1145" s="127"/>
      <c r="E1145" s="125">
        <v>1144</v>
      </c>
      <c r="F1145" s="125"/>
      <c r="G1145" s="125"/>
      <c r="H1145" s="125"/>
      <c r="I1145" s="125"/>
      <c r="J1145" s="321"/>
    </row>
    <row r="1146" spans="1:10" ht="27.95" customHeight="1">
      <c r="A1146" s="126"/>
      <c r="B1146" s="126"/>
      <c r="C1146" s="127"/>
      <c r="D1146" s="127"/>
      <c r="E1146" s="125">
        <v>1145</v>
      </c>
      <c r="F1146" s="125"/>
      <c r="G1146" s="125"/>
      <c r="H1146" s="125"/>
      <c r="I1146" s="125"/>
      <c r="J1146" s="321"/>
    </row>
    <row r="1147" spans="1:10" ht="27.95" customHeight="1">
      <c r="A1147" s="126"/>
      <c r="B1147" s="126"/>
      <c r="C1147" s="127"/>
      <c r="D1147" s="127"/>
      <c r="E1147" s="125">
        <v>1146</v>
      </c>
      <c r="F1147" s="125"/>
      <c r="G1147" s="125"/>
      <c r="H1147" s="125"/>
      <c r="I1147" s="125"/>
      <c r="J1147" s="321"/>
    </row>
    <row r="1148" spans="1:10" ht="27.95" customHeight="1">
      <c r="A1148" s="126"/>
      <c r="B1148" s="126"/>
      <c r="C1148" s="127"/>
      <c r="D1148" s="127"/>
      <c r="E1148" s="125">
        <v>1147</v>
      </c>
      <c r="F1148" s="125"/>
      <c r="G1148" s="125"/>
      <c r="H1148" s="125"/>
      <c r="I1148" s="125"/>
      <c r="J1148" s="321"/>
    </row>
    <row r="1149" spans="1:10" ht="27.95" customHeight="1">
      <c r="A1149" s="126"/>
      <c r="B1149" s="126"/>
      <c r="C1149" s="127"/>
      <c r="D1149" s="127"/>
      <c r="E1149" s="125">
        <v>1148</v>
      </c>
      <c r="F1149" s="125"/>
      <c r="G1149" s="125"/>
      <c r="H1149" s="125"/>
      <c r="I1149" s="125"/>
      <c r="J1149" s="321"/>
    </row>
    <row r="1150" spans="1:10" ht="27.95" customHeight="1">
      <c r="A1150" s="126"/>
      <c r="B1150" s="126"/>
      <c r="C1150" s="127"/>
      <c r="D1150" s="127"/>
      <c r="E1150" s="125">
        <v>1149</v>
      </c>
      <c r="F1150" s="125"/>
      <c r="G1150" s="125"/>
      <c r="H1150" s="125"/>
      <c r="I1150" s="125"/>
      <c r="J1150" s="321"/>
    </row>
    <row r="1151" spans="1:10" ht="27.95" customHeight="1">
      <c r="A1151" s="126"/>
      <c r="B1151" s="126"/>
      <c r="C1151" s="127"/>
      <c r="D1151" s="127"/>
      <c r="E1151" s="125">
        <v>1150</v>
      </c>
      <c r="F1151" s="125"/>
      <c r="G1151" s="125"/>
      <c r="H1151" s="125"/>
      <c r="I1151" s="125"/>
      <c r="J1151" s="321"/>
    </row>
    <row r="1152" spans="1:10" ht="27.95" customHeight="1">
      <c r="A1152" s="126"/>
      <c r="B1152" s="126"/>
      <c r="C1152" s="127"/>
      <c r="D1152" s="127"/>
      <c r="E1152" s="125">
        <v>1151</v>
      </c>
      <c r="F1152" s="125"/>
      <c r="G1152" s="125"/>
      <c r="H1152" s="125"/>
      <c r="I1152" s="125"/>
      <c r="J1152" s="321"/>
    </row>
    <row r="1153" spans="1:10" ht="27.95" customHeight="1">
      <c r="A1153" s="126"/>
      <c r="B1153" s="126"/>
      <c r="C1153" s="127"/>
      <c r="D1153" s="127"/>
      <c r="E1153" s="125">
        <v>1152</v>
      </c>
      <c r="F1153" s="125"/>
      <c r="G1153" s="125"/>
      <c r="H1153" s="125"/>
      <c r="I1153" s="125"/>
      <c r="J1153" s="321"/>
    </row>
    <row r="1154" spans="1:10" ht="27.95" customHeight="1">
      <c r="A1154" s="126"/>
      <c r="B1154" s="126"/>
      <c r="C1154" s="127"/>
      <c r="D1154" s="127"/>
      <c r="E1154" s="125">
        <v>1153</v>
      </c>
      <c r="F1154" s="125"/>
      <c r="G1154" s="125"/>
      <c r="H1154" s="125"/>
      <c r="I1154" s="125"/>
      <c r="J1154" s="321"/>
    </row>
    <row r="1155" spans="1:10" ht="27.95" customHeight="1">
      <c r="A1155" s="126"/>
      <c r="B1155" s="126"/>
      <c r="C1155" s="127"/>
      <c r="D1155" s="127"/>
      <c r="E1155" s="125">
        <v>1154</v>
      </c>
      <c r="F1155" s="125"/>
      <c r="G1155" s="125"/>
      <c r="H1155" s="125"/>
      <c r="I1155" s="125"/>
      <c r="J1155" s="321"/>
    </row>
    <row r="1156" spans="1:10" ht="27.95" customHeight="1">
      <c r="A1156" s="126"/>
      <c r="B1156" s="126"/>
      <c r="C1156" s="127"/>
      <c r="D1156" s="127"/>
      <c r="E1156" s="125">
        <v>1155</v>
      </c>
      <c r="F1156" s="125"/>
      <c r="G1156" s="125"/>
      <c r="H1156" s="125"/>
      <c r="I1156" s="125"/>
      <c r="J1156" s="321"/>
    </row>
    <row r="1157" spans="1:10" ht="27.95" customHeight="1">
      <c r="A1157" s="126"/>
      <c r="B1157" s="126"/>
      <c r="C1157" s="127"/>
      <c r="D1157" s="127"/>
      <c r="E1157" s="125">
        <v>1156</v>
      </c>
      <c r="F1157" s="125"/>
      <c r="G1157" s="125"/>
      <c r="H1157" s="125"/>
      <c r="I1157" s="125"/>
      <c r="J1157" s="321"/>
    </row>
    <row r="1158" spans="1:10" ht="27.95" customHeight="1">
      <c r="A1158" s="126"/>
      <c r="B1158" s="126"/>
      <c r="C1158" s="127"/>
      <c r="D1158" s="127"/>
      <c r="E1158" s="125">
        <v>1157</v>
      </c>
      <c r="F1158" s="125"/>
      <c r="G1158" s="125"/>
      <c r="H1158" s="125"/>
      <c r="I1158" s="125"/>
      <c r="J1158" s="321"/>
    </row>
    <row r="1159" spans="1:10" ht="27.95" customHeight="1">
      <c r="A1159" s="126"/>
      <c r="B1159" s="126"/>
      <c r="C1159" s="127"/>
      <c r="D1159" s="127"/>
      <c r="E1159" s="125">
        <v>1158</v>
      </c>
      <c r="F1159" s="125"/>
      <c r="G1159" s="125"/>
      <c r="H1159" s="125"/>
      <c r="I1159" s="125"/>
      <c r="J1159" s="321"/>
    </row>
    <row r="1160" spans="1:10" ht="27.95" customHeight="1">
      <c r="A1160" s="126"/>
      <c r="B1160" s="126"/>
      <c r="C1160" s="127"/>
      <c r="D1160" s="127"/>
      <c r="E1160" s="125">
        <v>1159</v>
      </c>
      <c r="F1160" s="125"/>
      <c r="G1160" s="125"/>
      <c r="H1160" s="125"/>
      <c r="I1160" s="125"/>
      <c r="J1160" s="321"/>
    </row>
    <row r="1161" spans="1:10" ht="27.95" customHeight="1">
      <c r="A1161" s="126"/>
      <c r="B1161" s="126"/>
      <c r="C1161" s="127"/>
      <c r="D1161" s="127"/>
      <c r="E1161" s="125">
        <v>1160</v>
      </c>
      <c r="F1161" s="125"/>
      <c r="G1161" s="125"/>
      <c r="H1161" s="125"/>
      <c r="I1161" s="125"/>
      <c r="J1161" s="321"/>
    </row>
    <row r="1162" spans="1:10" ht="27.95" customHeight="1">
      <c r="A1162" s="126"/>
      <c r="B1162" s="126"/>
      <c r="C1162" s="127"/>
      <c r="D1162" s="127"/>
      <c r="E1162" s="125">
        <v>1161</v>
      </c>
      <c r="F1162" s="125"/>
      <c r="G1162" s="125"/>
      <c r="H1162" s="125"/>
      <c r="I1162" s="125"/>
      <c r="J1162" s="321"/>
    </row>
    <row r="1163" spans="1:10" ht="27.95" customHeight="1">
      <c r="A1163" s="126"/>
      <c r="B1163" s="126"/>
      <c r="C1163" s="127"/>
      <c r="D1163" s="127"/>
      <c r="E1163" s="125">
        <v>1162</v>
      </c>
      <c r="F1163" s="125"/>
      <c r="G1163" s="125"/>
      <c r="H1163" s="125"/>
      <c r="I1163" s="125"/>
      <c r="J1163" s="321"/>
    </row>
    <row r="1164" spans="1:10" ht="27.95" customHeight="1">
      <c r="A1164" s="126"/>
      <c r="B1164" s="126"/>
      <c r="C1164" s="127"/>
      <c r="D1164" s="127"/>
      <c r="E1164" s="125">
        <v>1163</v>
      </c>
      <c r="F1164" s="125"/>
      <c r="G1164" s="125"/>
      <c r="H1164" s="125"/>
      <c r="I1164" s="125"/>
      <c r="J1164" s="321"/>
    </row>
    <row r="1165" spans="1:10" ht="27.95" customHeight="1">
      <c r="A1165" s="126"/>
      <c r="B1165" s="126"/>
      <c r="C1165" s="127"/>
      <c r="D1165" s="127"/>
      <c r="E1165" s="125">
        <v>1164</v>
      </c>
      <c r="F1165" s="125"/>
      <c r="G1165" s="125"/>
      <c r="H1165" s="125"/>
      <c r="I1165" s="125"/>
      <c r="J1165" s="321"/>
    </row>
    <row r="1166" spans="1:10" ht="27.95" customHeight="1">
      <c r="A1166" s="126"/>
      <c r="B1166" s="126"/>
      <c r="C1166" s="127"/>
      <c r="D1166" s="127"/>
      <c r="E1166" s="125">
        <v>1165</v>
      </c>
      <c r="F1166" s="125"/>
      <c r="G1166" s="125"/>
      <c r="H1166" s="125"/>
      <c r="I1166" s="125"/>
      <c r="J1166" s="321"/>
    </row>
    <row r="1167" spans="1:10" ht="27.95" customHeight="1">
      <c r="A1167" s="126"/>
      <c r="B1167" s="126"/>
      <c r="C1167" s="127"/>
      <c r="D1167" s="127"/>
      <c r="E1167" s="125">
        <v>1166</v>
      </c>
      <c r="F1167" s="125"/>
      <c r="G1167" s="125"/>
      <c r="H1167" s="125"/>
      <c r="I1167" s="125"/>
      <c r="J1167" s="321"/>
    </row>
    <row r="1168" spans="1:10" ht="27.95" customHeight="1">
      <c r="A1168" s="126"/>
      <c r="B1168" s="126"/>
      <c r="C1168" s="127"/>
      <c r="D1168" s="127"/>
      <c r="E1168" s="125">
        <v>1167</v>
      </c>
      <c r="F1168" s="125"/>
      <c r="G1168" s="125"/>
      <c r="H1168" s="125"/>
      <c r="I1168" s="125"/>
      <c r="J1168" s="321"/>
    </row>
    <row r="1169" spans="1:10" ht="27.95" customHeight="1">
      <c r="A1169" s="126"/>
      <c r="B1169" s="126"/>
      <c r="C1169" s="127"/>
      <c r="D1169" s="127"/>
      <c r="E1169" s="125">
        <v>1168</v>
      </c>
      <c r="F1169" s="125"/>
      <c r="G1169" s="125"/>
      <c r="H1169" s="125"/>
      <c r="I1169" s="125"/>
      <c r="J1169" s="321"/>
    </row>
    <row r="1170" spans="1:10" ht="27.95" customHeight="1">
      <c r="A1170" s="126"/>
      <c r="B1170" s="126"/>
      <c r="C1170" s="127"/>
      <c r="D1170" s="127"/>
      <c r="E1170" s="125">
        <v>1169</v>
      </c>
      <c r="F1170" s="125"/>
      <c r="G1170" s="125"/>
      <c r="H1170" s="125"/>
      <c r="I1170" s="125"/>
      <c r="J1170" s="321"/>
    </row>
    <row r="1171" spans="1:10" ht="27.95" customHeight="1">
      <c r="A1171" s="126"/>
      <c r="B1171" s="126"/>
      <c r="C1171" s="127"/>
      <c r="D1171" s="127"/>
      <c r="E1171" s="125">
        <v>1170</v>
      </c>
      <c r="F1171" s="125"/>
      <c r="G1171" s="125"/>
      <c r="H1171" s="125"/>
      <c r="I1171" s="125"/>
      <c r="J1171" s="321"/>
    </row>
    <row r="1172" spans="1:10" ht="27.95" customHeight="1">
      <c r="A1172" s="126"/>
      <c r="B1172" s="126"/>
      <c r="C1172" s="127"/>
      <c r="D1172" s="127"/>
      <c r="E1172" s="125">
        <v>1171</v>
      </c>
      <c r="F1172" s="125"/>
      <c r="G1172" s="125"/>
      <c r="H1172" s="125"/>
      <c r="I1172" s="125"/>
      <c r="J1172" s="321"/>
    </row>
    <row r="1173" spans="1:10" ht="27.95" customHeight="1">
      <c r="A1173" s="126"/>
      <c r="B1173" s="126"/>
      <c r="C1173" s="127"/>
      <c r="D1173" s="127"/>
      <c r="E1173" s="125">
        <v>1172</v>
      </c>
      <c r="F1173" s="125"/>
      <c r="G1173" s="125"/>
      <c r="H1173" s="125"/>
      <c r="I1173" s="125"/>
      <c r="J1173" s="321"/>
    </row>
    <row r="1174" spans="1:10" ht="27.95" customHeight="1">
      <c r="A1174" s="126"/>
      <c r="B1174" s="126"/>
      <c r="C1174" s="127"/>
      <c r="D1174" s="127"/>
      <c r="E1174" s="125">
        <v>1173</v>
      </c>
      <c r="F1174" s="125"/>
      <c r="G1174" s="125"/>
      <c r="H1174" s="125"/>
      <c r="I1174" s="125"/>
      <c r="J1174" s="321"/>
    </row>
    <row r="1175" spans="1:10" ht="27.95" customHeight="1">
      <c r="A1175" s="126"/>
      <c r="B1175" s="126"/>
      <c r="C1175" s="127"/>
      <c r="D1175" s="127"/>
      <c r="E1175" s="125">
        <v>1174</v>
      </c>
      <c r="F1175" s="125"/>
      <c r="G1175" s="125"/>
      <c r="H1175" s="125"/>
      <c r="I1175" s="125"/>
      <c r="J1175" s="321"/>
    </row>
    <row r="1176" spans="1:10" ht="27.95" customHeight="1">
      <c r="A1176" s="126"/>
      <c r="B1176" s="126"/>
      <c r="C1176" s="127"/>
      <c r="D1176" s="127"/>
      <c r="E1176" s="125">
        <v>1175</v>
      </c>
      <c r="F1176" s="125"/>
      <c r="G1176" s="125"/>
      <c r="H1176" s="125"/>
      <c r="I1176" s="125"/>
      <c r="J1176" s="321"/>
    </row>
    <row r="1177" spans="1:10" ht="27.95" customHeight="1">
      <c r="A1177" s="126"/>
      <c r="B1177" s="126"/>
      <c r="C1177" s="127"/>
      <c r="D1177" s="127"/>
      <c r="E1177" s="125">
        <v>1176</v>
      </c>
      <c r="F1177" s="125"/>
      <c r="G1177" s="125"/>
      <c r="H1177" s="125"/>
      <c r="I1177" s="125"/>
      <c r="J1177" s="321"/>
    </row>
    <row r="1178" spans="1:10" ht="27.95" customHeight="1">
      <c r="A1178" s="126"/>
      <c r="B1178" s="126"/>
      <c r="C1178" s="127"/>
      <c r="D1178" s="127"/>
      <c r="E1178" s="125">
        <v>1177</v>
      </c>
      <c r="F1178" s="125"/>
      <c r="G1178" s="125"/>
      <c r="H1178" s="125"/>
      <c r="I1178" s="125"/>
      <c r="J1178" s="321"/>
    </row>
    <row r="1179" spans="1:10" ht="27.95" customHeight="1">
      <c r="A1179" s="126"/>
      <c r="B1179" s="126"/>
      <c r="C1179" s="127"/>
      <c r="D1179" s="127"/>
      <c r="E1179" s="125">
        <v>1178</v>
      </c>
      <c r="F1179" s="125"/>
      <c r="G1179" s="125"/>
      <c r="H1179" s="125"/>
      <c r="I1179" s="125"/>
      <c r="J1179" s="321"/>
    </row>
    <row r="1180" spans="1:10" ht="27.95" customHeight="1">
      <c r="A1180" s="126"/>
      <c r="B1180" s="126"/>
      <c r="C1180" s="127"/>
      <c r="D1180" s="127"/>
      <c r="E1180" s="125">
        <v>1179</v>
      </c>
      <c r="F1180" s="125"/>
      <c r="G1180" s="125"/>
      <c r="H1180" s="125"/>
      <c r="I1180" s="125"/>
      <c r="J1180" s="321"/>
    </row>
    <row r="1181" spans="1:10" ht="27.95" customHeight="1">
      <c r="A1181" s="126"/>
      <c r="B1181" s="126"/>
      <c r="C1181" s="127"/>
      <c r="D1181" s="127"/>
      <c r="E1181" s="125">
        <v>1180</v>
      </c>
      <c r="F1181" s="125"/>
      <c r="G1181" s="125"/>
      <c r="H1181" s="125"/>
      <c r="I1181" s="125"/>
      <c r="J1181" s="321"/>
    </row>
    <row r="1182" spans="1:10" ht="27.95" customHeight="1">
      <c r="A1182" s="126"/>
      <c r="B1182" s="126"/>
      <c r="C1182" s="127"/>
      <c r="D1182" s="127"/>
      <c r="E1182" s="125">
        <v>1181</v>
      </c>
      <c r="F1182" s="125"/>
      <c r="G1182" s="125"/>
      <c r="H1182" s="125"/>
      <c r="I1182" s="125"/>
      <c r="J1182" s="321"/>
    </row>
    <row r="1183" spans="1:10" ht="27.95" customHeight="1">
      <c r="A1183" s="126"/>
      <c r="B1183" s="126"/>
      <c r="C1183" s="127"/>
      <c r="D1183" s="127"/>
      <c r="E1183" s="125">
        <v>1182</v>
      </c>
      <c r="F1183" s="125"/>
      <c r="G1183" s="125"/>
      <c r="H1183" s="125"/>
      <c r="I1183" s="125"/>
      <c r="J1183" s="321"/>
    </row>
    <row r="1184" spans="1:10" ht="27.95" customHeight="1">
      <c r="A1184" s="126"/>
      <c r="B1184" s="126"/>
      <c r="C1184" s="127"/>
      <c r="D1184" s="127"/>
      <c r="E1184" s="125">
        <v>1183</v>
      </c>
      <c r="F1184" s="125"/>
      <c r="G1184" s="125"/>
      <c r="H1184" s="125"/>
      <c r="I1184" s="125"/>
      <c r="J1184" s="321"/>
    </row>
    <row r="1185" spans="1:10" ht="27.95" customHeight="1">
      <c r="A1185" s="126"/>
      <c r="B1185" s="126"/>
      <c r="C1185" s="127"/>
      <c r="D1185" s="127"/>
      <c r="E1185" s="125">
        <v>1184</v>
      </c>
      <c r="F1185" s="125"/>
      <c r="G1185" s="125"/>
      <c r="H1185" s="125"/>
      <c r="I1185" s="125"/>
      <c r="J1185" s="321"/>
    </row>
    <row r="1186" spans="1:10" ht="27.95" customHeight="1">
      <c r="A1186" s="129"/>
      <c r="B1186" s="129"/>
      <c r="C1186" s="127"/>
      <c r="D1186" s="127"/>
      <c r="E1186" s="125">
        <v>1185</v>
      </c>
      <c r="F1186" s="125"/>
      <c r="G1186" s="125"/>
      <c r="H1186" s="125"/>
      <c r="I1186" s="125"/>
      <c r="J1186" s="321"/>
    </row>
    <row r="1187" spans="1:10" ht="27.95" customHeight="1" thickBot="1">
      <c r="A1187" s="175"/>
      <c r="B1187" s="175"/>
      <c r="C1187" s="127"/>
      <c r="D1187" s="172"/>
      <c r="E1187" s="125">
        <v>1186</v>
      </c>
      <c r="F1187" s="125"/>
      <c r="G1187" s="128"/>
      <c r="H1187" s="128"/>
      <c r="I1187" s="128"/>
      <c r="J1187" s="321"/>
    </row>
    <row r="1188" spans="1:10" ht="27.95" customHeight="1">
      <c r="A1188" s="126"/>
      <c r="B1188" s="126"/>
      <c r="C1188" s="127"/>
      <c r="D1188" s="127"/>
      <c r="E1188" s="125">
        <v>1187</v>
      </c>
      <c r="F1188" s="125"/>
      <c r="G1188" s="125"/>
      <c r="H1188" s="125"/>
      <c r="I1188" s="125"/>
      <c r="J1188" s="321"/>
    </row>
    <row r="1189" spans="1:10" ht="27.95" customHeight="1">
      <c r="A1189" s="126"/>
      <c r="B1189" s="126"/>
      <c r="C1189" s="127"/>
      <c r="D1189" s="127"/>
      <c r="E1189" s="125">
        <v>1188</v>
      </c>
      <c r="F1189" s="125"/>
      <c r="G1189" s="125"/>
      <c r="H1189" s="125"/>
      <c r="I1189" s="125"/>
      <c r="J1189" s="321"/>
    </row>
    <row r="1190" spans="1:10" ht="27.95" customHeight="1">
      <c r="A1190" s="126"/>
      <c r="B1190" s="126"/>
      <c r="C1190" s="127"/>
      <c r="D1190" s="127"/>
      <c r="E1190" s="125">
        <v>1189</v>
      </c>
      <c r="F1190" s="125"/>
      <c r="G1190" s="125"/>
      <c r="H1190" s="125"/>
      <c r="I1190" s="125"/>
      <c r="J1190" s="321"/>
    </row>
    <row r="1191" spans="1:10" ht="27.95" customHeight="1">
      <c r="A1191" s="126"/>
      <c r="B1191" s="126"/>
      <c r="C1191" s="127"/>
      <c r="D1191" s="127"/>
      <c r="E1191" s="125">
        <v>1190</v>
      </c>
      <c r="F1191" s="125"/>
      <c r="G1191" s="125"/>
      <c r="H1191" s="125"/>
      <c r="I1191" s="125"/>
      <c r="J1191" s="321"/>
    </row>
    <row r="1192" spans="1:10" ht="27.95" customHeight="1">
      <c r="A1192" s="126"/>
      <c r="B1192" s="126"/>
      <c r="C1192" s="127"/>
      <c r="D1192" s="127"/>
      <c r="E1192" s="125">
        <v>1191</v>
      </c>
      <c r="F1192" s="125"/>
      <c r="G1192" s="125"/>
      <c r="H1192" s="125"/>
      <c r="I1192" s="125"/>
      <c r="J1192" s="321"/>
    </row>
    <row r="1193" spans="1:10" ht="27.95" customHeight="1">
      <c r="A1193" s="126"/>
      <c r="B1193" s="126"/>
      <c r="C1193" s="127"/>
      <c r="D1193" s="127"/>
      <c r="E1193" s="125">
        <v>1192</v>
      </c>
      <c r="F1193" s="125"/>
      <c r="G1193" s="125"/>
      <c r="H1193" s="125"/>
      <c r="I1193" s="125"/>
      <c r="J1193" s="321"/>
    </row>
    <row r="1194" spans="1:10" ht="27.95" customHeight="1">
      <c r="A1194" s="126"/>
      <c r="B1194" s="126"/>
      <c r="C1194" s="127"/>
      <c r="D1194" s="127"/>
      <c r="E1194" s="125">
        <v>1193</v>
      </c>
      <c r="F1194" s="125"/>
      <c r="G1194" s="125"/>
      <c r="H1194" s="125"/>
      <c r="I1194" s="125"/>
      <c r="J1194" s="321"/>
    </row>
    <row r="1195" spans="1:10" ht="27.95" customHeight="1">
      <c r="A1195" s="126"/>
      <c r="B1195" s="126"/>
      <c r="C1195" s="127"/>
      <c r="D1195" s="127"/>
      <c r="E1195" s="125">
        <v>1194</v>
      </c>
      <c r="F1195" s="125"/>
      <c r="G1195" s="125"/>
      <c r="H1195" s="125"/>
      <c r="I1195" s="125"/>
      <c r="J1195" s="321"/>
    </row>
    <row r="1196" spans="1:10" ht="27.95" customHeight="1">
      <c r="A1196" s="126"/>
      <c r="B1196" s="126"/>
      <c r="C1196" s="127"/>
      <c r="D1196" s="127"/>
      <c r="E1196" s="125">
        <v>1195</v>
      </c>
      <c r="F1196" s="125"/>
      <c r="G1196" s="125"/>
      <c r="H1196" s="125"/>
      <c r="I1196" s="125"/>
      <c r="J1196" s="321"/>
    </row>
    <row r="1197" spans="1:10" ht="27.95" customHeight="1">
      <c r="A1197" s="126"/>
      <c r="B1197" s="126"/>
      <c r="C1197" s="127"/>
      <c r="D1197" s="127"/>
      <c r="E1197" s="125">
        <v>1196</v>
      </c>
      <c r="F1197" s="125"/>
      <c r="G1197" s="125"/>
      <c r="H1197" s="125"/>
      <c r="I1197" s="125"/>
      <c r="J1197" s="321"/>
    </row>
    <row r="1198" spans="1:10" ht="27.95" customHeight="1">
      <c r="A1198" s="126"/>
      <c r="B1198" s="126"/>
      <c r="C1198" s="127"/>
      <c r="D1198" s="127"/>
      <c r="E1198" s="125">
        <v>1197</v>
      </c>
      <c r="F1198" s="125"/>
      <c r="G1198" s="125"/>
      <c r="H1198" s="125"/>
      <c r="I1198" s="125"/>
      <c r="J1198" s="321"/>
    </row>
    <row r="1199" spans="1:10" ht="27.95" customHeight="1">
      <c r="A1199" s="126"/>
      <c r="B1199" s="126"/>
      <c r="C1199" s="127"/>
      <c r="D1199" s="127"/>
      <c r="E1199" s="125">
        <v>1198</v>
      </c>
      <c r="F1199" s="125"/>
      <c r="G1199" s="125"/>
      <c r="H1199" s="125"/>
      <c r="I1199" s="125"/>
      <c r="J1199" s="321"/>
    </row>
    <row r="1200" spans="1:10" ht="27.95" customHeight="1">
      <c r="A1200" s="126"/>
      <c r="B1200" s="126"/>
      <c r="C1200" s="127"/>
      <c r="D1200" s="127"/>
      <c r="E1200" s="125">
        <v>1199</v>
      </c>
      <c r="F1200" s="125"/>
      <c r="G1200" s="125"/>
      <c r="H1200" s="125"/>
      <c r="I1200" s="125"/>
      <c r="J1200" s="321"/>
    </row>
    <row r="1201" spans="1:10" ht="27.95" customHeight="1">
      <c r="A1201" s="126"/>
      <c r="B1201" s="126"/>
      <c r="C1201" s="127"/>
      <c r="D1201" s="127"/>
      <c r="E1201" s="125">
        <v>1200</v>
      </c>
      <c r="F1201" s="125"/>
      <c r="G1201" s="125"/>
      <c r="H1201" s="125"/>
      <c r="I1201" s="125"/>
      <c r="J1201" s="321"/>
    </row>
    <row r="1202" spans="1:10" ht="27.95" customHeight="1">
      <c r="A1202" s="126"/>
      <c r="B1202" s="126"/>
      <c r="C1202" s="127"/>
      <c r="D1202" s="127"/>
      <c r="E1202" s="125">
        <v>1201</v>
      </c>
      <c r="F1202" s="125"/>
      <c r="G1202" s="125"/>
      <c r="H1202" s="125"/>
      <c r="I1202" s="125"/>
      <c r="J1202" s="321"/>
    </row>
    <row r="1203" spans="1:10" ht="27.95" customHeight="1">
      <c r="A1203" s="126"/>
      <c r="B1203" s="126"/>
      <c r="C1203" s="127"/>
      <c r="D1203" s="127"/>
      <c r="E1203" s="125">
        <v>1202</v>
      </c>
      <c r="F1203" s="125"/>
      <c r="G1203" s="125"/>
      <c r="H1203" s="125"/>
      <c r="I1203" s="125"/>
      <c r="J1203" s="321"/>
    </row>
    <row r="1204" spans="1:10" ht="27.95" customHeight="1">
      <c r="A1204" s="126"/>
      <c r="B1204" s="126"/>
      <c r="C1204" s="127"/>
      <c r="D1204" s="127"/>
      <c r="E1204" s="125">
        <v>1203</v>
      </c>
      <c r="F1204" s="125"/>
      <c r="G1204" s="125"/>
      <c r="H1204" s="125"/>
      <c r="I1204" s="125"/>
      <c r="J1204" s="321"/>
    </row>
    <row r="1205" spans="1:10" ht="27.95" customHeight="1">
      <c r="A1205" s="126"/>
      <c r="B1205" s="126"/>
      <c r="C1205" s="127"/>
      <c r="D1205" s="127"/>
      <c r="E1205" s="125">
        <v>1204</v>
      </c>
      <c r="F1205" s="125"/>
      <c r="G1205" s="125"/>
      <c r="H1205" s="125"/>
      <c r="I1205" s="125"/>
      <c r="J1205" s="321"/>
    </row>
    <row r="1206" spans="1:10" ht="27.95" customHeight="1">
      <c r="A1206" s="126"/>
      <c r="B1206" s="126"/>
      <c r="C1206" s="127"/>
      <c r="D1206" s="127"/>
      <c r="E1206" s="125">
        <v>1205</v>
      </c>
      <c r="F1206" s="125"/>
      <c r="G1206" s="125"/>
      <c r="H1206" s="125"/>
      <c r="I1206" s="125"/>
      <c r="J1206" s="321"/>
    </row>
    <row r="1207" spans="1:10" ht="27.95" customHeight="1">
      <c r="A1207" s="126"/>
      <c r="B1207" s="126"/>
      <c r="C1207" s="127"/>
      <c r="D1207" s="127"/>
      <c r="E1207" s="125">
        <v>1206</v>
      </c>
      <c r="F1207" s="125"/>
      <c r="G1207" s="125"/>
      <c r="H1207" s="125"/>
      <c r="I1207" s="125"/>
      <c r="J1207" s="321"/>
    </row>
    <row r="1208" spans="1:10" ht="27.95" customHeight="1">
      <c r="A1208" s="126"/>
      <c r="B1208" s="126"/>
      <c r="C1208" s="127"/>
      <c r="D1208" s="127"/>
      <c r="E1208" s="125">
        <v>1207</v>
      </c>
      <c r="F1208" s="125"/>
      <c r="G1208" s="125"/>
      <c r="H1208" s="125"/>
      <c r="I1208" s="125"/>
      <c r="J1208" s="321"/>
    </row>
    <row r="1209" spans="1:10" ht="27.95" customHeight="1">
      <c r="A1209" s="126"/>
      <c r="B1209" s="126"/>
      <c r="C1209" s="127"/>
      <c r="D1209" s="127"/>
      <c r="E1209" s="125">
        <v>1208</v>
      </c>
      <c r="F1209" s="125"/>
      <c r="G1209" s="125"/>
      <c r="H1209" s="125"/>
      <c r="I1209" s="125"/>
      <c r="J1209" s="321"/>
    </row>
    <row r="1210" spans="1:10" ht="27.95" customHeight="1">
      <c r="A1210" s="126"/>
      <c r="B1210" s="126"/>
      <c r="C1210" s="127"/>
      <c r="D1210" s="127"/>
      <c r="E1210" s="125">
        <v>1209</v>
      </c>
      <c r="F1210" s="125"/>
      <c r="G1210" s="125"/>
      <c r="H1210" s="125"/>
      <c r="I1210" s="125"/>
      <c r="J1210" s="321"/>
    </row>
    <row r="1211" spans="1:10" ht="27.95" customHeight="1">
      <c r="A1211" s="126"/>
      <c r="B1211" s="126"/>
      <c r="C1211" s="127"/>
      <c r="D1211" s="127"/>
      <c r="E1211" s="125">
        <v>1210</v>
      </c>
      <c r="F1211" s="125"/>
      <c r="G1211" s="125"/>
      <c r="H1211" s="125"/>
      <c r="I1211" s="125"/>
      <c r="J1211" s="321"/>
    </row>
    <row r="1212" spans="1:10" ht="27.95" customHeight="1">
      <c r="A1212" s="126"/>
      <c r="B1212" s="126"/>
      <c r="C1212" s="127"/>
      <c r="D1212" s="127"/>
      <c r="E1212" s="125">
        <v>1211</v>
      </c>
      <c r="F1212" s="125"/>
      <c r="G1212" s="125"/>
      <c r="H1212" s="125"/>
      <c r="I1212" s="125"/>
      <c r="J1212" s="321"/>
    </row>
    <row r="1213" spans="1:10" ht="27.95" customHeight="1">
      <c r="A1213" s="126"/>
      <c r="B1213" s="126"/>
      <c r="C1213" s="127"/>
      <c r="D1213" s="127"/>
      <c r="E1213" s="125">
        <v>1212</v>
      </c>
      <c r="F1213" s="125"/>
      <c r="G1213" s="125"/>
      <c r="H1213" s="125"/>
      <c r="I1213" s="125"/>
      <c r="J1213" s="321"/>
    </row>
    <row r="1214" spans="1:10" ht="27.95" customHeight="1">
      <c r="A1214" s="126"/>
      <c r="B1214" s="126"/>
      <c r="C1214" s="127"/>
      <c r="D1214" s="127"/>
      <c r="E1214" s="125">
        <v>1213</v>
      </c>
      <c r="F1214" s="125"/>
      <c r="G1214" s="125"/>
      <c r="H1214" s="125"/>
      <c r="I1214" s="125"/>
      <c r="J1214" s="321"/>
    </row>
    <row r="1215" spans="1:10" ht="27.95" customHeight="1">
      <c r="A1215" s="126"/>
      <c r="B1215" s="126"/>
      <c r="C1215" s="127"/>
      <c r="D1215" s="127"/>
      <c r="E1215" s="125">
        <v>1214</v>
      </c>
      <c r="F1215" s="125"/>
      <c r="G1215" s="125"/>
      <c r="H1215" s="125"/>
      <c r="I1215" s="125"/>
      <c r="J1215" s="321"/>
    </row>
    <row r="1216" spans="1:10" ht="27.95" customHeight="1">
      <c r="A1216" s="126"/>
      <c r="B1216" s="126"/>
      <c r="C1216" s="127"/>
      <c r="D1216" s="127"/>
      <c r="E1216" s="125">
        <v>1215</v>
      </c>
      <c r="F1216" s="125"/>
      <c r="G1216" s="125"/>
      <c r="H1216" s="125"/>
      <c r="I1216" s="125"/>
      <c r="J1216" s="321"/>
    </row>
    <row r="1217" spans="1:10" ht="27.95" customHeight="1">
      <c r="A1217" s="126"/>
      <c r="B1217" s="126"/>
      <c r="C1217" s="127"/>
      <c r="D1217" s="127"/>
      <c r="E1217" s="125">
        <v>1216</v>
      </c>
      <c r="F1217" s="125"/>
      <c r="G1217" s="125"/>
      <c r="H1217" s="125"/>
      <c r="I1217" s="125"/>
      <c r="J1217" s="321"/>
    </row>
    <row r="1218" spans="1:10" ht="27.95" customHeight="1">
      <c r="A1218" s="126"/>
      <c r="B1218" s="126"/>
      <c r="C1218" s="127"/>
      <c r="D1218" s="127"/>
      <c r="E1218" s="125">
        <v>1217</v>
      </c>
      <c r="F1218" s="125"/>
      <c r="G1218" s="125"/>
      <c r="H1218" s="125"/>
      <c r="I1218" s="125"/>
      <c r="J1218" s="321"/>
    </row>
    <row r="1219" spans="1:10" ht="27.95" customHeight="1">
      <c r="A1219" s="126"/>
      <c r="B1219" s="126"/>
      <c r="C1219" s="127"/>
      <c r="D1219" s="127"/>
      <c r="E1219" s="125">
        <v>1218</v>
      </c>
      <c r="F1219" s="125"/>
      <c r="G1219" s="125"/>
      <c r="H1219" s="125"/>
      <c r="I1219" s="125"/>
      <c r="J1219" s="321"/>
    </row>
    <row r="1220" spans="1:10" ht="27.95" customHeight="1">
      <c r="A1220" s="126"/>
      <c r="B1220" s="126"/>
      <c r="C1220" s="127"/>
      <c r="D1220" s="127"/>
      <c r="E1220" s="125">
        <v>1219</v>
      </c>
      <c r="F1220" s="125"/>
      <c r="G1220" s="125"/>
      <c r="H1220" s="125"/>
      <c r="I1220" s="125"/>
      <c r="J1220" s="321"/>
    </row>
    <row r="1221" spans="1:10" ht="27.95" customHeight="1">
      <c r="A1221" s="126"/>
      <c r="B1221" s="126"/>
      <c r="C1221" s="127"/>
      <c r="D1221" s="127"/>
      <c r="E1221" s="125">
        <v>1220</v>
      </c>
      <c r="F1221" s="125"/>
      <c r="G1221" s="125"/>
      <c r="H1221" s="125"/>
      <c r="I1221" s="125"/>
      <c r="J1221" s="321"/>
    </row>
    <row r="1222" spans="1:10" ht="27.95" customHeight="1">
      <c r="A1222" s="126"/>
      <c r="B1222" s="126"/>
      <c r="C1222" s="127"/>
      <c r="D1222" s="127"/>
      <c r="E1222" s="125">
        <v>1221</v>
      </c>
      <c r="F1222" s="125"/>
      <c r="G1222" s="125"/>
      <c r="H1222" s="125"/>
      <c r="I1222" s="125"/>
      <c r="J1222" s="321"/>
    </row>
    <row r="1223" spans="1:10" ht="27.95" customHeight="1">
      <c r="A1223" s="126"/>
      <c r="B1223" s="126"/>
      <c r="C1223" s="127"/>
      <c r="D1223" s="127"/>
      <c r="E1223" s="125">
        <v>1222</v>
      </c>
      <c r="F1223" s="125"/>
      <c r="G1223" s="125"/>
      <c r="H1223" s="125"/>
      <c r="I1223" s="125"/>
      <c r="J1223" s="321"/>
    </row>
    <row r="1224" spans="1:10" ht="27.95" customHeight="1">
      <c r="A1224" s="126"/>
      <c r="B1224" s="126"/>
      <c r="C1224" s="127"/>
      <c r="D1224" s="127"/>
      <c r="E1224" s="125">
        <v>1223</v>
      </c>
      <c r="F1224" s="125"/>
      <c r="G1224" s="125"/>
      <c r="H1224" s="125"/>
      <c r="I1224" s="125"/>
      <c r="J1224" s="321"/>
    </row>
    <row r="1225" spans="1:10" ht="27.95" customHeight="1">
      <c r="A1225" s="126"/>
      <c r="B1225" s="126"/>
      <c r="C1225" s="127"/>
      <c r="D1225" s="127"/>
      <c r="E1225" s="125">
        <v>1224</v>
      </c>
      <c r="F1225" s="125"/>
      <c r="G1225" s="125"/>
      <c r="H1225" s="125"/>
      <c r="I1225" s="125"/>
      <c r="J1225" s="321"/>
    </row>
    <row r="1226" spans="1:10" ht="27.95" customHeight="1">
      <c r="A1226" s="126"/>
      <c r="B1226" s="126"/>
      <c r="C1226" s="127"/>
      <c r="D1226" s="127"/>
      <c r="E1226" s="125">
        <v>1225</v>
      </c>
      <c r="F1226" s="125"/>
      <c r="G1226" s="125"/>
      <c r="H1226" s="125"/>
      <c r="I1226" s="125"/>
      <c r="J1226" s="321"/>
    </row>
    <row r="1227" spans="1:10" ht="27.95" customHeight="1">
      <c r="A1227" s="126"/>
      <c r="B1227" s="126"/>
      <c r="C1227" s="127"/>
      <c r="D1227" s="127"/>
      <c r="E1227" s="125">
        <v>1226</v>
      </c>
      <c r="F1227" s="125"/>
      <c r="G1227" s="125"/>
      <c r="H1227" s="125"/>
      <c r="I1227" s="125"/>
      <c r="J1227" s="321"/>
    </row>
    <row r="1228" spans="1:10" ht="27.95" customHeight="1">
      <c r="A1228" s="126"/>
      <c r="B1228" s="126"/>
      <c r="C1228" s="127"/>
      <c r="D1228" s="127"/>
      <c r="E1228" s="125">
        <v>1227</v>
      </c>
      <c r="F1228" s="125"/>
      <c r="G1228" s="125"/>
      <c r="H1228" s="125"/>
      <c r="I1228" s="125"/>
      <c r="J1228" s="321"/>
    </row>
    <row r="1229" spans="1:10" ht="27.95" customHeight="1">
      <c r="A1229" s="126"/>
      <c r="B1229" s="126"/>
      <c r="C1229" s="127"/>
      <c r="D1229" s="127"/>
      <c r="E1229" s="125">
        <v>1228</v>
      </c>
      <c r="F1229" s="125"/>
      <c r="G1229" s="125"/>
      <c r="H1229" s="125"/>
      <c r="I1229" s="125"/>
      <c r="J1229" s="321"/>
    </row>
    <row r="1230" spans="1:10" ht="27.95" customHeight="1">
      <c r="A1230" s="126"/>
      <c r="B1230" s="126"/>
      <c r="C1230" s="127"/>
      <c r="D1230" s="127"/>
      <c r="E1230" s="125">
        <v>1229</v>
      </c>
      <c r="F1230" s="125"/>
      <c r="G1230" s="125"/>
      <c r="H1230" s="125"/>
      <c r="I1230" s="125"/>
      <c r="J1230" s="321"/>
    </row>
    <row r="1231" spans="1:10" ht="27.95" customHeight="1">
      <c r="A1231" s="126"/>
      <c r="B1231" s="126"/>
      <c r="C1231" s="127"/>
      <c r="D1231" s="127"/>
      <c r="E1231" s="125">
        <v>1230</v>
      </c>
      <c r="F1231" s="125"/>
      <c r="G1231" s="125"/>
      <c r="H1231" s="125"/>
      <c r="I1231" s="125"/>
      <c r="J1231" s="321"/>
    </row>
    <row r="1232" spans="1:10" ht="27.95" customHeight="1">
      <c r="A1232" s="126"/>
      <c r="B1232" s="126"/>
      <c r="C1232" s="127"/>
      <c r="D1232" s="127"/>
      <c r="E1232" s="125">
        <v>1231</v>
      </c>
      <c r="F1232" s="125"/>
      <c r="G1232" s="125"/>
      <c r="H1232" s="125"/>
      <c r="I1232" s="125"/>
      <c r="J1232" s="321"/>
    </row>
    <row r="1233" spans="1:10" ht="27.95" customHeight="1">
      <c r="A1233" s="126"/>
      <c r="B1233" s="126"/>
      <c r="C1233" s="127"/>
      <c r="D1233" s="127"/>
      <c r="E1233" s="125">
        <v>1232</v>
      </c>
      <c r="F1233" s="125"/>
      <c r="G1233" s="125"/>
      <c r="H1233" s="125"/>
      <c r="I1233" s="125"/>
      <c r="J1233" s="321"/>
    </row>
    <row r="1234" spans="1:10" ht="27.95" customHeight="1">
      <c r="A1234" s="126"/>
      <c r="B1234" s="126"/>
      <c r="C1234" s="127"/>
      <c r="D1234" s="127"/>
      <c r="E1234" s="125">
        <v>1233</v>
      </c>
      <c r="F1234" s="125"/>
      <c r="G1234" s="125"/>
      <c r="H1234" s="125"/>
      <c r="I1234" s="125"/>
      <c r="J1234" s="321"/>
    </row>
    <row r="1235" spans="1:10" ht="27.95" customHeight="1">
      <c r="A1235" s="126"/>
      <c r="B1235" s="126"/>
      <c r="C1235" s="127"/>
      <c r="D1235" s="127"/>
      <c r="E1235" s="125">
        <v>1234</v>
      </c>
      <c r="F1235" s="125"/>
      <c r="G1235" s="125"/>
      <c r="H1235" s="125"/>
      <c r="I1235" s="125"/>
      <c r="J1235" s="321"/>
    </row>
    <row r="1236" spans="1:10" ht="27.95" customHeight="1">
      <c r="A1236" s="126"/>
      <c r="B1236" s="126"/>
      <c r="C1236" s="127"/>
      <c r="D1236" s="127"/>
      <c r="E1236" s="125">
        <v>1235</v>
      </c>
      <c r="F1236" s="125"/>
      <c r="G1236" s="125"/>
      <c r="H1236" s="125"/>
      <c r="I1236" s="125"/>
      <c r="J1236" s="321"/>
    </row>
    <row r="1237" spans="1:10" ht="27.95" customHeight="1">
      <c r="A1237" s="126"/>
      <c r="B1237" s="126"/>
      <c r="C1237" s="127"/>
      <c r="D1237" s="127"/>
      <c r="E1237" s="125">
        <v>1236</v>
      </c>
      <c r="F1237" s="125"/>
      <c r="G1237" s="125"/>
      <c r="H1237" s="125"/>
      <c r="I1237" s="125"/>
      <c r="J1237" s="321"/>
    </row>
    <row r="1238" spans="1:10" ht="27.95" customHeight="1">
      <c r="A1238" s="126"/>
      <c r="B1238" s="126"/>
      <c r="C1238" s="127"/>
      <c r="D1238" s="127"/>
      <c r="E1238" s="125">
        <v>1237</v>
      </c>
      <c r="F1238" s="125"/>
      <c r="G1238" s="125"/>
      <c r="H1238" s="125"/>
      <c r="I1238" s="125"/>
      <c r="J1238" s="321"/>
    </row>
    <row r="1239" spans="1:10" ht="27.95" customHeight="1">
      <c r="A1239" s="126"/>
      <c r="B1239" s="126"/>
      <c r="C1239" s="127"/>
      <c r="D1239" s="127"/>
      <c r="E1239" s="125">
        <v>1238</v>
      </c>
      <c r="F1239" s="125"/>
      <c r="G1239" s="125"/>
      <c r="H1239" s="125"/>
      <c r="I1239" s="125"/>
      <c r="J1239" s="321"/>
    </row>
    <row r="1240" spans="1:10" ht="27.95" customHeight="1">
      <c r="A1240" s="126"/>
      <c r="B1240" s="126"/>
      <c r="C1240" s="127"/>
      <c r="D1240" s="127"/>
      <c r="E1240" s="125">
        <v>1239</v>
      </c>
      <c r="F1240" s="125"/>
      <c r="G1240" s="125"/>
      <c r="H1240" s="125"/>
      <c r="I1240" s="125"/>
      <c r="J1240" s="321"/>
    </row>
    <row r="1241" spans="1:10" ht="27.95" customHeight="1">
      <c r="A1241" s="126"/>
      <c r="B1241" s="126"/>
      <c r="C1241" s="127"/>
      <c r="D1241" s="127"/>
      <c r="E1241" s="125">
        <v>1240</v>
      </c>
      <c r="F1241" s="125"/>
      <c r="G1241" s="125"/>
      <c r="H1241" s="125"/>
      <c r="I1241" s="125"/>
      <c r="J1241" s="321"/>
    </row>
    <row r="1242" spans="1:10" ht="27.95" customHeight="1">
      <c r="A1242" s="126"/>
      <c r="B1242" s="126"/>
      <c r="C1242" s="127"/>
      <c r="D1242" s="127"/>
      <c r="E1242" s="125">
        <v>1241</v>
      </c>
      <c r="F1242" s="125"/>
      <c r="G1242" s="125"/>
      <c r="H1242" s="125"/>
      <c r="I1242" s="125"/>
      <c r="J1242" s="321"/>
    </row>
    <row r="1243" spans="1:10" ht="27.95" customHeight="1">
      <c r="A1243" s="126"/>
      <c r="B1243" s="126"/>
      <c r="C1243" s="127"/>
      <c r="D1243" s="127"/>
      <c r="E1243" s="125">
        <v>1242</v>
      </c>
      <c r="F1243" s="125"/>
      <c r="G1243" s="125"/>
      <c r="H1243" s="125"/>
      <c r="I1243" s="125"/>
      <c r="J1243" s="321"/>
    </row>
    <row r="1244" spans="1:10" ht="27.95" customHeight="1">
      <c r="A1244" s="126"/>
      <c r="B1244" s="126"/>
      <c r="C1244" s="127"/>
      <c r="D1244" s="127"/>
      <c r="E1244" s="125">
        <v>1243</v>
      </c>
      <c r="F1244" s="125"/>
      <c r="G1244" s="125"/>
      <c r="H1244" s="125"/>
      <c r="I1244" s="125"/>
      <c r="J1244" s="321"/>
    </row>
    <row r="1245" spans="1:10" ht="27.95" customHeight="1">
      <c r="A1245" s="126"/>
      <c r="B1245" s="126"/>
      <c r="C1245" s="127"/>
      <c r="D1245" s="127"/>
      <c r="E1245" s="125">
        <v>1244</v>
      </c>
      <c r="F1245" s="125"/>
      <c r="G1245" s="125"/>
      <c r="H1245" s="125"/>
      <c r="I1245" s="125"/>
      <c r="J1245" s="321"/>
    </row>
    <row r="1246" spans="1:10" ht="27.95" customHeight="1">
      <c r="A1246" s="126"/>
      <c r="B1246" s="126"/>
      <c r="C1246" s="127"/>
      <c r="D1246" s="127"/>
      <c r="E1246" s="125">
        <v>1245</v>
      </c>
      <c r="F1246" s="125"/>
      <c r="G1246" s="125"/>
      <c r="H1246" s="125"/>
      <c r="I1246" s="125"/>
      <c r="J1246" s="321"/>
    </row>
    <row r="1247" spans="1:10" ht="27.95" customHeight="1">
      <c r="A1247" s="126"/>
      <c r="B1247" s="126"/>
      <c r="C1247" s="127"/>
      <c r="D1247" s="127"/>
      <c r="E1247" s="125">
        <v>1246</v>
      </c>
      <c r="F1247" s="125"/>
      <c r="G1247" s="125"/>
      <c r="H1247" s="125"/>
      <c r="I1247" s="125"/>
      <c r="J1247" s="321"/>
    </row>
    <row r="1248" spans="1:10" ht="27.95" customHeight="1">
      <c r="A1248" s="126"/>
      <c r="B1248" s="126"/>
      <c r="C1248" s="127"/>
      <c r="D1248" s="127"/>
      <c r="E1248" s="125">
        <v>1247</v>
      </c>
      <c r="F1248" s="125"/>
      <c r="G1248" s="125"/>
      <c r="H1248" s="125"/>
      <c r="I1248" s="125"/>
      <c r="J1248" s="321"/>
    </row>
    <row r="1249" spans="1:10" ht="27.95" customHeight="1">
      <c r="A1249" s="126"/>
      <c r="B1249" s="126"/>
      <c r="C1249" s="127"/>
      <c r="D1249" s="127"/>
      <c r="E1249" s="125">
        <v>1248</v>
      </c>
      <c r="F1249" s="125"/>
      <c r="G1249" s="125"/>
      <c r="H1249" s="125"/>
      <c r="I1249" s="125"/>
      <c r="J1249" s="321"/>
    </row>
    <row r="1250" spans="1:10" ht="27.95" customHeight="1">
      <c r="A1250" s="126"/>
      <c r="B1250" s="126"/>
      <c r="C1250" s="127"/>
      <c r="D1250" s="127"/>
      <c r="E1250" s="125">
        <v>1249</v>
      </c>
      <c r="F1250" s="125"/>
      <c r="G1250" s="125"/>
      <c r="H1250" s="125"/>
      <c r="I1250" s="125"/>
      <c r="J1250" s="321"/>
    </row>
    <row r="1251" spans="1:10" ht="27.95" customHeight="1">
      <c r="A1251" s="126"/>
      <c r="B1251" s="126"/>
      <c r="C1251" s="127"/>
      <c r="D1251" s="127"/>
      <c r="E1251" s="125">
        <v>1250</v>
      </c>
      <c r="F1251" s="125"/>
      <c r="G1251" s="125"/>
      <c r="H1251" s="125"/>
      <c r="I1251" s="125"/>
      <c r="J1251" s="321"/>
    </row>
    <row r="1252" spans="1:10" ht="27.95" customHeight="1">
      <c r="A1252" s="126"/>
      <c r="B1252" s="126"/>
      <c r="C1252" s="127"/>
      <c r="D1252" s="127"/>
      <c r="E1252" s="125">
        <v>1251</v>
      </c>
      <c r="F1252" s="125"/>
      <c r="G1252" s="125"/>
      <c r="H1252" s="125"/>
      <c r="I1252" s="125"/>
      <c r="J1252" s="321"/>
    </row>
    <row r="1253" spans="1:10" ht="27.95" customHeight="1">
      <c r="A1253" s="126"/>
      <c r="B1253" s="126"/>
      <c r="C1253" s="127"/>
      <c r="D1253" s="127"/>
      <c r="E1253" s="125">
        <v>1252</v>
      </c>
      <c r="F1253" s="125"/>
      <c r="G1253" s="125"/>
      <c r="H1253" s="125"/>
      <c r="I1253" s="125"/>
      <c r="J1253" s="321"/>
    </row>
    <row r="1254" spans="1:10" ht="27.95" customHeight="1">
      <c r="A1254" s="126"/>
      <c r="B1254" s="126"/>
      <c r="C1254" s="127"/>
      <c r="D1254" s="127"/>
      <c r="E1254" s="125">
        <v>1253</v>
      </c>
      <c r="F1254" s="125"/>
      <c r="G1254" s="125"/>
      <c r="H1254" s="125"/>
      <c r="I1254" s="125"/>
      <c r="J1254" s="321"/>
    </row>
    <row r="1255" spans="1:10" ht="27.95" customHeight="1">
      <c r="A1255" s="126"/>
      <c r="B1255" s="126"/>
      <c r="C1255" s="127"/>
      <c r="D1255" s="127"/>
      <c r="E1255" s="125">
        <v>1254</v>
      </c>
      <c r="F1255" s="125"/>
      <c r="G1255" s="125"/>
      <c r="H1255" s="125"/>
      <c r="I1255" s="125"/>
      <c r="J1255" s="321"/>
    </row>
    <row r="1256" spans="1:10" ht="27.95" customHeight="1">
      <c r="A1256" s="126"/>
      <c r="B1256" s="126"/>
      <c r="C1256" s="127"/>
      <c r="D1256" s="127"/>
      <c r="E1256" s="125">
        <v>1255</v>
      </c>
      <c r="F1256" s="125"/>
      <c r="G1256" s="125"/>
      <c r="H1256" s="125"/>
      <c r="I1256" s="125"/>
      <c r="J1256" s="321"/>
    </row>
    <row r="1257" spans="1:10" ht="27.95" customHeight="1">
      <c r="A1257" s="126"/>
      <c r="B1257" s="126"/>
      <c r="C1257" s="127"/>
      <c r="D1257" s="127"/>
      <c r="E1257" s="125">
        <v>1256</v>
      </c>
      <c r="F1257" s="125"/>
      <c r="G1257" s="125"/>
      <c r="H1257" s="125"/>
      <c r="I1257" s="125"/>
      <c r="J1257" s="321"/>
    </row>
    <row r="1258" spans="1:10" ht="27.95" customHeight="1">
      <c r="A1258" s="126"/>
      <c r="B1258" s="126"/>
      <c r="C1258" s="127"/>
      <c r="D1258" s="127"/>
      <c r="E1258" s="125">
        <v>1257</v>
      </c>
      <c r="F1258" s="125"/>
      <c r="G1258" s="125"/>
      <c r="H1258" s="125"/>
      <c r="I1258" s="125"/>
      <c r="J1258" s="321"/>
    </row>
    <row r="1259" spans="1:10" ht="27.95" customHeight="1">
      <c r="A1259" s="126"/>
      <c r="B1259" s="126"/>
      <c r="C1259" s="127"/>
      <c r="D1259" s="127"/>
      <c r="E1259" s="125">
        <v>1258</v>
      </c>
      <c r="F1259" s="125"/>
      <c r="G1259" s="125"/>
      <c r="H1259" s="125"/>
      <c r="I1259" s="125"/>
      <c r="J1259" s="321"/>
    </row>
    <row r="1260" spans="1:10" ht="27.95" customHeight="1">
      <c r="A1260" s="126"/>
      <c r="B1260" s="126"/>
      <c r="C1260" s="127"/>
      <c r="D1260" s="127"/>
      <c r="E1260" s="125">
        <v>1259</v>
      </c>
      <c r="F1260" s="125"/>
      <c r="G1260" s="125"/>
      <c r="H1260" s="125"/>
      <c r="I1260" s="125"/>
      <c r="J1260" s="321"/>
    </row>
    <row r="1261" spans="1:10" ht="27.95" customHeight="1">
      <c r="A1261" s="126"/>
      <c r="B1261" s="126"/>
      <c r="C1261" s="127"/>
      <c r="D1261" s="127"/>
      <c r="E1261" s="125">
        <v>1260</v>
      </c>
      <c r="F1261" s="125"/>
      <c r="G1261" s="125"/>
      <c r="H1261" s="125"/>
      <c r="I1261" s="125"/>
      <c r="J1261" s="321"/>
    </row>
    <row r="1262" spans="1:10" ht="27.95" customHeight="1">
      <c r="A1262" s="126"/>
      <c r="B1262" s="126"/>
      <c r="C1262" s="127"/>
      <c r="D1262" s="127"/>
      <c r="E1262" s="125">
        <v>1261</v>
      </c>
      <c r="F1262" s="125"/>
      <c r="G1262" s="125"/>
      <c r="H1262" s="125"/>
      <c r="I1262" s="125"/>
      <c r="J1262" s="321"/>
    </row>
    <row r="1263" spans="1:10" ht="27.95" customHeight="1">
      <c r="A1263" s="126"/>
      <c r="B1263" s="126"/>
      <c r="C1263" s="127"/>
      <c r="D1263" s="127"/>
      <c r="E1263" s="125">
        <v>1262</v>
      </c>
      <c r="F1263" s="125"/>
      <c r="G1263" s="125"/>
      <c r="H1263" s="125"/>
      <c r="I1263" s="125"/>
      <c r="J1263" s="321"/>
    </row>
    <row r="1264" spans="1:10" ht="27.95" customHeight="1">
      <c r="A1264" s="126"/>
      <c r="B1264" s="126"/>
      <c r="C1264" s="127"/>
      <c r="D1264" s="127"/>
      <c r="E1264" s="125">
        <v>1263</v>
      </c>
      <c r="F1264" s="125"/>
      <c r="G1264" s="125"/>
      <c r="H1264" s="125"/>
      <c r="I1264" s="125"/>
      <c r="J1264" s="321"/>
    </row>
    <row r="1265" spans="1:10" ht="27.95" customHeight="1">
      <c r="A1265" s="126"/>
      <c r="B1265" s="126"/>
      <c r="C1265" s="127"/>
      <c r="D1265" s="127"/>
      <c r="E1265" s="125">
        <v>1264</v>
      </c>
      <c r="F1265" s="125"/>
      <c r="G1265" s="125"/>
      <c r="H1265" s="125"/>
      <c r="I1265" s="125"/>
      <c r="J1265" s="321"/>
    </row>
    <row r="1266" spans="1:10" ht="27.95" customHeight="1">
      <c r="A1266" s="126"/>
      <c r="B1266" s="126"/>
      <c r="C1266" s="127"/>
      <c r="D1266" s="127"/>
      <c r="E1266" s="125">
        <v>1265</v>
      </c>
      <c r="F1266" s="125"/>
      <c r="G1266" s="125"/>
      <c r="H1266" s="125"/>
      <c r="I1266" s="125"/>
      <c r="J1266" s="321"/>
    </row>
    <row r="1267" spans="1:10" ht="27.95" customHeight="1">
      <c r="A1267" s="126"/>
      <c r="B1267" s="126"/>
      <c r="C1267" s="127"/>
      <c r="D1267" s="127"/>
      <c r="E1267" s="125">
        <v>1266</v>
      </c>
      <c r="F1267" s="125"/>
      <c r="G1267" s="125"/>
      <c r="H1267" s="125"/>
      <c r="I1267" s="125"/>
      <c r="J1267" s="321"/>
    </row>
    <row r="1268" spans="1:10" ht="27.95" customHeight="1">
      <c r="A1268" s="126"/>
      <c r="B1268" s="126"/>
      <c r="C1268" s="127"/>
      <c r="D1268" s="127"/>
      <c r="E1268" s="125">
        <v>1267</v>
      </c>
      <c r="F1268" s="125"/>
      <c r="G1268" s="125"/>
      <c r="H1268" s="125"/>
      <c r="I1268" s="125"/>
      <c r="J1268" s="321"/>
    </row>
    <row r="1269" spans="1:10" ht="27.95" customHeight="1">
      <c r="A1269" s="129"/>
      <c r="B1269" s="129"/>
      <c r="C1269" s="127"/>
      <c r="D1269" s="127"/>
      <c r="E1269" s="125">
        <v>1268</v>
      </c>
      <c r="F1269" s="125"/>
      <c r="G1269" s="125"/>
      <c r="H1269" s="125"/>
      <c r="I1269" s="125"/>
      <c r="J1269" s="321"/>
    </row>
    <row r="1270" spans="1:10" ht="27.95" customHeight="1" thickBot="1">
      <c r="A1270" s="175" t="s">
        <v>208</v>
      </c>
      <c r="B1270" s="175" t="s">
        <v>209</v>
      </c>
      <c r="C1270" s="127" t="s">
        <v>210</v>
      </c>
      <c r="D1270" s="172"/>
      <c r="E1270" s="125">
        <v>1269</v>
      </c>
      <c r="F1270" s="128"/>
      <c r="G1270" s="128"/>
      <c r="H1270" s="128"/>
      <c r="I1270" s="128"/>
      <c r="J1270" s="322"/>
    </row>
    <row r="458345" spans="3:3" ht="27.95" customHeight="1" thickBot="1"/>
    <row r="458346" spans="3:3" ht="27.95" customHeight="1">
      <c r="C458346" s="4" t="s">
        <v>2</v>
      </c>
    </row>
    <row r="458347" spans="3:3" ht="27.95" customHeight="1">
      <c r="C458347" s="221" t="s">
        <v>3</v>
      </c>
    </row>
    <row r="458348" spans="3:3" ht="27.95" customHeight="1">
      <c r="C458348" s="221" t="s">
        <v>4</v>
      </c>
    </row>
    <row r="458349" spans="3:3" ht="27.95" customHeight="1">
      <c r="C458349" s="221" t="s">
        <v>5</v>
      </c>
    </row>
  </sheetData>
  <dataValidations count="1">
    <dataValidation type="list" allowBlank="1" showInputMessage="1" showErrorMessage="1" sqref="F2:F1270">
      <formula1>$C$458346:$C$458349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N2700"/>
  <sheetViews>
    <sheetView showGridLines="0" rightToLeft="1" workbookViewId="0">
      <pane ySplit="2" topLeftCell="A3" activePane="bottomLeft" state="frozen"/>
      <selection pane="bottomLeft" activeCell="A3" sqref="A3"/>
    </sheetView>
  </sheetViews>
  <sheetFormatPr defaultColWidth="9.140625" defaultRowHeight="23.1" customHeight="1"/>
  <cols>
    <col min="1" max="1" width="10.28515625" style="24" customWidth="1"/>
    <col min="2" max="2" width="14.140625" style="24" bestFit="1" customWidth="1"/>
    <col min="3" max="3" width="11" style="31" customWidth="1"/>
    <col min="4" max="4" width="10.140625" style="31" customWidth="1"/>
    <col min="5" max="7" width="6.7109375" style="31" customWidth="1"/>
    <col min="8" max="8" width="13.7109375" style="39" customWidth="1"/>
    <col min="9" max="9" width="6" style="31" customWidth="1"/>
    <col min="10" max="10" width="12" style="24" customWidth="1"/>
    <col min="11" max="11" width="8.28515625" style="31" customWidth="1"/>
    <col min="12" max="12" width="18.5703125" style="39" customWidth="1"/>
    <col min="13" max="13" width="14" style="31" customWidth="1"/>
    <col min="14" max="14" width="19.7109375" style="24" customWidth="1"/>
    <col min="15" max="16384" width="9.140625" style="24"/>
  </cols>
  <sheetData>
    <row r="1" spans="1:14" ht="23.1" customHeight="1" thickBot="1">
      <c r="A1" s="226" t="s">
        <v>140</v>
      </c>
      <c r="B1" s="227"/>
      <c r="C1" s="227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</row>
    <row r="2" spans="1:14" ht="23.1" customHeight="1" thickBot="1">
      <c r="A2" s="159" t="s">
        <v>38</v>
      </c>
      <c r="B2" s="159" t="s">
        <v>37</v>
      </c>
      <c r="C2" s="159" t="s">
        <v>137</v>
      </c>
      <c r="D2" s="159" t="s">
        <v>139</v>
      </c>
      <c r="E2" s="159" t="s">
        <v>39</v>
      </c>
      <c r="F2" s="159" t="s">
        <v>40</v>
      </c>
      <c r="G2" s="159" t="s">
        <v>88</v>
      </c>
      <c r="H2" s="159" t="s">
        <v>42</v>
      </c>
      <c r="I2" s="159" t="s">
        <v>41</v>
      </c>
      <c r="J2" s="159" t="s">
        <v>30</v>
      </c>
      <c r="K2" s="159" t="s">
        <v>153</v>
      </c>
      <c r="L2" s="159" t="s">
        <v>43</v>
      </c>
      <c r="M2" s="159" t="s">
        <v>31</v>
      </c>
      <c r="N2" s="159" t="s">
        <v>44</v>
      </c>
    </row>
    <row r="3" spans="1:14" ht="23.1" customHeight="1">
      <c r="A3" s="33" t="str">
        <f ca="1">IF(B3="","",TODAY())</f>
        <v/>
      </c>
      <c r="B3" s="26"/>
      <c r="C3" s="38" t="str">
        <f>IF(B3="","",SUMIF('الرصيد الثابت'!$A$2:$A$52,B3,'الرصيد الثابت'!$B$2:$B$52))</f>
        <v/>
      </c>
      <c r="D3" s="38" t="str">
        <f>IF(B3="","",SUMIF('الرصيد الثابت'!$A$2:$A$52,B3,'الرصيد الثابت'!$C$2:$C$52))</f>
        <v/>
      </c>
      <c r="E3" s="32"/>
      <c r="F3" s="32"/>
      <c r="G3" s="38">
        <f>SUM(E3-F3)</f>
        <v>0</v>
      </c>
      <c r="H3" s="34"/>
      <c r="I3" s="37"/>
      <c r="J3" s="34"/>
      <c r="K3" s="174" t="str">
        <f>IFERROR(VLOOKUP(J3,'اسماء العملاء'!$A$2:$E$1270,5,FALSE),"")</f>
        <v/>
      </c>
      <c r="L3" s="173" t="str">
        <f>IFERROR(VLOOKUP(J3,'اسماء العملاء'!$A$2:$C$1270,2,FALSE),"")</f>
        <v/>
      </c>
      <c r="M3" s="38" t="str">
        <f>IFERROR(VLOOKUP(J3,'اسماء العملاء'!$A$2:$C$1270,3,FALSE),"")</f>
        <v/>
      </c>
      <c r="N3" s="27"/>
    </row>
    <row r="4" spans="1:14" ht="23.1" customHeight="1">
      <c r="A4" s="158" t="str">
        <f t="shared" ref="A4:A67" ca="1" si="0">IF(B4="","",TODAY())</f>
        <v/>
      </c>
      <c r="B4" s="138"/>
      <c r="C4" s="136" t="str">
        <f>IF(B4="","",SUMIF('الرصيد الثابت'!$A$2:$A$52,B4,'الرصيد الثابت'!$B$2:$B$52))</f>
        <v/>
      </c>
      <c r="D4" s="136" t="str">
        <f>IF(B4="","",SUMIF('الرصيد الثابت'!$A$2:$A$52,B4,'الرصيد الثابت'!$C$2:$C$52))</f>
        <v/>
      </c>
      <c r="E4" s="201"/>
      <c r="F4" s="201"/>
      <c r="G4" s="136">
        <f t="shared" ref="G4:G67" si="1">SUM(E4-F4)</f>
        <v>0</v>
      </c>
      <c r="H4" s="202"/>
      <c r="I4" s="131"/>
      <c r="J4" s="299"/>
      <c r="K4" s="293" t="str">
        <f>IFERROR(VLOOKUP(J4,'اسماء العملاء'!$A$2:$E$1270,5,FALSE),"")</f>
        <v/>
      </c>
      <c r="L4" s="294" t="str">
        <f>IFERROR(VLOOKUP(J4,'اسماء العملاء'!$A$2:$C$1270,2,FALSE),"")</f>
        <v/>
      </c>
      <c r="M4" s="295" t="str">
        <f>IFERROR(VLOOKUP(J4,'اسماء العملاء'!$A$2:$C$1270,3,FALSE),"")</f>
        <v/>
      </c>
      <c r="N4" s="28"/>
    </row>
    <row r="5" spans="1:14" ht="23.1" customHeight="1">
      <c r="A5" s="158" t="str">
        <f t="shared" ca="1" si="0"/>
        <v/>
      </c>
      <c r="B5" s="138"/>
      <c r="C5" s="136" t="str">
        <f>IF(B5="","",SUMIF('الرصيد الثابت'!$A$2:$A$52,B5,'الرصيد الثابت'!$B$2:$B$52))</f>
        <v/>
      </c>
      <c r="D5" s="136" t="str">
        <f>IF(B5="","",SUMIF('الرصيد الثابت'!$A$2:$A$52,B5,'الرصيد الثابت'!$C$2:$C$52))</f>
        <v/>
      </c>
      <c r="E5" s="201"/>
      <c r="F5" s="201"/>
      <c r="G5" s="136">
        <f t="shared" si="1"/>
        <v>0</v>
      </c>
      <c r="H5" s="202"/>
      <c r="I5" s="131"/>
      <c r="J5" s="299"/>
      <c r="K5" s="293" t="str">
        <f>IFERROR(VLOOKUP(J5,'اسماء العملاء'!$A$2:$E$1270,5,FALSE),"")</f>
        <v/>
      </c>
      <c r="L5" s="294" t="str">
        <f>IFERROR(VLOOKUP(J5,'اسماء العملاء'!$A$2:$C$1270,2,FALSE),"")</f>
        <v/>
      </c>
      <c r="M5" s="295" t="str">
        <f>IFERROR(VLOOKUP(J5,'اسماء العملاء'!$A$2:$C$1270,3,FALSE),"")</f>
        <v/>
      </c>
      <c r="N5" s="28"/>
    </row>
    <row r="6" spans="1:14" ht="23.1" customHeight="1">
      <c r="A6" s="158" t="str">
        <f t="shared" ca="1" si="0"/>
        <v/>
      </c>
      <c r="B6" s="138"/>
      <c r="C6" s="136" t="str">
        <f>IF(B6="","",SUMIF('الرصيد الثابت'!$A$2:$A$52,B6,'الرصيد الثابت'!$B$2:$B$52))</f>
        <v/>
      </c>
      <c r="D6" s="136" t="str">
        <f>IF(B6="","",SUMIF('الرصيد الثابت'!$A$2:$A$52,B6,'الرصيد الثابت'!$C$2:$C$52))</f>
        <v/>
      </c>
      <c r="E6" s="201"/>
      <c r="F6" s="201"/>
      <c r="G6" s="136">
        <f t="shared" si="1"/>
        <v>0</v>
      </c>
      <c r="H6" s="202"/>
      <c r="I6" s="131"/>
      <c r="J6" s="299"/>
      <c r="K6" s="293" t="str">
        <f>IFERROR(VLOOKUP(J6,'اسماء العملاء'!$A$2:$E$1270,5,FALSE),"")</f>
        <v/>
      </c>
      <c r="L6" s="294" t="str">
        <f>IFERROR(VLOOKUP(J6,'اسماء العملاء'!$A$2:$C$1270,2,FALSE),"")</f>
        <v/>
      </c>
      <c r="M6" s="295" t="str">
        <f>IFERROR(VLOOKUP(J6,'اسماء العملاء'!$A$2:$C$1270,3,FALSE),"")</f>
        <v/>
      </c>
      <c r="N6" s="28"/>
    </row>
    <row r="7" spans="1:14" ht="23.1" customHeight="1">
      <c r="A7" s="158" t="str">
        <f t="shared" ca="1" si="0"/>
        <v/>
      </c>
      <c r="B7" s="138"/>
      <c r="C7" s="136" t="str">
        <f>IF(B7="","",SUMIF('الرصيد الثابت'!$A$2:$A$52,B7,'الرصيد الثابت'!$B$2:$B$52))</f>
        <v/>
      </c>
      <c r="D7" s="136" t="str">
        <f>IF(B7="","",SUMIF('الرصيد الثابت'!$A$2:$A$52,B7,'الرصيد الثابت'!$C$2:$C$52))</f>
        <v/>
      </c>
      <c r="E7" s="201"/>
      <c r="F7" s="201"/>
      <c r="G7" s="136">
        <f t="shared" si="1"/>
        <v>0</v>
      </c>
      <c r="H7" s="202"/>
      <c r="I7" s="131"/>
      <c r="J7" s="299"/>
      <c r="K7" s="293" t="str">
        <f>IFERROR(VLOOKUP(J7,'اسماء العملاء'!$A$2:$E$1270,5,FALSE),"")</f>
        <v/>
      </c>
      <c r="L7" s="294" t="str">
        <f>IFERROR(VLOOKUP(J7,'اسماء العملاء'!$A$2:$C$1270,2,FALSE),"")</f>
        <v/>
      </c>
      <c r="M7" s="295" t="str">
        <f>IFERROR(VLOOKUP(J7,'اسماء العملاء'!$A$2:$C$1270,3,FALSE),"")</f>
        <v/>
      </c>
      <c r="N7" s="28"/>
    </row>
    <row r="8" spans="1:14" ht="23.1" customHeight="1">
      <c r="A8" s="158" t="str">
        <f t="shared" ca="1" si="0"/>
        <v/>
      </c>
      <c r="B8" s="138"/>
      <c r="C8" s="136" t="str">
        <f>IF(B8="","",SUMIF('الرصيد الثابت'!$A$2:$A$52,B8,'الرصيد الثابت'!$B$2:$B$52))</f>
        <v/>
      </c>
      <c r="D8" s="136" t="str">
        <f>IF(B8="","",SUMIF('الرصيد الثابت'!$A$2:$A$52,B8,'الرصيد الثابت'!$C$2:$C$52))</f>
        <v/>
      </c>
      <c r="E8" s="201"/>
      <c r="F8" s="201"/>
      <c r="G8" s="136">
        <f t="shared" si="1"/>
        <v>0</v>
      </c>
      <c r="H8" s="202"/>
      <c r="I8" s="131"/>
      <c r="J8" s="299"/>
      <c r="K8" s="293" t="str">
        <f>IFERROR(VLOOKUP(J8,'اسماء العملاء'!$A$2:$E$1270,5,FALSE),"")</f>
        <v/>
      </c>
      <c r="L8" s="294" t="str">
        <f>IFERROR(VLOOKUP(J8,'اسماء العملاء'!$A$2:$C$1270,2,FALSE),"")</f>
        <v/>
      </c>
      <c r="M8" s="295" t="str">
        <f>IFERROR(VLOOKUP(J8,'اسماء العملاء'!$A$2:$C$1270,3,FALSE),"")</f>
        <v/>
      </c>
      <c r="N8" s="28"/>
    </row>
    <row r="9" spans="1:14" ht="23.1" customHeight="1">
      <c r="A9" s="158" t="str">
        <f t="shared" ca="1" si="0"/>
        <v/>
      </c>
      <c r="B9" s="138"/>
      <c r="C9" s="136" t="str">
        <f>IF(B9="","",SUMIF('الرصيد الثابت'!$A$2:$A$52,B9,'الرصيد الثابت'!$B$2:$B$52))</f>
        <v/>
      </c>
      <c r="D9" s="136" t="str">
        <f>IF(B9="","",SUMIF('الرصيد الثابت'!$A$2:$A$52,B9,'الرصيد الثابت'!$C$2:$C$52))</f>
        <v/>
      </c>
      <c r="E9" s="201"/>
      <c r="F9" s="201"/>
      <c r="G9" s="136">
        <f t="shared" si="1"/>
        <v>0</v>
      </c>
      <c r="H9" s="202"/>
      <c r="I9" s="131"/>
      <c r="J9" s="299"/>
      <c r="K9" s="293" t="str">
        <f>IFERROR(VLOOKUP(J9,'اسماء العملاء'!$A$2:$E$1270,5,FALSE),"")</f>
        <v/>
      </c>
      <c r="L9" s="294" t="str">
        <f>IFERROR(VLOOKUP(J9,'اسماء العملاء'!$A$2:$C$1270,2,FALSE),"")</f>
        <v/>
      </c>
      <c r="M9" s="295" t="str">
        <f>IFERROR(VLOOKUP(J9,'اسماء العملاء'!$A$2:$C$1270,3,FALSE),"")</f>
        <v/>
      </c>
      <c r="N9" s="28"/>
    </row>
    <row r="10" spans="1:14" ht="23.1" customHeight="1">
      <c r="A10" s="158" t="str">
        <f t="shared" ca="1" si="0"/>
        <v/>
      </c>
      <c r="B10" s="138"/>
      <c r="C10" s="136" t="str">
        <f>IF(B10="","",SUMIF('الرصيد الثابت'!$A$2:$A$52,B10,'الرصيد الثابت'!$B$2:$B$52))</f>
        <v/>
      </c>
      <c r="D10" s="136" t="str">
        <f>IF(B10="","",SUMIF('الرصيد الثابت'!$A$2:$A$52,B10,'الرصيد الثابت'!$C$2:$C$52))</f>
        <v/>
      </c>
      <c r="E10" s="201"/>
      <c r="F10" s="201"/>
      <c r="G10" s="136">
        <f t="shared" si="1"/>
        <v>0</v>
      </c>
      <c r="H10" s="202"/>
      <c r="I10" s="131"/>
      <c r="J10" s="299"/>
      <c r="K10" s="293" t="str">
        <f>IFERROR(VLOOKUP(J10,'اسماء العملاء'!$A$2:$E$1270,5,FALSE),"")</f>
        <v/>
      </c>
      <c r="L10" s="294" t="str">
        <f>IFERROR(VLOOKUP(J10,'اسماء العملاء'!$A$2:$C$1270,2,FALSE),"")</f>
        <v/>
      </c>
      <c r="M10" s="295" t="str">
        <f>IFERROR(VLOOKUP(J10,'اسماء العملاء'!$A$2:$C$1270,3,FALSE),"")</f>
        <v/>
      </c>
      <c r="N10" s="28"/>
    </row>
    <row r="11" spans="1:14" ht="23.1" customHeight="1">
      <c r="A11" s="158" t="str">
        <f t="shared" ca="1" si="0"/>
        <v/>
      </c>
      <c r="B11" s="138"/>
      <c r="C11" s="136" t="str">
        <f>IF(B11="","",SUMIF('الرصيد الثابت'!$A$2:$A$52,B11,'الرصيد الثابت'!$B$2:$B$52))</f>
        <v/>
      </c>
      <c r="D11" s="136" t="str">
        <f>IF(B11="","",SUMIF('الرصيد الثابت'!$A$2:$A$52,B11,'الرصيد الثابت'!$C$2:$C$52))</f>
        <v/>
      </c>
      <c r="E11" s="201"/>
      <c r="F11" s="201"/>
      <c r="G11" s="136">
        <f t="shared" si="1"/>
        <v>0</v>
      </c>
      <c r="H11" s="202"/>
      <c r="I11" s="131"/>
      <c r="J11" s="299"/>
      <c r="K11" s="293" t="str">
        <f>IFERROR(VLOOKUP(J11,'اسماء العملاء'!$A$2:$E$1270,5,FALSE),"")</f>
        <v/>
      </c>
      <c r="L11" s="294" t="str">
        <f>IFERROR(VLOOKUP(J11,'اسماء العملاء'!$A$2:$C$1270,2,FALSE),"")</f>
        <v/>
      </c>
      <c r="M11" s="295" t="str">
        <f>IFERROR(VLOOKUP(J11,'اسماء العملاء'!$A$2:$C$1270,3,FALSE),"")</f>
        <v/>
      </c>
      <c r="N11" s="28"/>
    </row>
    <row r="12" spans="1:14" ht="23.1" customHeight="1">
      <c r="A12" s="158" t="str">
        <f t="shared" ca="1" si="0"/>
        <v/>
      </c>
      <c r="B12" s="138"/>
      <c r="C12" s="136" t="str">
        <f>IF(B12="","",SUMIF('الرصيد الثابت'!$A$2:$A$52,B12,'الرصيد الثابت'!$B$2:$B$52))</f>
        <v/>
      </c>
      <c r="D12" s="136" t="str">
        <f>IF(B12="","",SUMIF('الرصيد الثابت'!$A$2:$A$52,B12,'الرصيد الثابت'!$C$2:$C$52))</f>
        <v/>
      </c>
      <c r="E12" s="201"/>
      <c r="F12" s="201"/>
      <c r="G12" s="136">
        <f t="shared" si="1"/>
        <v>0</v>
      </c>
      <c r="H12" s="202"/>
      <c r="I12" s="131"/>
      <c r="J12" s="299"/>
      <c r="K12" s="293" t="str">
        <f>IFERROR(VLOOKUP(J12,'اسماء العملاء'!$A$2:$E$1270,5,FALSE),"")</f>
        <v/>
      </c>
      <c r="L12" s="294" t="str">
        <f>IFERROR(VLOOKUP(J12,'اسماء العملاء'!$A$2:$C$1270,2,FALSE),"")</f>
        <v/>
      </c>
      <c r="M12" s="295" t="str">
        <f>IFERROR(VLOOKUP(J12,'اسماء العملاء'!$A$2:$C$1270,3,FALSE),"")</f>
        <v/>
      </c>
      <c r="N12" s="28"/>
    </row>
    <row r="13" spans="1:14" ht="23.1" customHeight="1">
      <c r="A13" s="158" t="str">
        <f t="shared" ca="1" si="0"/>
        <v/>
      </c>
      <c r="B13" s="138"/>
      <c r="C13" s="136" t="str">
        <f>IF(B13="","",SUMIF('الرصيد الثابت'!$A$2:$A$52,B13,'الرصيد الثابت'!$B$2:$B$52))</f>
        <v/>
      </c>
      <c r="D13" s="136" t="str">
        <f>IF(B13="","",SUMIF('الرصيد الثابت'!$A$2:$A$52,B13,'الرصيد الثابت'!$C$2:$C$52))</f>
        <v/>
      </c>
      <c r="E13" s="201"/>
      <c r="F13" s="201"/>
      <c r="G13" s="136">
        <f t="shared" si="1"/>
        <v>0</v>
      </c>
      <c r="H13" s="202"/>
      <c r="I13" s="131"/>
      <c r="J13" s="299"/>
      <c r="K13" s="293" t="str">
        <f>IFERROR(VLOOKUP(J13,'اسماء العملاء'!$A$2:$E$1270,5,FALSE),"")</f>
        <v/>
      </c>
      <c r="L13" s="294" t="str">
        <f>IFERROR(VLOOKUP(J13,'اسماء العملاء'!$A$2:$C$1270,2,FALSE),"")</f>
        <v/>
      </c>
      <c r="M13" s="295" t="str">
        <f>IFERROR(VLOOKUP(J13,'اسماء العملاء'!$A$2:$C$1270,3,FALSE),"")</f>
        <v/>
      </c>
      <c r="N13" s="28"/>
    </row>
    <row r="14" spans="1:14" ht="23.1" customHeight="1">
      <c r="A14" s="158" t="str">
        <f t="shared" ca="1" si="0"/>
        <v/>
      </c>
      <c r="B14" s="138"/>
      <c r="C14" s="136" t="str">
        <f>IF(B14="","",SUMIF('الرصيد الثابت'!$A$2:$A$52,B14,'الرصيد الثابت'!$B$2:$B$52))</f>
        <v/>
      </c>
      <c r="D14" s="136" t="str">
        <f>IF(B14="","",SUMIF('الرصيد الثابت'!$A$2:$A$52,B14,'الرصيد الثابت'!$C$2:$C$52))</f>
        <v/>
      </c>
      <c r="E14" s="201"/>
      <c r="F14" s="201"/>
      <c r="G14" s="136">
        <f t="shared" si="1"/>
        <v>0</v>
      </c>
      <c r="H14" s="202"/>
      <c r="I14" s="131"/>
      <c r="J14" s="299"/>
      <c r="K14" s="293" t="str">
        <f>IFERROR(VLOOKUP(J14,'اسماء العملاء'!$A$2:$E$1270,5,FALSE),"")</f>
        <v/>
      </c>
      <c r="L14" s="294" t="str">
        <f>IFERROR(VLOOKUP(J14,'اسماء العملاء'!$A$2:$C$1270,2,FALSE),"")</f>
        <v/>
      </c>
      <c r="M14" s="295" t="str">
        <f>IFERROR(VLOOKUP(J14,'اسماء العملاء'!$A$2:$C$1270,3,FALSE),"")</f>
        <v/>
      </c>
      <c r="N14" s="28"/>
    </row>
    <row r="15" spans="1:14" ht="23.1" customHeight="1">
      <c r="A15" s="158" t="str">
        <f t="shared" ca="1" si="0"/>
        <v/>
      </c>
      <c r="B15" s="138"/>
      <c r="C15" s="136" t="str">
        <f>IF(B15="","",SUMIF('الرصيد الثابت'!$A$2:$A$52,B15,'الرصيد الثابت'!$B$2:$B$52))</f>
        <v/>
      </c>
      <c r="D15" s="136" t="str">
        <f>IF(B15="","",SUMIF('الرصيد الثابت'!$A$2:$A$52,B15,'الرصيد الثابت'!$C$2:$C$52))</f>
        <v/>
      </c>
      <c r="E15" s="201"/>
      <c r="F15" s="201"/>
      <c r="G15" s="136">
        <f t="shared" si="1"/>
        <v>0</v>
      </c>
      <c r="H15" s="202"/>
      <c r="I15" s="131"/>
      <c r="J15" s="299"/>
      <c r="K15" s="293" t="str">
        <f>IFERROR(VLOOKUP(J15,'اسماء العملاء'!$A$2:$E$1270,5,FALSE),"")</f>
        <v/>
      </c>
      <c r="L15" s="294" t="str">
        <f>IFERROR(VLOOKUP(J15,'اسماء العملاء'!$A$2:$C$1270,2,FALSE),"")</f>
        <v/>
      </c>
      <c r="M15" s="295" t="str">
        <f>IFERROR(VLOOKUP(J15,'اسماء العملاء'!$A$2:$C$1270,3,FALSE),"")</f>
        <v/>
      </c>
      <c r="N15" s="28"/>
    </row>
    <row r="16" spans="1:14" ht="23.1" customHeight="1">
      <c r="A16" s="158" t="str">
        <f t="shared" ca="1" si="0"/>
        <v/>
      </c>
      <c r="B16" s="138"/>
      <c r="C16" s="136" t="str">
        <f>IF(B16="","",SUMIF('الرصيد الثابت'!$A$2:$A$52,B16,'الرصيد الثابت'!$B$2:$B$52))</f>
        <v/>
      </c>
      <c r="D16" s="136" t="str">
        <f>IF(B16="","",SUMIF('الرصيد الثابت'!$A$2:$A$52,B16,'الرصيد الثابت'!$C$2:$C$52))</f>
        <v/>
      </c>
      <c r="E16" s="201"/>
      <c r="F16" s="201"/>
      <c r="G16" s="136">
        <f t="shared" si="1"/>
        <v>0</v>
      </c>
      <c r="H16" s="202"/>
      <c r="I16" s="131"/>
      <c r="J16" s="299"/>
      <c r="K16" s="293" t="str">
        <f>IFERROR(VLOOKUP(J16,'اسماء العملاء'!$A$2:$E$1270,5,FALSE),"")</f>
        <v/>
      </c>
      <c r="L16" s="294" t="str">
        <f>IFERROR(VLOOKUP(J16,'اسماء العملاء'!$A$2:$C$1270,2,FALSE),"")</f>
        <v/>
      </c>
      <c r="M16" s="295" t="str">
        <f>IFERROR(VLOOKUP(J16,'اسماء العملاء'!$A$2:$C$1270,3,FALSE),"")</f>
        <v/>
      </c>
      <c r="N16" s="28"/>
    </row>
    <row r="17" spans="1:14" ht="23.1" customHeight="1">
      <c r="A17" s="158" t="str">
        <f t="shared" ca="1" si="0"/>
        <v/>
      </c>
      <c r="B17" s="138"/>
      <c r="C17" s="136" t="str">
        <f>IF(B17="","",SUMIF('الرصيد الثابت'!$A$2:$A$52,B17,'الرصيد الثابت'!$B$2:$B$52))</f>
        <v/>
      </c>
      <c r="D17" s="136" t="str">
        <f>IF(B17="","",SUMIF('الرصيد الثابت'!$A$2:$A$52,B17,'الرصيد الثابت'!$C$2:$C$52))</f>
        <v/>
      </c>
      <c r="E17" s="201"/>
      <c r="F17" s="201"/>
      <c r="G17" s="136">
        <f t="shared" si="1"/>
        <v>0</v>
      </c>
      <c r="H17" s="202"/>
      <c r="I17" s="131"/>
      <c r="J17" s="299"/>
      <c r="K17" s="293" t="str">
        <f>IFERROR(VLOOKUP(J17,'اسماء العملاء'!$A$2:$E$1270,5,FALSE),"")</f>
        <v/>
      </c>
      <c r="L17" s="294" t="str">
        <f>IFERROR(VLOOKUP(J17,'اسماء العملاء'!$A$2:$C$1270,2,FALSE),"")</f>
        <v/>
      </c>
      <c r="M17" s="295" t="str">
        <f>IFERROR(VLOOKUP(J17,'اسماء العملاء'!$A$2:$C$1270,3,FALSE),"")</f>
        <v/>
      </c>
      <c r="N17" s="28"/>
    </row>
    <row r="18" spans="1:14" ht="23.1" customHeight="1">
      <c r="A18" s="158" t="str">
        <f t="shared" ca="1" si="0"/>
        <v/>
      </c>
      <c r="B18" s="138"/>
      <c r="C18" s="136" t="str">
        <f>IF(B18="","",SUMIF('الرصيد الثابت'!$A$2:$A$52,B18,'الرصيد الثابت'!$B$2:$B$52))</f>
        <v/>
      </c>
      <c r="D18" s="136" t="str">
        <f>IF(B18="","",SUMIF('الرصيد الثابت'!$A$2:$A$52,B18,'الرصيد الثابت'!$C$2:$C$52))</f>
        <v/>
      </c>
      <c r="E18" s="201"/>
      <c r="F18" s="201"/>
      <c r="G18" s="136">
        <f t="shared" si="1"/>
        <v>0</v>
      </c>
      <c r="H18" s="202"/>
      <c r="I18" s="131"/>
      <c r="J18" s="299"/>
      <c r="K18" s="293" t="str">
        <f>IFERROR(VLOOKUP(J18,'اسماء العملاء'!$A$2:$E$1270,5,FALSE),"")</f>
        <v/>
      </c>
      <c r="L18" s="294" t="str">
        <f>IFERROR(VLOOKUP(J18,'اسماء العملاء'!$A$2:$C$1270,2,FALSE),"")</f>
        <v/>
      </c>
      <c r="M18" s="295" t="str">
        <f>IFERROR(VLOOKUP(J18,'اسماء العملاء'!$A$2:$C$1270,3,FALSE),"")</f>
        <v/>
      </c>
      <c r="N18" s="28"/>
    </row>
    <row r="19" spans="1:14" ht="23.1" customHeight="1">
      <c r="A19" s="158" t="str">
        <f t="shared" ca="1" si="0"/>
        <v/>
      </c>
      <c r="B19" s="138"/>
      <c r="C19" s="136" t="str">
        <f>IF(B19="","",SUMIF('الرصيد الثابت'!$A$2:$A$52,B19,'الرصيد الثابت'!$B$2:$B$52))</f>
        <v/>
      </c>
      <c r="D19" s="136" t="str">
        <f>IF(B19="","",SUMIF('الرصيد الثابت'!$A$2:$A$52,B19,'الرصيد الثابت'!$C$2:$C$52))</f>
        <v/>
      </c>
      <c r="E19" s="201"/>
      <c r="F19" s="201"/>
      <c r="G19" s="136">
        <f t="shared" si="1"/>
        <v>0</v>
      </c>
      <c r="H19" s="202"/>
      <c r="I19" s="131"/>
      <c r="J19" s="299"/>
      <c r="K19" s="293" t="str">
        <f>IFERROR(VLOOKUP(J19,'اسماء العملاء'!$A$2:$E$1270,5,FALSE),"")</f>
        <v/>
      </c>
      <c r="L19" s="294" t="str">
        <f>IFERROR(VLOOKUP(J19,'اسماء العملاء'!$A$2:$C$1270,2,FALSE),"")</f>
        <v/>
      </c>
      <c r="M19" s="295" t="str">
        <f>IFERROR(VLOOKUP(J19,'اسماء العملاء'!$A$2:$C$1270,3,FALSE),"")</f>
        <v/>
      </c>
      <c r="N19" s="28"/>
    </row>
    <row r="20" spans="1:14" ht="23.1" customHeight="1">
      <c r="A20" s="158" t="str">
        <f t="shared" ca="1" si="0"/>
        <v/>
      </c>
      <c r="B20" s="138"/>
      <c r="C20" s="136" t="str">
        <f>IF(B20="","",SUMIF('الرصيد الثابت'!$A$2:$A$52,B20,'الرصيد الثابت'!$B$2:$B$52))</f>
        <v/>
      </c>
      <c r="D20" s="136" t="str">
        <f>IF(B20="","",SUMIF('الرصيد الثابت'!$A$2:$A$52,B20,'الرصيد الثابت'!$C$2:$C$52))</f>
        <v/>
      </c>
      <c r="E20" s="201"/>
      <c r="F20" s="201"/>
      <c r="G20" s="136">
        <f t="shared" si="1"/>
        <v>0</v>
      </c>
      <c r="H20" s="202"/>
      <c r="I20" s="131"/>
      <c r="J20" s="299"/>
      <c r="K20" s="293" t="str">
        <f>IFERROR(VLOOKUP(J20,'اسماء العملاء'!$A$2:$E$1270,5,FALSE),"")</f>
        <v/>
      </c>
      <c r="L20" s="294" t="str">
        <f>IFERROR(VLOOKUP(J20,'اسماء العملاء'!$A$2:$C$1270,2,FALSE),"")</f>
        <v/>
      </c>
      <c r="M20" s="295" t="str">
        <f>IFERROR(VLOOKUP(J20,'اسماء العملاء'!$A$2:$C$1270,3,FALSE),"")</f>
        <v/>
      </c>
      <c r="N20" s="28"/>
    </row>
    <row r="21" spans="1:14" ht="23.1" customHeight="1">
      <c r="A21" s="158" t="str">
        <f t="shared" ca="1" si="0"/>
        <v/>
      </c>
      <c r="B21" s="138"/>
      <c r="C21" s="136" t="str">
        <f>IF(B21="","",SUMIF('الرصيد الثابت'!$A$2:$A$52,B21,'الرصيد الثابت'!$B$2:$B$52))</f>
        <v/>
      </c>
      <c r="D21" s="136" t="str">
        <f>IF(B21="","",SUMIF('الرصيد الثابت'!$A$2:$A$52,B21,'الرصيد الثابت'!$C$2:$C$52))</f>
        <v/>
      </c>
      <c r="E21" s="201"/>
      <c r="F21" s="201"/>
      <c r="G21" s="136">
        <f t="shared" si="1"/>
        <v>0</v>
      </c>
      <c r="H21" s="202"/>
      <c r="I21" s="131"/>
      <c r="J21" s="299"/>
      <c r="K21" s="293" t="str">
        <f>IFERROR(VLOOKUP(J21,'اسماء العملاء'!$A$2:$E$1270,5,FALSE),"")</f>
        <v/>
      </c>
      <c r="L21" s="294" t="str">
        <f>IFERROR(VLOOKUP(J21,'اسماء العملاء'!$A$2:$C$1270,2,FALSE),"")</f>
        <v/>
      </c>
      <c r="M21" s="295" t="str">
        <f>IFERROR(VLOOKUP(J21,'اسماء العملاء'!$A$2:$C$1270,3,FALSE),"")</f>
        <v/>
      </c>
      <c r="N21" s="28"/>
    </row>
    <row r="22" spans="1:14" ht="23.1" customHeight="1">
      <c r="A22" s="158" t="str">
        <f t="shared" ca="1" si="0"/>
        <v/>
      </c>
      <c r="B22" s="138"/>
      <c r="C22" s="136" t="str">
        <f>IF(B22="","",SUMIF('الرصيد الثابت'!$A$2:$A$52,B22,'الرصيد الثابت'!$B$2:$B$52))</f>
        <v/>
      </c>
      <c r="D22" s="136" t="str">
        <f>IF(B22="","",SUMIF('الرصيد الثابت'!$A$2:$A$52,B22,'الرصيد الثابت'!$C$2:$C$52))</f>
        <v/>
      </c>
      <c r="E22" s="201"/>
      <c r="F22" s="201"/>
      <c r="G22" s="136">
        <f t="shared" si="1"/>
        <v>0</v>
      </c>
      <c r="H22" s="202"/>
      <c r="I22" s="131"/>
      <c r="J22" s="299"/>
      <c r="K22" s="293" t="str">
        <f>IFERROR(VLOOKUP(J22,'اسماء العملاء'!$A$2:$E$1270,5,FALSE),"")</f>
        <v/>
      </c>
      <c r="L22" s="294" t="str">
        <f>IFERROR(VLOOKUP(J22,'اسماء العملاء'!$A$2:$C$1270,2,FALSE),"")</f>
        <v/>
      </c>
      <c r="M22" s="295" t="str">
        <f>IFERROR(VLOOKUP(J22,'اسماء العملاء'!$A$2:$C$1270,3,FALSE),"")</f>
        <v/>
      </c>
      <c r="N22" s="28"/>
    </row>
    <row r="23" spans="1:14" ht="23.1" customHeight="1">
      <c r="A23" s="158" t="str">
        <f t="shared" ca="1" si="0"/>
        <v/>
      </c>
      <c r="B23" s="138"/>
      <c r="C23" s="136" t="str">
        <f>IF(B23="","",SUMIF('الرصيد الثابت'!$A$2:$A$52,B23,'الرصيد الثابت'!$B$2:$B$52))</f>
        <v/>
      </c>
      <c r="D23" s="136" t="str">
        <f>IF(B23="","",SUMIF('الرصيد الثابت'!$A$2:$A$52,B23,'الرصيد الثابت'!$C$2:$C$52))</f>
        <v/>
      </c>
      <c r="E23" s="201"/>
      <c r="F23" s="201"/>
      <c r="G23" s="136">
        <f t="shared" si="1"/>
        <v>0</v>
      </c>
      <c r="H23" s="202"/>
      <c r="I23" s="131"/>
      <c r="J23" s="299"/>
      <c r="K23" s="293" t="str">
        <f>IFERROR(VLOOKUP(J23,'اسماء العملاء'!$A$2:$E$1270,5,FALSE),"")</f>
        <v/>
      </c>
      <c r="L23" s="294" t="str">
        <f>IFERROR(VLOOKUP(J23,'اسماء العملاء'!$A$2:$C$1270,2,FALSE),"")</f>
        <v/>
      </c>
      <c r="M23" s="295" t="str">
        <f>IFERROR(VLOOKUP(J23,'اسماء العملاء'!$A$2:$C$1270,3,FALSE),"")</f>
        <v/>
      </c>
      <c r="N23" s="28"/>
    </row>
    <row r="24" spans="1:14" ht="23.1" customHeight="1">
      <c r="A24" s="158" t="str">
        <f t="shared" ca="1" si="0"/>
        <v/>
      </c>
      <c r="B24" s="138"/>
      <c r="C24" s="136" t="str">
        <f>IF(B24="","",SUMIF('الرصيد الثابت'!$A$2:$A$52,B24,'الرصيد الثابت'!$B$2:$B$52))</f>
        <v/>
      </c>
      <c r="D24" s="136" t="str">
        <f>IF(B24="","",SUMIF('الرصيد الثابت'!$A$2:$A$52,B24,'الرصيد الثابت'!$C$2:$C$52))</f>
        <v/>
      </c>
      <c r="E24" s="201"/>
      <c r="F24" s="201"/>
      <c r="G24" s="136">
        <f t="shared" si="1"/>
        <v>0</v>
      </c>
      <c r="H24" s="202"/>
      <c r="I24" s="131"/>
      <c r="J24" s="299"/>
      <c r="K24" s="293" t="str">
        <f>IFERROR(VLOOKUP(J24,'اسماء العملاء'!$A$2:$E$1270,5,FALSE),"")</f>
        <v/>
      </c>
      <c r="L24" s="294" t="str">
        <f>IFERROR(VLOOKUP(J24,'اسماء العملاء'!$A$2:$C$1270,2,FALSE),"")</f>
        <v/>
      </c>
      <c r="M24" s="295" t="str">
        <f>IFERROR(VLOOKUP(J24,'اسماء العملاء'!$A$2:$C$1270,3,FALSE),"")</f>
        <v/>
      </c>
      <c r="N24" s="28"/>
    </row>
    <row r="25" spans="1:14" ht="23.1" customHeight="1">
      <c r="A25" s="158" t="str">
        <f t="shared" ca="1" si="0"/>
        <v/>
      </c>
      <c r="B25" s="138"/>
      <c r="C25" s="136" t="str">
        <f>IF(B25="","",SUMIF('الرصيد الثابت'!$A$2:$A$52,B25,'الرصيد الثابت'!$B$2:$B$52))</f>
        <v/>
      </c>
      <c r="D25" s="136" t="str">
        <f>IF(B25="","",SUMIF('الرصيد الثابت'!$A$2:$A$52,B25,'الرصيد الثابت'!$C$2:$C$52))</f>
        <v/>
      </c>
      <c r="E25" s="201"/>
      <c r="F25" s="201"/>
      <c r="G25" s="136">
        <f t="shared" si="1"/>
        <v>0</v>
      </c>
      <c r="H25" s="202"/>
      <c r="I25" s="131"/>
      <c r="J25" s="299"/>
      <c r="K25" s="293" t="str">
        <f>IFERROR(VLOOKUP(J25,'اسماء العملاء'!$A$2:$E$1270,5,FALSE),"")</f>
        <v/>
      </c>
      <c r="L25" s="294" t="str">
        <f>IFERROR(VLOOKUP(J25,'اسماء العملاء'!$A$2:$C$1270,2,FALSE),"")</f>
        <v/>
      </c>
      <c r="M25" s="295" t="str">
        <f>IFERROR(VLOOKUP(J25,'اسماء العملاء'!$A$2:$C$1270,3,FALSE),"")</f>
        <v/>
      </c>
      <c r="N25" s="28"/>
    </row>
    <row r="26" spans="1:14" ht="23.1" customHeight="1">
      <c r="A26" s="158" t="str">
        <f t="shared" ca="1" si="0"/>
        <v/>
      </c>
      <c r="B26" s="138"/>
      <c r="C26" s="136" t="str">
        <f>IF(B26="","",SUMIF('الرصيد الثابت'!$A$2:$A$52,B26,'الرصيد الثابت'!$B$2:$B$52))</f>
        <v/>
      </c>
      <c r="D26" s="136" t="str">
        <f>IF(B26="","",SUMIF('الرصيد الثابت'!$A$2:$A$52,B26,'الرصيد الثابت'!$C$2:$C$52))</f>
        <v/>
      </c>
      <c r="E26" s="201"/>
      <c r="F26" s="201"/>
      <c r="G26" s="136">
        <f t="shared" si="1"/>
        <v>0</v>
      </c>
      <c r="H26" s="202"/>
      <c r="I26" s="131"/>
      <c r="J26" s="299"/>
      <c r="K26" s="293" t="str">
        <f>IFERROR(VLOOKUP(J26,'اسماء العملاء'!$A$2:$E$1270,5,FALSE),"")</f>
        <v/>
      </c>
      <c r="L26" s="294" t="str">
        <f>IFERROR(VLOOKUP(J26,'اسماء العملاء'!$A$2:$C$1270,2,FALSE),"")</f>
        <v/>
      </c>
      <c r="M26" s="295" t="str">
        <f>IFERROR(VLOOKUP(J26,'اسماء العملاء'!$A$2:$C$1270,3,FALSE),"")</f>
        <v/>
      </c>
      <c r="N26" s="28"/>
    </row>
    <row r="27" spans="1:14" ht="23.1" customHeight="1">
      <c r="A27" s="158" t="str">
        <f t="shared" ca="1" si="0"/>
        <v/>
      </c>
      <c r="B27" s="138"/>
      <c r="C27" s="136" t="str">
        <f>IF(B27="","",SUMIF('الرصيد الثابت'!$A$2:$A$52,B27,'الرصيد الثابت'!$B$2:$B$52))</f>
        <v/>
      </c>
      <c r="D27" s="136" t="str">
        <f>IF(B27="","",SUMIF('الرصيد الثابت'!$A$2:$A$52,B27,'الرصيد الثابت'!$C$2:$C$52))</f>
        <v/>
      </c>
      <c r="E27" s="201"/>
      <c r="F27" s="201"/>
      <c r="G27" s="136">
        <f t="shared" si="1"/>
        <v>0</v>
      </c>
      <c r="H27" s="202"/>
      <c r="I27" s="131"/>
      <c r="J27" s="299"/>
      <c r="K27" s="293" t="str">
        <f>IFERROR(VLOOKUP(J27,'اسماء العملاء'!$A$2:$E$1270,5,FALSE),"")</f>
        <v/>
      </c>
      <c r="L27" s="294" t="str">
        <f>IFERROR(VLOOKUP(J27,'اسماء العملاء'!$A$2:$C$1270,2,FALSE),"")</f>
        <v/>
      </c>
      <c r="M27" s="295" t="str">
        <f>IFERROR(VLOOKUP(J27,'اسماء العملاء'!$A$2:$C$1270,3,FALSE),"")</f>
        <v/>
      </c>
      <c r="N27" s="28"/>
    </row>
    <row r="28" spans="1:14" ht="23.1" customHeight="1">
      <c r="A28" s="158" t="str">
        <f t="shared" ca="1" si="0"/>
        <v/>
      </c>
      <c r="B28" s="138"/>
      <c r="C28" s="136" t="str">
        <f>IF(B28="","",SUMIF('الرصيد الثابت'!$A$2:$A$52,B28,'الرصيد الثابت'!$B$2:$B$52))</f>
        <v/>
      </c>
      <c r="D28" s="136" t="str">
        <f>IF(B28="","",SUMIF('الرصيد الثابت'!$A$2:$A$52,B28,'الرصيد الثابت'!$C$2:$C$52))</f>
        <v/>
      </c>
      <c r="E28" s="201"/>
      <c r="F28" s="201"/>
      <c r="G28" s="136">
        <f t="shared" si="1"/>
        <v>0</v>
      </c>
      <c r="H28" s="202"/>
      <c r="I28" s="131"/>
      <c r="J28" s="299"/>
      <c r="K28" s="293" t="str">
        <f>IFERROR(VLOOKUP(J28,'اسماء العملاء'!$A$2:$E$1270,5,FALSE),"")</f>
        <v/>
      </c>
      <c r="L28" s="294" t="str">
        <f>IFERROR(VLOOKUP(J28,'اسماء العملاء'!$A$2:$C$1270,2,FALSE),"")</f>
        <v/>
      </c>
      <c r="M28" s="295" t="str">
        <f>IFERROR(VLOOKUP(J28,'اسماء العملاء'!$A$2:$C$1270,3,FALSE),"")</f>
        <v/>
      </c>
      <c r="N28" s="28"/>
    </row>
    <row r="29" spans="1:14" ht="23.1" customHeight="1">
      <c r="A29" s="158" t="str">
        <f t="shared" ca="1" si="0"/>
        <v/>
      </c>
      <c r="B29" s="138"/>
      <c r="C29" s="136" t="str">
        <f>IF(B29="","",SUMIF('الرصيد الثابت'!$A$2:$A$52,B29,'الرصيد الثابت'!$B$2:$B$52))</f>
        <v/>
      </c>
      <c r="D29" s="136" t="str">
        <f>IF(B29="","",SUMIF('الرصيد الثابت'!$A$2:$A$52,B29,'الرصيد الثابت'!$C$2:$C$52))</f>
        <v/>
      </c>
      <c r="E29" s="201"/>
      <c r="F29" s="201"/>
      <c r="G29" s="136">
        <f t="shared" si="1"/>
        <v>0</v>
      </c>
      <c r="H29" s="202"/>
      <c r="I29" s="131"/>
      <c r="J29" s="299"/>
      <c r="K29" s="293" t="str">
        <f>IFERROR(VLOOKUP(J29,'اسماء العملاء'!$A$2:$E$1270,5,FALSE),"")</f>
        <v/>
      </c>
      <c r="L29" s="294" t="str">
        <f>IFERROR(VLOOKUP(J29,'اسماء العملاء'!$A$2:$C$1270,2,FALSE),"")</f>
        <v/>
      </c>
      <c r="M29" s="295" t="str">
        <f>IFERROR(VLOOKUP(J29,'اسماء العملاء'!$A$2:$C$1270,3,FALSE),"")</f>
        <v/>
      </c>
      <c r="N29" s="28"/>
    </row>
    <row r="30" spans="1:14" ht="23.1" customHeight="1">
      <c r="A30" s="158" t="str">
        <f t="shared" ca="1" si="0"/>
        <v/>
      </c>
      <c r="B30" s="138"/>
      <c r="C30" s="136" t="str">
        <f>IF(B30="","",SUMIF('الرصيد الثابت'!$A$2:$A$52,B30,'الرصيد الثابت'!$B$2:$B$52))</f>
        <v/>
      </c>
      <c r="D30" s="136" t="str">
        <f>IF(B30="","",SUMIF('الرصيد الثابت'!$A$2:$A$52,B30,'الرصيد الثابت'!$C$2:$C$52))</f>
        <v/>
      </c>
      <c r="E30" s="201"/>
      <c r="F30" s="201"/>
      <c r="G30" s="136">
        <f t="shared" si="1"/>
        <v>0</v>
      </c>
      <c r="H30" s="202"/>
      <c r="I30" s="131"/>
      <c r="J30" s="299"/>
      <c r="K30" s="293" t="str">
        <f>IFERROR(VLOOKUP(J30,'اسماء العملاء'!$A$2:$E$1270,5,FALSE),"")</f>
        <v/>
      </c>
      <c r="L30" s="294" t="str">
        <f>IFERROR(VLOOKUP(J30,'اسماء العملاء'!$A$2:$C$1270,2,FALSE),"")</f>
        <v/>
      </c>
      <c r="M30" s="295" t="str">
        <f>IFERROR(VLOOKUP(J30,'اسماء العملاء'!$A$2:$C$1270,3,FALSE),"")</f>
        <v/>
      </c>
      <c r="N30" s="28"/>
    </row>
    <row r="31" spans="1:14" ht="23.1" customHeight="1">
      <c r="A31" s="158" t="str">
        <f t="shared" ca="1" si="0"/>
        <v/>
      </c>
      <c r="B31" s="138"/>
      <c r="C31" s="136" t="str">
        <f>IF(B31="","",SUMIF('الرصيد الثابت'!$A$2:$A$52,B31,'الرصيد الثابت'!$B$2:$B$52))</f>
        <v/>
      </c>
      <c r="D31" s="136" t="str">
        <f>IF(B31="","",SUMIF('الرصيد الثابت'!$A$2:$A$52,B31,'الرصيد الثابت'!$C$2:$C$52))</f>
        <v/>
      </c>
      <c r="E31" s="201"/>
      <c r="F31" s="201"/>
      <c r="G31" s="136">
        <f t="shared" si="1"/>
        <v>0</v>
      </c>
      <c r="H31" s="202"/>
      <c r="I31" s="131"/>
      <c r="J31" s="299"/>
      <c r="K31" s="293" t="str">
        <f>IFERROR(VLOOKUP(J31,'اسماء العملاء'!$A$2:$E$1270,5,FALSE),"")</f>
        <v/>
      </c>
      <c r="L31" s="294" t="str">
        <f>IFERROR(VLOOKUP(J31,'اسماء العملاء'!$A$2:$C$1270,2,FALSE),"")</f>
        <v/>
      </c>
      <c r="M31" s="295" t="str">
        <f>IFERROR(VLOOKUP(J31,'اسماء العملاء'!$A$2:$C$1270,3,FALSE),"")</f>
        <v/>
      </c>
      <c r="N31" s="28"/>
    </row>
    <row r="32" spans="1:14" ht="23.1" customHeight="1">
      <c r="A32" s="158" t="str">
        <f t="shared" ca="1" si="0"/>
        <v/>
      </c>
      <c r="B32" s="138"/>
      <c r="C32" s="136" t="str">
        <f>IF(B32="","",SUMIF('الرصيد الثابت'!$A$2:$A$52,B32,'الرصيد الثابت'!$B$2:$B$52))</f>
        <v/>
      </c>
      <c r="D32" s="136" t="str">
        <f>IF(B32="","",SUMIF('الرصيد الثابت'!$A$2:$A$52,B32,'الرصيد الثابت'!$C$2:$C$52))</f>
        <v/>
      </c>
      <c r="E32" s="201"/>
      <c r="F32" s="201"/>
      <c r="G32" s="136">
        <f t="shared" si="1"/>
        <v>0</v>
      </c>
      <c r="H32" s="202"/>
      <c r="I32" s="131"/>
      <c r="J32" s="299"/>
      <c r="K32" s="293" t="str">
        <f>IFERROR(VLOOKUP(J32,'اسماء العملاء'!$A$2:$E$1270,5,FALSE),"")</f>
        <v/>
      </c>
      <c r="L32" s="294" t="str">
        <f>IFERROR(VLOOKUP(J32,'اسماء العملاء'!$A$2:$C$1270,2,FALSE),"")</f>
        <v/>
      </c>
      <c r="M32" s="295" t="str">
        <f>IFERROR(VLOOKUP(J32,'اسماء العملاء'!$A$2:$C$1270,3,FALSE),"")</f>
        <v/>
      </c>
      <c r="N32" s="28"/>
    </row>
    <row r="33" spans="1:14" ht="23.1" customHeight="1">
      <c r="A33" s="158" t="str">
        <f t="shared" ca="1" si="0"/>
        <v/>
      </c>
      <c r="B33" s="138"/>
      <c r="C33" s="136" t="str">
        <f>IF(B33="","",SUMIF('الرصيد الثابت'!$A$2:$A$52,B33,'الرصيد الثابت'!$B$2:$B$52))</f>
        <v/>
      </c>
      <c r="D33" s="136" t="str">
        <f>IF(B33="","",SUMIF('الرصيد الثابت'!$A$2:$A$52,B33,'الرصيد الثابت'!$C$2:$C$52))</f>
        <v/>
      </c>
      <c r="E33" s="201"/>
      <c r="F33" s="201"/>
      <c r="G33" s="136">
        <f t="shared" si="1"/>
        <v>0</v>
      </c>
      <c r="H33" s="202"/>
      <c r="I33" s="131"/>
      <c r="J33" s="299"/>
      <c r="K33" s="293" t="str">
        <f>IFERROR(VLOOKUP(J33,'اسماء العملاء'!$A$2:$E$1270,5,FALSE),"")</f>
        <v/>
      </c>
      <c r="L33" s="294" t="str">
        <f>IFERROR(VLOOKUP(J33,'اسماء العملاء'!$A$2:$C$1270,2,FALSE),"")</f>
        <v/>
      </c>
      <c r="M33" s="295" t="str">
        <f>IFERROR(VLOOKUP(J33,'اسماء العملاء'!$A$2:$C$1270,3,FALSE),"")</f>
        <v/>
      </c>
      <c r="N33" s="28"/>
    </row>
    <row r="34" spans="1:14" ht="23.1" customHeight="1">
      <c r="A34" s="158" t="str">
        <f t="shared" ca="1" si="0"/>
        <v/>
      </c>
      <c r="B34" s="138"/>
      <c r="C34" s="136" t="str">
        <f>IF(B34="","",SUMIF('الرصيد الثابت'!$A$2:$A$52,B34,'الرصيد الثابت'!$B$2:$B$52))</f>
        <v/>
      </c>
      <c r="D34" s="136" t="str">
        <f>IF(B34="","",SUMIF('الرصيد الثابت'!$A$2:$A$52,B34,'الرصيد الثابت'!$C$2:$C$52))</f>
        <v/>
      </c>
      <c r="E34" s="201"/>
      <c r="F34" s="201"/>
      <c r="G34" s="136">
        <f t="shared" si="1"/>
        <v>0</v>
      </c>
      <c r="H34" s="202"/>
      <c r="I34" s="131"/>
      <c r="J34" s="299"/>
      <c r="K34" s="293" t="str">
        <f>IFERROR(VLOOKUP(J34,'اسماء العملاء'!$A$2:$E$1270,5,FALSE),"")</f>
        <v/>
      </c>
      <c r="L34" s="294" t="str">
        <f>IFERROR(VLOOKUP(J34,'اسماء العملاء'!$A$2:$C$1270,2,FALSE),"")</f>
        <v/>
      </c>
      <c r="M34" s="295" t="str">
        <f>IFERROR(VLOOKUP(J34,'اسماء العملاء'!$A$2:$C$1270,3,FALSE),"")</f>
        <v/>
      </c>
      <c r="N34" s="28"/>
    </row>
    <row r="35" spans="1:14" ht="23.1" customHeight="1">
      <c r="A35" s="158" t="str">
        <f t="shared" ca="1" si="0"/>
        <v/>
      </c>
      <c r="B35" s="138"/>
      <c r="C35" s="136" t="str">
        <f>IF(B35="","",SUMIF('الرصيد الثابت'!$A$2:$A$52,B35,'الرصيد الثابت'!$B$2:$B$52))</f>
        <v/>
      </c>
      <c r="D35" s="136" t="str">
        <f>IF(B35="","",SUMIF('الرصيد الثابت'!$A$2:$A$52,B35,'الرصيد الثابت'!$C$2:$C$52))</f>
        <v/>
      </c>
      <c r="E35" s="201"/>
      <c r="F35" s="201"/>
      <c r="G35" s="136">
        <f t="shared" si="1"/>
        <v>0</v>
      </c>
      <c r="H35" s="202"/>
      <c r="I35" s="131"/>
      <c r="J35" s="299"/>
      <c r="K35" s="293" t="str">
        <f>IFERROR(VLOOKUP(J35,'اسماء العملاء'!$A$2:$E$1270,5,FALSE),"")</f>
        <v/>
      </c>
      <c r="L35" s="294" t="str">
        <f>IFERROR(VLOOKUP(J35,'اسماء العملاء'!$A$2:$C$1270,2,FALSE),"")</f>
        <v/>
      </c>
      <c r="M35" s="295" t="str">
        <f>IFERROR(VLOOKUP(J35,'اسماء العملاء'!$A$2:$C$1270,3,FALSE),"")</f>
        <v/>
      </c>
      <c r="N35" s="28"/>
    </row>
    <row r="36" spans="1:14" ht="23.1" customHeight="1">
      <c r="A36" s="158" t="str">
        <f t="shared" ca="1" si="0"/>
        <v/>
      </c>
      <c r="B36" s="138"/>
      <c r="C36" s="136" t="str">
        <f>IF(B36="","",SUMIF('الرصيد الثابت'!$A$2:$A$52,B36,'الرصيد الثابت'!$B$2:$B$52))</f>
        <v/>
      </c>
      <c r="D36" s="136" t="str">
        <f>IF(B36="","",SUMIF('الرصيد الثابت'!$A$2:$A$52,B36,'الرصيد الثابت'!$C$2:$C$52))</f>
        <v/>
      </c>
      <c r="E36" s="201"/>
      <c r="F36" s="201"/>
      <c r="G36" s="136">
        <f t="shared" si="1"/>
        <v>0</v>
      </c>
      <c r="H36" s="202"/>
      <c r="I36" s="131"/>
      <c r="J36" s="299"/>
      <c r="K36" s="293" t="str">
        <f>IFERROR(VLOOKUP(J36,'اسماء العملاء'!$A$2:$E$1270,5,FALSE),"")</f>
        <v/>
      </c>
      <c r="L36" s="294" t="str">
        <f>IFERROR(VLOOKUP(J36,'اسماء العملاء'!$A$2:$C$1270,2,FALSE),"")</f>
        <v/>
      </c>
      <c r="M36" s="295" t="str">
        <f>IFERROR(VLOOKUP(J36,'اسماء العملاء'!$A$2:$C$1270,3,FALSE),"")</f>
        <v/>
      </c>
      <c r="N36" s="28"/>
    </row>
    <row r="37" spans="1:14" ht="23.1" customHeight="1">
      <c r="A37" s="158" t="str">
        <f t="shared" ca="1" si="0"/>
        <v/>
      </c>
      <c r="B37" s="138"/>
      <c r="C37" s="136" t="str">
        <f>IF(B37="","",SUMIF('الرصيد الثابت'!$A$2:$A$52,B37,'الرصيد الثابت'!$B$2:$B$52))</f>
        <v/>
      </c>
      <c r="D37" s="136" t="str">
        <f>IF(B37="","",SUMIF('الرصيد الثابت'!$A$2:$A$52,B37,'الرصيد الثابت'!$C$2:$C$52))</f>
        <v/>
      </c>
      <c r="E37" s="201"/>
      <c r="F37" s="201"/>
      <c r="G37" s="136">
        <f t="shared" si="1"/>
        <v>0</v>
      </c>
      <c r="H37" s="202"/>
      <c r="I37" s="131"/>
      <c r="J37" s="299"/>
      <c r="K37" s="293" t="str">
        <f>IFERROR(VLOOKUP(J37,'اسماء العملاء'!$A$2:$E$1270,5,FALSE),"")</f>
        <v/>
      </c>
      <c r="L37" s="294" t="str">
        <f>IFERROR(VLOOKUP(J37,'اسماء العملاء'!$A$2:$C$1270,2,FALSE),"")</f>
        <v/>
      </c>
      <c r="M37" s="295" t="str">
        <f>IFERROR(VLOOKUP(J37,'اسماء العملاء'!$A$2:$C$1270,3,FALSE),"")</f>
        <v/>
      </c>
      <c r="N37" s="28"/>
    </row>
    <row r="38" spans="1:14" ht="23.1" customHeight="1">
      <c r="A38" s="158" t="str">
        <f t="shared" ca="1" si="0"/>
        <v/>
      </c>
      <c r="B38" s="138"/>
      <c r="C38" s="136" t="str">
        <f>IF(B38="","",SUMIF('الرصيد الثابت'!$A$2:$A$52,B38,'الرصيد الثابت'!$B$2:$B$52))</f>
        <v/>
      </c>
      <c r="D38" s="136" t="str">
        <f>IF(B38="","",SUMIF('الرصيد الثابت'!$A$2:$A$52,B38,'الرصيد الثابت'!$C$2:$C$52))</f>
        <v/>
      </c>
      <c r="E38" s="201"/>
      <c r="F38" s="201"/>
      <c r="G38" s="136">
        <f t="shared" si="1"/>
        <v>0</v>
      </c>
      <c r="H38" s="202"/>
      <c r="I38" s="131"/>
      <c r="J38" s="299"/>
      <c r="K38" s="293" t="str">
        <f>IFERROR(VLOOKUP(J38,'اسماء العملاء'!$A$2:$E$1270,5,FALSE),"")</f>
        <v/>
      </c>
      <c r="L38" s="294" t="str">
        <f>IFERROR(VLOOKUP(J38,'اسماء العملاء'!$A$2:$C$1270,2,FALSE),"")</f>
        <v/>
      </c>
      <c r="M38" s="295" t="str">
        <f>IFERROR(VLOOKUP(J38,'اسماء العملاء'!$A$2:$C$1270,3,FALSE),"")</f>
        <v/>
      </c>
      <c r="N38" s="28"/>
    </row>
    <row r="39" spans="1:14" ht="23.1" customHeight="1">
      <c r="A39" s="158" t="str">
        <f t="shared" ca="1" si="0"/>
        <v/>
      </c>
      <c r="B39" s="138"/>
      <c r="C39" s="136" t="str">
        <f>IF(B39="","",SUMIF('الرصيد الثابت'!$A$2:$A$52,B39,'الرصيد الثابت'!$B$2:$B$52))</f>
        <v/>
      </c>
      <c r="D39" s="136" t="str">
        <f>IF(B39="","",SUMIF('الرصيد الثابت'!$A$2:$A$52,B39,'الرصيد الثابت'!$C$2:$C$52))</f>
        <v/>
      </c>
      <c r="E39" s="201"/>
      <c r="F39" s="201"/>
      <c r="G39" s="136">
        <f t="shared" si="1"/>
        <v>0</v>
      </c>
      <c r="H39" s="202"/>
      <c r="I39" s="131"/>
      <c r="J39" s="299"/>
      <c r="K39" s="293" t="str">
        <f>IFERROR(VLOOKUP(J39,'اسماء العملاء'!$A$2:$E$1270,5,FALSE),"")</f>
        <v/>
      </c>
      <c r="L39" s="294" t="str">
        <f>IFERROR(VLOOKUP(J39,'اسماء العملاء'!$A$2:$C$1270,2,FALSE),"")</f>
        <v/>
      </c>
      <c r="M39" s="295" t="str">
        <f>IFERROR(VLOOKUP(J39,'اسماء العملاء'!$A$2:$C$1270,3,FALSE),"")</f>
        <v/>
      </c>
      <c r="N39" s="28"/>
    </row>
    <row r="40" spans="1:14" ht="23.1" customHeight="1">
      <c r="A40" s="158" t="str">
        <f t="shared" ca="1" si="0"/>
        <v/>
      </c>
      <c r="B40" s="138"/>
      <c r="C40" s="136" t="str">
        <f>IF(B40="","",SUMIF('الرصيد الثابت'!$A$2:$A$52,B40,'الرصيد الثابت'!$B$2:$B$52))</f>
        <v/>
      </c>
      <c r="D40" s="136" t="str">
        <f>IF(B40="","",SUMIF('الرصيد الثابت'!$A$2:$A$52,B40,'الرصيد الثابت'!$C$2:$C$52))</f>
        <v/>
      </c>
      <c r="E40" s="201"/>
      <c r="F40" s="201"/>
      <c r="G40" s="136">
        <f t="shared" si="1"/>
        <v>0</v>
      </c>
      <c r="H40" s="202"/>
      <c r="I40" s="131"/>
      <c r="J40" s="299"/>
      <c r="K40" s="293" t="str">
        <f>IFERROR(VLOOKUP(J40,'اسماء العملاء'!$A$2:$E$1270,5,FALSE),"")</f>
        <v/>
      </c>
      <c r="L40" s="294" t="str">
        <f>IFERROR(VLOOKUP(J40,'اسماء العملاء'!$A$2:$C$1270,2,FALSE),"")</f>
        <v/>
      </c>
      <c r="M40" s="295" t="str">
        <f>IFERROR(VLOOKUP(J40,'اسماء العملاء'!$A$2:$C$1270,3,FALSE),"")</f>
        <v/>
      </c>
      <c r="N40" s="28"/>
    </row>
    <row r="41" spans="1:14" ht="23.1" customHeight="1">
      <c r="A41" s="158" t="str">
        <f t="shared" ca="1" si="0"/>
        <v/>
      </c>
      <c r="B41" s="138"/>
      <c r="C41" s="136" t="str">
        <f>IF(B41="","",SUMIF('الرصيد الثابت'!$A$2:$A$52,B41,'الرصيد الثابت'!$B$2:$B$52))</f>
        <v/>
      </c>
      <c r="D41" s="136" t="str">
        <f>IF(B41="","",SUMIF('الرصيد الثابت'!$A$2:$A$52,B41,'الرصيد الثابت'!$C$2:$C$52))</f>
        <v/>
      </c>
      <c r="E41" s="201"/>
      <c r="F41" s="201"/>
      <c r="G41" s="136">
        <f t="shared" si="1"/>
        <v>0</v>
      </c>
      <c r="H41" s="202"/>
      <c r="I41" s="131"/>
      <c r="J41" s="299"/>
      <c r="K41" s="293" t="str">
        <f>IFERROR(VLOOKUP(J41,'اسماء العملاء'!$A$2:$E$1270,5,FALSE),"")</f>
        <v/>
      </c>
      <c r="L41" s="294" t="str">
        <f>IFERROR(VLOOKUP(J41,'اسماء العملاء'!$A$2:$C$1270,2,FALSE),"")</f>
        <v/>
      </c>
      <c r="M41" s="295" t="str">
        <f>IFERROR(VLOOKUP(J41,'اسماء العملاء'!$A$2:$C$1270,3,FALSE),"")</f>
        <v/>
      </c>
      <c r="N41" s="28"/>
    </row>
    <row r="42" spans="1:14" ht="23.1" customHeight="1">
      <c r="A42" s="158" t="str">
        <f t="shared" ca="1" si="0"/>
        <v/>
      </c>
      <c r="B42" s="138"/>
      <c r="C42" s="136" t="str">
        <f>IF(B42="","",SUMIF('الرصيد الثابت'!$A$2:$A$52,B42,'الرصيد الثابت'!$B$2:$B$52))</f>
        <v/>
      </c>
      <c r="D42" s="136" t="str">
        <f>IF(B42="","",SUMIF('الرصيد الثابت'!$A$2:$A$52,B42,'الرصيد الثابت'!$C$2:$C$52))</f>
        <v/>
      </c>
      <c r="E42" s="201"/>
      <c r="F42" s="201"/>
      <c r="G42" s="136">
        <f t="shared" si="1"/>
        <v>0</v>
      </c>
      <c r="H42" s="202"/>
      <c r="I42" s="131"/>
      <c r="J42" s="299"/>
      <c r="K42" s="293" t="str">
        <f>IFERROR(VLOOKUP(J42,'اسماء العملاء'!$A$2:$E$1270,5,FALSE),"")</f>
        <v/>
      </c>
      <c r="L42" s="294" t="str">
        <f>IFERROR(VLOOKUP(J42,'اسماء العملاء'!$A$2:$C$1270,2,FALSE),"")</f>
        <v/>
      </c>
      <c r="M42" s="295" t="str">
        <f>IFERROR(VLOOKUP(J42,'اسماء العملاء'!$A$2:$C$1270,3,FALSE),"")</f>
        <v/>
      </c>
      <c r="N42" s="28"/>
    </row>
    <row r="43" spans="1:14" ht="23.1" customHeight="1">
      <c r="A43" s="158" t="str">
        <f t="shared" ca="1" si="0"/>
        <v/>
      </c>
      <c r="B43" s="138"/>
      <c r="C43" s="136" t="str">
        <f>IF(B43="","",SUMIF('الرصيد الثابت'!$A$2:$A$52,B43,'الرصيد الثابت'!$B$2:$B$52))</f>
        <v/>
      </c>
      <c r="D43" s="136" t="str">
        <f>IF(B43="","",SUMIF('الرصيد الثابت'!$A$2:$A$52,B43,'الرصيد الثابت'!$C$2:$C$52))</f>
        <v/>
      </c>
      <c r="E43" s="201"/>
      <c r="F43" s="201"/>
      <c r="G43" s="136">
        <f t="shared" si="1"/>
        <v>0</v>
      </c>
      <c r="H43" s="202"/>
      <c r="I43" s="131"/>
      <c r="J43" s="299"/>
      <c r="K43" s="293" t="str">
        <f>IFERROR(VLOOKUP(J43,'اسماء العملاء'!$A$2:$E$1270,5,FALSE),"")</f>
        <v/>
      </c>
      <c r="L43" s="294" t="str">
        <f>IFERROR(VLOOKUP(J43,'اسماء العملاء'!$A$2:$C$1270,2,FALSE),"")</f>
        <v/>
      </c>
      <c r="M43" s="295" t="str">
        <f>IFERROR(VLOOKUP(J43,'اسماء العملاء'!$A$2:$C$1270,3,FALSE),"")</f>
        <v/>
      </c>
      <c r="N43" s="28"/>
    </row>
    <row r="44" spans="1:14" ht="23.1" customHeight="1">
      <c r="A44" s="158" t="str">
        <f t="shared" ca="1" si="0"/>
        <v/>
      </c>
      <c r="B44" s="138"/>
      <c r="C44" s="136" t="str">
        <f>IF(B44="","",SUMIF('الرصيد الثابت'!$A$2:$A$52,B44,'الرصيد الثابت'!$B$2:$B$52))</f>
        <v/>
      </c>
      <c r="D44" s="136" t="str">
        <f>IF(B44="","",SUMIF('الرصيد الثابت'!$A$2:$A$52,B44,'الرصيد الثابت'!$C$2:$C$52))</f>
        <v/>
      </c>
      <c r="E44" s="201"/>
      <c r="F44" s="201"/>
      <c r="G44" s="136">
        <f t="shared" si="1"/>
        <v>0</v>
      </c>
      <c r="H44" s="202"/>
      <c r="I44" s="131"/>
      <c r="J44" s="299"/>
      <c r="K44" s="293" t="str">
        <f>IFERROR(VLOOKUP(J44,'اسماء العملاء'!$A$2:$E$1270,5,FALSE),"")</f>
        <v/>
      </c>
      <c r="L44" s="294" t="str">
        <f>IFERROR(VLOOKUP(J44,'اسماء العملاء'!$A$2:$C$1270,2,FALSE),"")</f>
        <v/>
      </c>
      <c r="M44" s="295" t="str">
        <f>IFERROR(VLOOKUP(J44,'اسماء العملاء'!$A$2:$C$1270,3,FALSE),"")</f>
        <v/>
      </c>
      <c r="N44" s="28"/>
    </row>
    <row r="45" spans="1:14" ht="23.1" customHeight="1">
      <c r="A45" s="158" t="str">
        <f t="shared" ca="1" si="0"/>
        <v/>
      </c>
      <c r="B45" s="138"/>
      <c r="C45" s="136" t="str">
        <f>IF(B45="","",SUMIF('الرصيد الثابت'!$A$2:$A$52,B45,'الرصيد الثابت'!$B$2:$B$52))</f>
        <v/>
      </c>
      <c r="D45" s="136" t="str">
        <f>IF(B45="","",SUMIF('الرصيد الثابت'!$A$2:$A$52,B45,'الرصيد الثابت'!$C$2:$C$52))</f>
        <v/>
      </c>
      <c r="E45" s="201"/>
      <c r="F45" s="201"/>
      <c r="G45" s="136">
        <f t="shared" si="1"/>
        <v>0</v>
      </c>
      <c r="H45" s="202"/>
      <c r="I45" s="131"/>
      <c r="J45" s="299"/>
      <c r="K45" s="293" t="str">
        <f>IFERROR(VLOOKUP(J45,'اسماء العملاء'!$A$2:$E$1270,5,FALSE),"")</f>
        <v/>
      </c>
      <c r="L45" s="294" t="str">
        <f>IFERROR(VLOOKUP(J45,'اسماء العملاء'!$A$2:$C$1270,2,FALSE),"")</f>
        <v/>
      </c>
      <c r="M45" s="295" t="str">
        <f>IFERROR(VLOOKUP(J45,'اسماء العملاء'!$A$2:$C$1270,3,FALSE),"")</f>
        <v/>
      </c>
      <c r="N45" s="28"/>
    </row>
    <row r="46" spans="1:14" ht="23.1" customHeight="1">
      <c r="A46" s="158" t="str">
        <f t="shared" ca="1" si="0"/>
        <v/>
      </c>
      <c r="B46" s="138"/>
      <c r="C46" s="136" t="str">
        <f>IF(B46="","",SUMIF('الرصيد الثابت'!$A$2:$A$52,B46,'الرصيد الثابت'!$B$2:$B$52))</f>
        <v/>
      </c>
      <c r="D46" s="136" t="str">
        <f>IF(B46="","",SUMIF('الرصيد الثابت'!$A$2:$A$52,B46,'الرصيد الثابت'!$C$2:$C$52))</f>
        <v/>
      </c>
      <c r="E46" s="201"/>
      <c r="F46" s="201"/>
      <c r="G46" s="136">
        <f t="shared" si="1"/>
        <v>0</v>
      </c>
      <c r="H46" s="202"/>
      <c r="I46" s="131"/>
      <c r="J46" s="299"/>
      <c r="K46" s="293" t="str">
        <f>IFERROR(VLOOKUP(J46,'اسماء العملاء'!$A$2:$E$1270,5,FALSE),"")</f>
        <v/>
      </c>
      <c r="L46" s="294" t="str">
        <f>IFERROR(VLOOKUP(J46,'اسماء العملاء'!$A$2:$C$1270,2,FALSE),"")</f>
        <v/>
      </c>
      <c r="M46" s="295" t="str">
        <f>IFERROR(VLOOKUP(J46,'اسماء العملاء'!$A$2:$C$1270,3,FALSE),"")</f>
        <v/>
      </c>
      <c r="N46" s="28"/>
    </row>
    <row r="47" spans="1:14" ht="23.1" customHeight="1">
      <c r="A47" s="158" t="str">
        <f t="shared" ca="1" si="0"/>
        <v/>
      </c>
      <c r="B47" s="138"/>
      <c r="C47" s="136" t="str">
        <f>IF(B47="","",SUMIF('الرصيد الثابت'!$A$2:$A$52,B47,'الرصيد الثابت'!$B$2:$B$52))</f>
        <v/>
      </c>
      <c r="D47" s="136" t="str">
        <f>IF(B47="","",SUMIF('الرصيد الثابت'!$A$2:$A$52,B47,'الرصيد الثابت'!$C$2:$C$52))</f>
        <v/>
      </c>
      <c r="E47" s="201"/>
      <c r="F47" s="201"/>
      <c r="G47" s="136">
        <f t="shared" si="1"/>
        <v>0</v>
      </c>
      <c r="H47" s="202"/>
      <c r="I47" s="131"/>
      <c r="J47" s="299"/>
      <c r="K47" s="293" t="str">
        <f>IFERROR(VLOOKUP(J47,'اسماء العملاء'!$A$2:$E$1270,5,FALSE),"")</f>
        <v/>
      </c>
      <c r="L47" s="294" t="str">
        <f>IFERROR(VLOOKUP(J47,'اسماء العملاء'!$A$2:$C$1270,2,FALSE),"")</f>
        <v/>
      </c>
      <c r="M47" s="295" t="str">
        <f>IFERROR(VLOOKUP(J47,'اسماء العملاء'!$A$2:$C$1270,3,FALSE),"")</f>
        <v/>
      </c>
      <c r="N47" s="28"/>
    </row>
    <row r="48" spans="1:14" ht="23.1" customHeight="1">
      <c r="A48" s="158" t="str">
        <f t="shared" ca="1" si="0"/>
        <v/>
      </c>
      <c r="B48" s="138"/>
      <c r="C48" s="136" t="str">
        <f>IF(B48="","",SUMIF('الرصيد الثابت'!$A$2:$A$52,B48,'الرصيد الثابت'!$B$2:$B$52))</f>
        <v/>
      </c>
      <c r="D48" s="136" t="str">
        <f>IF(B48="","",SUMIF('الرصيد الثابت'!$A$2:$A$52,B48,'الرصيد الثابت'!$C$2:$C$52))</f>
        <v/>
      </c>
      <c r="E48" s="201"/>
      <c r="F48" s="201"/>
      <c r="G48" s="136">
        <f t="shared" si="1"/>
        <v>0</v>
      </c>
      <c r="H48" s="202"/>
      <c r="I48" s="131"/>
      <c r="J48" s="299"/>
      <c r="K48" s="293" t="str">
        <f>IFERROR(VLOOKUP(J48,'اسماء العملاء'!$A$2:$E$1270,5,FALSE),"")</f>
        <v/>
      </c>
      <c r="L48" s="294" t="str">
        <f>IFERROR(VLOOKUP(J48,'اسماء العملاء'!$A$2:$C$1270,2,FALSE),"")</f>
        <v/>
      </c>
      <c r="M48" s="295" t="str">
        <f>IFERROR(VLOOKUP(J48,'اسماء العملاء'!$A$2:$C$1270,3,FALSE),"")</f>
        <v/>
      </c>
      <c r="N48" s="28"/>
    </row>
    <row r="49" spans="1:14" ht="23.1" customHeight="1">
      <c r="A49" s="158" t="str">
        <f t="shared" ca="1" si="0"/>
        <v/>
      </c>
      <c r="B49" s="138"/>
      <c r="C49" s="136" t="str">
        <f>IF(B49="","",SUMIF('الرصيد الثابت'!$A$2:$A$52,B49,'الرصيد الثابت'!$B$2:$B$52))</f>
        <v/>
      </c>
      <c r="D49" s="136" t="str">
        <f>IF(B49="","",SUMIF('الرصيد الثابت'!$A$2:$A$52,B49,'الرصيد الثابت'!$C$2:$C$52))</f>
        <v/>
      </c>
      <c r="E49" s="201"/>
      <c r="F49" s="201"/>
      <c r="G49" s="136">
        <f t="shared" si="1"/>
        <v>0</v>
      </c>
      <c r="H49" s="202"/>
      <c r="I49" s="131"/>
      <c r="J49" s="299"/>
      <c r="K49" s="293" t="str">
        <f>IFERROR(VLOOKUP(J49,'اسماء العملاء'!$A$2:$E$1270,5,FALSE),"")</f>
        <v/>
      </c>
      <c r="L49" s="294" t="str">
        <f>IFERROR(VLOOKUP(J49,'اسماء العملاء'!$A$2:$C$1270,2,FALSE),"")</f>
        <v/>
      </c>
      <c r="M49" s="295" t="str">
        <f>IFERROR(VLOOKUP(J49,'اسماء العملاء'!$A$2:$C$1270,3,FALSE),"")</f>
        <v/>
      </c>
      <c r="N49" s="28"/>
    </row>
    <row r="50" spans="1:14" ht="23.1" customHeight="1">
      <c r="A50" s="158" t="str">
        <f t="shared" ca="1" si="0"/>
        <v/>
      </c>
      <c r="B50" s="138"/>
      <c r="C50" s="136" t="str">
        <f>IF(B50="","",SUMIF('الرصيد الثابت'!$A$2:$A$52,B50,'الرصيد الثابت'!$B$2:$B$52))</f>
        <v/>
      </c>
      <c r="D50" s="136" t="str">
        <f>IF(B50="","",SUMIF('الرصيد الثابت'!$A$2:$A$52,B50,'الرصيد الثابت'!$C$2:$C$52))</f>
        <v/>
      </c>
      <c r="E50" s="201"/>
      <c r="F50" s="201"/>
      <c r="G50" s="136">
        <f t="shared" si="1"/>
        <v>0</v>
      </c>
      <c r="H50" s="202"/>
      <c r="I50" s="131"/>
      <c r="J50" s="299"/>
      <c r="K50" s="293" t="str">
        <f>IFERROR(VLOOKUP(J50,'اسماء العملاء'!$A$2:$E$1270,5,FALSE),"")</f>
        <v/>
      </c>
      <c r="L50" s="294" t="str">
        <f>IFERROR(VLOOKUP(J50,'اسماء العملاء'!$A$2:$C$1270,2,FALSE),"")</f>
        <v/>
      </c>
      <c r="M50" s="295" t="str">
        <f>IFERROR(VLOOKUP(J50,'اسماء العملاء'!$A$2:$C$1270,3,FALSE),"")</f>
        <v/>
      </c>
      <c r="N50" s="28"/>
    </row>
    <row r="51" spans="1:14" ht="23.1" customHeight="1">
      <c r="A51" s="158" t="str">
        <f t="shared" ca="1" si="0"/>
        <v/>
      </c>
      <c r="B51" s="138"/>
      <c r="C51" s="136" t="str">
        <f>IF(B51="","",SUMIF('الرصيد الثابت'!$A$2:$A$52,B51,'الرصيد الثابت'!$B$2:$B$52))</f>
        <v/>
      </c>
      <c r="D51" s="136" t="str">
        <f>IF(B51="","",SUMIF('الرصيد الثابت'!$A$2:$A$52,B51,'الرصيد الثابت'!$C$2:$C$52))</f>
        <v/>
      </c>
      <c r="E51" s="201"/>
      <c r="F51" s="201"/>
      <c r="G51" s="136">
        <f t="shared" si="1"/>
        <v>0</v>
      </c>
      <c r="H51" s="202"/>
      <c r="I51" s="131"/>
      <c r="J51" s="299"/>
      <c r="K51" s="293" t="str">
        <f>IFERROR(VLOOKUP(J51,'اسماء العملاء'!$A$2:$E$1270,5,FALSE),"")</f>
        <v/>
      </c>
      <c r="L51" s="294" t="str">
        <f>IFERROR(VLOOKUP(J51,'اسماء العملاء'!$A$2:$C$1270,2,FALSE),"")</f>
        <v/>
      </c>
      <c r="M51" s="295" t="str">
        <f>IFERROR(VLOOKUP(J51,'اسماء العملاء'!$A$2:$C$1270,3,FALSE),"")</f>
        <v/>
      </c>
      <c r="N51" s="28"/>
    </row>
    <row r="52" spans="1:14" ht="23.1" customHeight="1">
      <c r="A52" s="158" t="str">
        <f t="shared" ca="1" si="0"/>
        <v/>
      </c>
      <c r="B52" s="138"/>
      <c r="C52" s="136" t="str">
        <f>IF(B52="","",SUMIF('الرصيد الثابت'!$A$2:$A$52,B52,'الرصيد الثابت'!$B$2:$B$52))</f>
        <v/>
      </c>
      <c r="D52" s="136" t="str">
        <f>IF(B52="","",SUMIF('الرصيد الثابت'!$A$2:$A$52,B52,'الرصيد الثابت'!$C$2:$C$52))</f>
        <v/>
      </c>
      <c r="E52" s="201"/>
      <c r="F52" s="201"/>
      <c r="G52" s="136">
        <f t="shared" si="1"/>
        <v>0</v>
      </c>
      <c r="H52" s="202"/>
      <c r="I52" s="131"/>
      <c r="J52" s="299"/>
      <c r="K52" s="293" t="str">
        <f>IFERROR(VLOOKUP(J52,'اسماء العملاء'!$A$2:$E$1270,5,FALSE),"")</f>
        <v/>
      </c>
      <c r="L52" s="294" t="str">
        <f>IFERROR(VLOOKUP(J52,'اسماء العملاء'!$A$2:$C$1270,2,FALSE),"")</f>
        <v/>
      </c>
      <c r="M52" s="295" t="str">
        <f>IFERROR(VLOOKUP(J52,'اسماء العملاء'!$A$2:$C$1270,3,FALSE),"")</f>
        <v/>
      </c>
      <c r="N52" s="28"/>
    </row>
    <row r="53" spans="1:14" ht="23.1" customHeight="1">
      <c r="A53" s="158" t="str">
        <f t="shared" ca="1" si="0"/>
        <v/>
      </c>
      <c r="B53" s="138"/>
      <c r="C53" s="136" t="str">
        <f>IF(B53="","",SUMIF('الرصيد الثابت'!$A$2:$A$52,B53,'الرصيد الثابت'!$B$2:$B$52))</f>
        <v/>
      </c>
      <c r="D53" s="136" t="str">
        <f>IF(B53="","",SUMIF('الرصيد الثابت'!$A$2:$A$52,B53,'الرصيد الثابت'!$C$2:$C$52))</f>
        <v/>
      </c>
      <c r="E53" s="201"/>
      <c r="F53" s="201"/>
      <c r="G53" s="136">
        <f t="shared" si="1"/>
        <v>0</v>
      </c>
      <c r="H53" s="202"/>
      <c r="I53" s="131"/>
      <c r="J53" s="299"/>
      <c r="K53" s="293" t="str">
        <f>IFERROR(VLOOKUP(J53,'اسماء العملاء'!$A$2:$E$1270,5,FALSE),"")</f>
        <v/>
      </c>
      <c r="L53" s="294" t="str">
        <f>IFERROR(VLOOKUP(J53,'اسماء العملاء'!$A$2:$C$1270,2,FALSE),"")</f>
        <v/>
      </c>
      <c r="M53" s="295" t="str">
        <f>IFERROR(VLOOKUP(J53,'اسماء العملاء'!$A$2:$C$1270,3,FALSE),"")</f>
        <v/>
      </c>
      <c r="N53" s="28"/>
    </row>
    <row r="54" spans="1:14" ht="23.1" customHeight="1">
      <c r="A54" s="158" t="str">
        <f t="shared" ca="1" si="0"/>
        <v/>
      </c>
      <c r="B54" s="138"/>
      <c r="C54" s="136" t="str">
        <f>IF(B54="","",SUMIF('الرصيد الثابت'!$A$2:$A$52,B54,'الرصيد الثابت'!$B$2:$B$52))</f>
        <v/>
      </c>
      <c r="D54" s="136" t="str">
        <f>IF(B54="","",SUMIF('الرصيد الثابت'!$A$2:$A$52,B54,'الرصيد الثابت'!$C$2:$C$52))</f>
        <v/>
      </c>
      <c r="E54" s="201"/>
      <c r="F54" s="201"/>
      <c r="G54" s="136">
        <f t="shared" si="1"/>
        <v>0</v>
      </c>
      <c r="H54" s="202"/>
      <c r="I54" s="131"/>
      <c r="J54" s="299"/>
      <c r="K54" s="293" t="str">
        <f>IFERROR(VLOOKUP(J54,'اسماء العملاء'!$A$2:$E$1270,5,FALSE),"")</f>
        <v/>
      </c>
      <c r="L54" s="294" t="str">
        <f>IFERROR(VLOOKUP(J54,'اسماء العملاء'!$A$2:$C$1270,2,FALSE),"")</f>
        <v/>
      </c>
      <c r="M54" s="295" t="str">
        <f>IFERROR(VLOOKUP(J54,'اسماء العملاء'!$A$2:$C$1270,3,FALSE),"")</f>
        <v/>
      </c>
      <c r="N54" s="28"/>
    </row>
    <row r="55" spans="1:14" ht="23.1" customHeight="1">
      <c r="A55" s="158" t="str">
        <f t="shared" ca="1" si="0"/>
        <v/>
      </c>
      <c r="B55" s="138"/>
      <c r="C55" s="136" t="str">
        <f>IF(B55="","",SUMIF('الرصيد الثابت'!$A$2:$A$52,B55,'الرصيد الثابت'!$B$2:$B$52))</f>
        <v/>
      </c>
      <c r="D55" s="136" t="str">
        <f>IF(B55="","",SUMIF('الرصيد الثابت'!$A$2:$A$52,B55,'الرصيد الثابت'!$C$2:$C$52))</f>
        <v/>
      </c>
      <c r="E55" s="201"/>
      <c r="F55" s="201"/>
      <c r="G55" s="136">
        <f t="shared" si="1"/>
        <v>0</v>
      </c>
      <c r="H55" s="202"/>
      <c r="I55" s="131"/>
      <c r="J55" s="299"/>
      <c r="K55" s="293" t="str">
        <f>IFERROR(VLOOKUP(J55,'اسماء العملاء'!$A$2:$E$1270,5,FALSE),"")</f>
        <v/>
      </c>
      <c r="L55" s="294" t="str">
        <f>IFERROR(VLOOKUP(J55,'اسماء العملاء'!$A$2:$C$1270,2,FALSE),"")</f>
        <v/>
      </c>
      <c r="M55" s="295" t="str">
        <f>IFERROR(VLOOKUP(J55,'اسماء العملاء'!$A$2:$C$1270,3,FALSE),"")</f>
        <v/>
      </c>
      <c r="N55" s="28"/>
    </row>
    <row r="56" spans="1:14" ht="23.1" customHeight="1">
      <c r="A56" s="158" t="str">
        <f t="shared" ca="1" si="0"/>
        <v/>
      </c>
      <c r="B56" s="138"/>
      <c r="C56" s="136" t="str">
        <f>IF(B56="","",SUMIF('الرصيد الثابت'!$A$2:$A$52,B56,'الرصيد الثابت'!$B$2:$B$52))</f>
        <v/>
      </c>
      <c r="D56" s="136" t="str">
        <f>IF(B56="","",SUMIF('الرصيد الثابت'!$A$2:$A$52,B56,'الرصيد الثابت'!$C$2:$C$52))</f>
        <v/>
      </c>
      <c r="E56" s="201"/>
      <c r="F56" s="201"/>
      <c r="G56" s="136">
        <f t="shared" si="1"/>
        <v>0</v>
      </c>
      <c r="H56" s="202"/>
      <c r="I56" s="131"/>
      <c r="J56" s="299"/>
      <c r="K56" s="293" t="str">
        <f>IFERROR(VLOOKUP(J56,'اسماء العملاء'!$A$2:$E$1270,5,FALSE),"")</f>
        <v/>
      </c>
      <c r="L56" s="294" t="str">
        <f>IFERROR(VLOOKUP(J56,'اسماء العملاء'!$A$2:$C$1270,2,FALSE),"")</f>
        <v/>
      </c>
      <c r="M56" s="295" t="str">
        <f>IFERROR(VLOOKUP(J56,'اسماء العملاء'!$A$2:$C$1270,3,FALSE),"")</f>
        <v/>
      </c>
      <c r="N56" s="28"/>
    </row>
    <row r="57" spans="1:14" ht="23.1" customHeight="1">
      <c r="A57" s="158" t="str">
        <f t="shared" ca="1" si="0"/>
        <v/>
      </c>
      <c r="B57" s="138"/>
      <c r="C57" s="136" t="str">
        <f>IF(B57="","",SUMIF('الرصيد الثابت'!$A$2:$A$52,B57,'الرصيد الثابت'!$B$2:$B$52))</f>
        <v/>
      </c>
      <c r="D57" s="136" t="str">
        <f>IF(B57="","",SUMIF('الرصيد الثابت'!$A$2:$A$52,B57,'الرصيد الثابت'!$C$2:$C$52))</f>
        <v/>
      </c>
      <c r="E57" s="201"/>
      <c r="F57" s="201"/>
      <c r="G57" s="136">
        <f t="shared" si="1"/>
        <v>0</v>
      </c>
      <c r="H57" s="202"/>
      <c r="I57" s="131"/>
      <c r="J57" s="299"/>
      <c r="K57" s="293" t="str">
        <f>IFERROR(VLOOKUP(J57,'اسماء العملاء'!$A$2:$E$1270,5,FALSE),"")</f>
        <v/>
      </c>
      <c r="L57" s="294" t="str">
        <f>IFERROR(VLOOKUP(J57,'اسماء العملاء'!$A$2:$C$1270,2,FALSE),"")</f>
        <v/>
      </c>
      <c r="M57" s="295" t="str">
        <f>IFERROR(VLOOKUP(J57,'اسماء العملاء'!$A$2:$C$1270,3,FALSE),"")</f>
        <v/>
      </c>
      <c r="N57" s="28"/>
    </row>
    <row r="58" spans="1:14" ht="23.1" customHeight="1">
      <c r="A58" s="158" t="str">
        <f t="shared" ca="1" si="0"/>
        <v/>
      </c>
      <c r="B58" s="138"/>
      <c r="C58" s="136" t="str">
        <f>IF(B58="","",SUMIF('الرصيد الثابت'!$A$2:$A$52,B58,'الرصيد الثابت'!$B$2:$B$52))</f>
        <v/>
      </c>
      <c r="D58" s="136" t="str">
        <f>IF(B58="","",SUMIF('الرصيد الثابت'!$A$2:$A$52,B58,'الرصيد الثابت'!$C$2:$C$52))</f>
        <v/>
      </c>
      <c r="E58" s="201"/>
      <c r="F58" s="201"/>
      <c r="G58" s="136">
        <f t="shared" si="1"/>
        <v>0</v>
      </c>
      <c r="H58" s="202"/>
      <c r="I58" s="131"/>
      <c r="J58" s="299"/>
      <c r="K58" s="293" t="str">
        <f>IFERROR(VLOOKUP(J58,'اسماء العملاء'!$A$2:$E$1270,5,FALSE),"")</f>
        <v/>
      </c>
      <c r="L58" s="294" t="str">
        <f>IFERROR(VLOOKUP(J58,'اسماء العملاء'!$A$2:$C$1270,2,FALSE),"")</f>
        <v/>
      </c>
      <c r="M58" s="295" t="str">
        <f>IFERROR(VLOOKUP(J58,'اسماء العملاء'!$A$2:$C$1270,3,FALSE),"")</f>
        <v/>
      </c>
      <c r="N58" s="28"/>
    </row>
    <row r="59" spans="1:14" ht="23.1" customHeight="1">
      <c r="A59" s="158" t="str">
        <f t="shared" ca="1" si="0"/>
        <v/>
      </c>
      <c r="B59" s="138"/>
      <c r="C59" s="136" t="str">
        <f>IF(B59="","",SUMIF('الرصيد الثابت'!$A$2:$A$52,B59,'الرصيد الثابت'!$B$2:$B$52))</f>
        <v/>
      </c>
      <c r="D59" s="136" t="str">
        <f>IF(B59="","",SUMIF('الرصيد الثابت'!$A$2:$A$52,B59,'الرصيد الثابت'!$C$2:$C$52))</f>
        <v/>
      </c>
      <c r="E59" s="201"/>
      <c r="F59" s="201"/>
      <c r="G59" s="136">
        <f t="shared" si="1"/>
        <v>0</v>
      </c>
      <c r="H59" s="202"/>
      <c r="I59" s="131"/>
      <c r="J59" s="299"/>
      <c r="K59" s="293" t="str">
        <f>IFERROR(VLOOKUP(J59,'اسماء العملاء'!$A$2:$E$1270,5,FALSE),"")</f>
        <v/>
      </c>
      <c r="L59" s="294" t="str">
        <f>IFERROR(VLOOKUP(J59,'اسماء العملاء'!$A$2:$C$1270,2,FALSE),"")</f>
        <v/>
      </c>
      <c r="M59" s="295" t="str">
        <f>IFERROR(VLOOKUP(J59,'اسماء العملاء'!$A$2:$C$1270,3,FALSE),"")</f>
        <v/>
      </c>
      <c r="N59" s="28"/>
    </row>
    <row r="60" spans="1:14" ht="23.1" customHeight="1">
      <c r="A60" s="158" t="str">
        <f t="shared" ca="1" si="0"/>
        <v/>
      </c>
      <c r="B60" s="138"/>
      <c r="C60" s="136" t="str">
        <f>IF(B60="","",SUMIF('الرصيد الثابت'!$A$2:$A$52,B60,'الرصيد الثابت'!$B$2:$B$52))</f>
        <v/>
      </c>
      <c r="D60" s="136" t="str">
        <f>IF(B60="","",SUMIF('الرصيد الثابت'!$A$2:$A$52,B60,'الرصيد الثابت'!$C$2:$C$52))</f>
        <v/>
      </c>
      <c r="E60" s="201"/>
      <c r="F60" s="201"/>
      <c r="G60" s="136">
        <f t="shared" si="1"/>
        <v>0</v>
      </c>
      <c r="H60" s="202"/>
      <c r="I60" s="131"/>
      <c r="J60" s="299"/>
      <c r="K60" s="293" t="str">
        <f>IFERROR(VLOOKUP(J60,'اسماء العملاء'!$A$2:$E$1270,5,FALSE),"")</f>
        <v/>
      </c>
      <c r="L60" s="294" t="str">
        <f>IFERROR(VLOOKUP(J60,'اسماء العملاء'!$A$2:$C$1270,2,FALSE),"")</f>
        <v/>
      </c>
      <c r="M60" s="295" t="str">
        <f>IFERROR(VLOOKUP(J60,'اسماء العملاء'!$A$2:$C$1270,3,FALSE),"")</f>
        <v/>
      </c>
      <c r="N60" s="28"/>
    </row>
    <row r="61" spans="1:14" ht="23.1" customHeight="1">
      <c r="A61" s="158" t="str">
        <f t="shared" ca="1" si="0"/>
        <v/>
      </c>
      <c r="B61" s="138"/>
      <c r="C61" s="136" t="str">
        <f>IF(B61="","",SUMIF('الرصيد الثابت'!$A$2:$A$52,B61,'الرصيد الثابت'!$B$2:$B$52))</f>
        <v/>
      </c>
      <c r="D61" s="136" t="str">
        <f>IF(B61="","",SUMIF('الرصيد الثابت'!$A$2:$A$52,B61,'الرصيد الثابت'!$C$2:$C$52))</f>
        <v/>
      </c>
      <c r="E61" s="201"/>
      <c r="F61" s="201"/>
      <c r="G61" s="136">
        <f t="shared" si="1"/>
        <v>0</v>
      </c>
      <c r="H61" s="202"/>
      <c r="I61" s="131"/>
      <c r="J61" s="299"/>
      <c r="K61" s="293" t="str">
        <f>IFERROR(VLOOKUP(J61,'اسماء العملاء'!$A$2:$E$1270,5,FALSE),"")</f>
        <v/>
      </c>
      <c r="L61" s="294" t="str">
        <f>IFERROR(VLOOKUP(J61,'اسماء العملاء'!$A$2:$C$1270,2,FALSE),"")</f>
        <v/>
      </c>
      <c r="M61" s="295" t="str">
        <f>IFERROR(VLOOKUP(J61,'اسماء العملاء'!$A$2:$C$1270,3,FALSE),"")</f>
        <v/>
      </c>
      <c r="N61" s="28"/>
    </row>
    <row r="62" spans="1:14" ht="23.1" customHeight="1">
      <c r="A62" s="158" t="str">
        <f t="shared" ca="1" si="0"/>
        <v/>
      </c>
      <c r="B62" s="138"/>
      <c r="C62" s="136" t="str">
        <f>IF(B62="","",SUMIF('الرصيد الثابت'!$A$2:$A$52,B62,'الرصيد الثابت'!$B$2:$B$52))</f>
        <v/>
      </c>
      <c r="D62" s="136" t="str">
        <f>IF(B62="","",SUMIF('الرصيد الثابت'!$A$2:$A$52,B62,'الرصيد الثابت'!$C$2:$C$52))</f>
        <v/>
      </c>
      <c r="E62" s="201"/>
      <c r="F62" s="201"/>
      <c r="G62" s="136">
        <f t="shared" si="1"/>
        <v>0</v>
      </c>
      <c r="H62" s="202"/>
      <c r="I62" s="131"/>
      <c r="J62" s="299"/>
      <c r="K62" s="293" t="str">
        <f>IFERROR(VLOOKUP(J62,'اسماء العملاء'!$A$2:$E$1270,5,FALSE),"")</f>
        <v/>
      </c>
      <c r="L62" s="294" t="str">
        <f>IFERROR(VLOOKUP(J62,'اسماء العملاء'!$A$2:$C$1270,2,FALSE),"")</f>
        <v/>
      </c>
      <c r="M62" s="295" t="str">
        <f>IFERROR(VLOOKUP(J62,'اسماء العملاء'!$A$2:$C$1270,3,FALSE),"")</f>
        <v/>
      </c>
      <c r="N62" s="28"/>
    </row>
    <row r="63" spans="1:14" ht="23.1" customHeight="1">
      <c r="A63" s="158" t="str">
        <f t="shared" ca="1" si="0"/>
        <v/>
      </c>
      <c r="B63" s="138"/>
      <c r="C63" s="136" t="str">
        <f>IF(B63="","",SUMIF('الرصيد الثابت'!$A$2:$A$52,B63,'الرصيد الثابت'!$B$2:$B$52))</f>
        <v/>
      </c>
      <c r="D63" s="136" t="str">
        <f>IF(B63="","",SUMIF('الرصيد الثابت'!$A$2:$A$52,B63,'الرصيد الثابت'!$C$2:$C$52))</f>
        <v/>
      </c>
      <c r="E63" s="201"/>
      <c r="F63" s="201"/>
      <c r="G63" s="136">
        <f t="shared" si="1"/>
        <v>0</v>
      </c>
      <c r="H63" s="202"/>
      <c r="I63" s="131"/>
      <c r="J63" s="299"/>
      <c r="K63" s="293" t="str">
        <f>IFERROR(VLOOKUP(J63,'اسماء العملاء'!$A$2:$E$1270,5,FALSE),"")</f>
        <v/>
      </c>
      <c r="L63" s="294" t="str">
        <f>IFERROR(VLOOKUP(J63,'اسماء العملاء'!$A$2:$C$1270,2,FALSE),"")</f>
        <v/>
      </c>
      <c r="M63" s="295" t="str">
        <f>IFERROR(VLOOKUP(J63,'اسماء العملاء'!$A$2:$C$1270,3,FALSE),"")</f>
        <v/>
      </c>
      <c r="N63" s="28"/>
    </row>
    <row r="64" spans="1:14" ht="23.1" customHeight="1">
      <c r="A64" s="158" t="str">
        <f t="shared" ca="1" si="0"/>
        <v/>
      </c>
      <c r="B64" s="138"/>
      <c r="C64" s="136" t="str">
        <f>IF(B64="","",SUMIF('الرصيد الثابت'!$A$2:$A$52,B64,'الرصيد الثابت'!$B$2:$B$52))</f>
        <v/>
      </c>
      <c r="D64" s="136" t="str">
        <f>IF(B64="","",SUMIF('الرصيد الثابت'!$A$2:$A$52,B64,'الرصيد الثابت'!$C$2:$C$52))</f>
        <v/>
      </c>
      <c r="E64" s="201"/>
      <c r="F64" s="201"/>
      <c r="G64" s="136">
        <f t="shared" si="1"/>
        <v>0</v>
      </c>
      <c r="H64" s="202"/>
      <c r="I64" s="131"/>
      <c r="J64" s="299"/>
      <c r="K64" s="293" t="str">
        <f>IFERROR(VLOOKUP(J64,'اسماء العملاء'!$A$2:$E$1270,5,FALSE),"")</f>
        <v/>
      </c>
      <c r="L64" s="294" t="str">
        <f>IFERROR(VLOOKUP(J64,'اسماء العملاء'!$A$2:$C$1270,2,FALSE),"")</f>
        <v/>
      </c>
      <c r="M64" s="295" t="str">
        <f>IFERROR(VLOOKUP(J64,'اسماء العملاء'!$A$2:$C$1270,3,FALSE),"")</f>
        <v/>
      </c>
      <c r="N64" s="28"/>
    </row>
    <row r="65" spans="1:14" ht="23.1" customHeight="1">
      <c r="A65" s="158" t="str">
        <f t="shared" ca="1" si="0"/>
        <v/>
      </c>
      <c r="B65" s="138"/>
      <c r="C65" s="136" t="str">
        <f>IF(B65="","",SUMIF('الرصيد الثابت'!$A$2:$A$52,B65,'الرصيد الثابت'!$B$2:$B$52))</f>
        <v/>
      </c>
      <c r="D65" s="136" t="str">
        <f>IF(B65="","",SUMIF('الرصيد الثابت'!$A$2:$A$52,B65,'الرصيد الثابت'!$C$2:$C$52))</f>
        <v/>
      </c>
      <c r="E65" s="201"/>
      <c r="F65" s="201"/>
      <c r="G65" s="136">
        <f t="shared" si="1"/>
        <v>0</v>
      </c>
      <c r="H65" s="202"/>
      <c r="I65" s="131"/>
      <c r="J65" s="299"/>
      <c r="K65" s="293" t="str">
        <f>IFERROR(VLOOKUP(J65,'اسماء العملاء'!$A$2:$E$1270,5,FALSE),"")</f>
        <v/>
      </c>
      <c r="L65" s="294" t="str">
        <f>IFERROR(VLOOKUP(J65,'اسماء العملاء'!$A$2:$C$1270,2,FALSE),"")</f>
        <v/>
      </c>
      <c r="M65" s="295" t="str">
        <f>IFERROR(VLOOKUP(J65,'اسماء العملاء'!$A$2:$C$1270,3,FALSE),"")</f>
        <v/>
      </c>
      <c r="N65" s="28"/>
    </row>
    <row r="66" spans="1:14" ht="23.1" customHeight="1">
      <c r="A66" s="158" t="str">
        <f t="shared" ca="1" si="0"/>
        <v/>
      </c>
      <c r="B66" s="138"/>
      <c r="C66" s="136" t="str">
        <f>IF(B66="","",SUMIF('الرصيد الثابت'!$A$2:$A$52,B66,'الرصيد الثابت'!$B$2:$B$52))</f>
        <v/>
      </c>
      <c r="D66" s="136" t="str">
        <f>IF(B66="","",SUMIF('الرصيد الثابت'!$A$2:$A$52,B66,'الرصيد الثابت'!$C$2:$C$52))</f>
        <v/>
      </c>
      <c r="E66" s="201"/>
      <c r="F66" s="201"/>
      <c r="G66" s="136">
        <f t="shared" si="1"/>
        <v>0</v>
      </c>
      <c r="H66" s="202"/>
      <c r="I66" s="131"/>
      <c r="J66" s="299"/>
      <c r="K66" s="293" t="str">
        <f>IFERROR(VLOOKUP(J66,'اسماء العملاء'!$A$2:$E$1270,5,FALSE),"")</f>
        <v/>
      </c>
      <c r="L66" s="294" t="str">
        <f>IFERROR(VLOOKUP(J66,'اسماء العملاء'!$A$2:$C$1270,2,FALSE),"")</f>
        <v/>
      </c>
      <c r="M66" s="295" t="str">
        <f>IFERROR(VLOOKUP(J66,'اسماء العملاء'!$A$2:$C$1270,3,FALSE),"")</f>
        <v/>
      </c>
      <c r="N66" s="28"/>
    </row>
    <row r="67" spans="1:14" ht="23.1" customHeight="1">
      <c r="A67" s="158" t="str">
        <f t="shared" ca="1" si="0"/>
        <v/>
      </c>
      <c r="B67" s="138"/>
      <c r="C67" s="136" t="str">
        <f>IF(B67="","",SUMIF('الرصيد الثابت'!$A$2:$A$52,B67,'الرصيد الثابت'!$B$2:$B$52))</f>
        <v/>
      </c>
      <c r="D67" s="136" t="str">
        <f>IF(B67="","",SUMIF('الرصيد الثابت'!$A$2:$A$52,B67,'الرصيد الثابت'!$C$2:$C$52))</f>
        <v/>
      </c>
      <c r="E67" s="201"/>
      <c r="F67" s="201"/>
      <c r="G67" s="136">
        <f t="shared" si="1"/>
        <v>0</v>
      </c>
      <c r="H67" s="202"/>
      <c r="I67" s="131"/>
      <c r="J67" s="299"/>
      <c r="K67" s="293" t="str">
        <f>IFERROR(VLOOKUP(J67,'اسماء العملاء'!$A$2:$E$1270,5,FALSE),"")</f>
        <v/>
      </c>
      <c r="L67" s="294" t="str">
        <f>IFERROR(VLOOKUP(J67,'اسماء العملاء'!$A$2:$C$1270,2,FALSE),"")</f>
        <v/>
      </c>
      <c r="M67" s="295" t="str">
        <f>IFERROR(VLOOKUP(J67,'اسماء العملاء'!$A$2:$C$1270,3,FALSE),"")</f>
        <v/>
      </c>
      <c r="N67" s="28"/>
    </row>
    <row r="68" spans="1:14" ht="23.1" customHeight="1">
      <c r="A68" s="158" t="str">
        <f t="shared" ref="A68:A131" ca="1" si="2">IF(B68="","",TODAY())</f>
        <v/>
      </c>
      <c r="B68" s="138"/>
      <c r="C68" s="136" t="str">
        <f>IF(B68="","",SUMIF('الرصيد الثابت'!$A$2:$A$52,B68,'الرصيد الثابت'!$B$2:$B$52))</f>
        <v/>
      </c>
      <c r="D68" s="136" t="str">
        <f>IF(B68="","",SUMIF('الرصيد الثابت'!$A$2:$A$52,B68,'الرصيد الثابت'!$C$2:$C$52))</f>
        <v/>
      </c>
      <c r="E68" s="201"/>
      <c r="F68" s="201"/>
      <c r="G68" s="136">
        <f t="shared" ref="G68:G131" si="3">SUM(E68-F68)</f>
        <v>0</v>
      </c>
      <c r="H68" s="202"/>
      <c r="I68" s="131"/>
      <c r="J68" s="299"/>
      <c r="K68" s="293" t="str">
        <f>IFERROR(VLOOKUP(J68,'اسماء العملاء'!$A$2:$E$1270,5,FALSE),"")</f>
        <v/>
      </c>
      <c r="L68" s="294" t="str">
        <f>IFERROR(VLOOKUP(J68,'اسماء العملاء'!$A$2:$C$1270,2,FALSE),"")</f>
        <v/>
      </c>
      <c r="M68" s="295" t="str">
        <f>IFERROR(VLOOKUP(J68,'اسماء العملاء'!$A$2:$C$1270,3,FALSE),"")</f>
        <v/>
      </c>
      <c r="N68" s="28"/>
    </row>
    <row r="69" spans="1:14" ht="23.1" customHeight="1">
      <c r="A69" s="158" t="str">
        <f t="shared" ca="1" si="2"/>
        <v/>
      </c>
      <c r="B69" s="138"/>
      <c r="C69" s="136" t="str">
        <f>IF(B69="","",SUMIF('الرصيد الثابت'!$A$2:$A$52,B69,'الرصيد الثابت'!$B$2:$B$52))</f>
        <v/>
      </c>
      <c r="D69" s="136" t="str">
        <f>IF(B69="","",SUMIF('الرصيد الثابت'!$A$2:$A$52,B69,'الرصيد الثابت'!$C$2:$C$52))</f>
        <v/>
      </c>
      <c r="E69" s="201"/>
      <c r="F69" s="201"/>
      <c r="G69" s="136">
        <f t="shared" si="3"/>
        <v>0</v>
      </c>
      <c r="H69" s="202"/>
      <c r="I69" s="131"/>
      <c r="J69" s="299"/>
      <c r="K69" s="293" t="str">
        <f>IFERROR(VLOOKUP(J69,'اسماء العملاء'!$A$2:$E$1270,5,FALSE),"")</f>
        <v/>
      </c>
      <c r="L69" s="294" t="str">
        <f>IFERROR(VLOOKUP(J69,'اسماء العملاء'!$A$2:$C$1270,2,FALSE),"")</f>
        <v/>
      </c>
      <c r="M69" s="295" t="str">
        <f>IFERROR(VLOOKUP(J69,'اسماء العملاء'!$A$2:$C$1270,3,FALSE),"")</f>
        <v/>
      </c>
      <c r="N69" s="28"/>
    </row>
    <row r="70" spans="1:14" ht="23.1" customHeight="1">
      <c r="A70" s="158" t="str">
        <f t="shared" ca="1" si="2"/>
        <v/>
      </c>
      <c r="B70" s="138"/>
      <c r="C70" s="136" t="str">
        <f>IF(B70="","",SUMIF('الرصيد الثابت'!$A$2:$A$52,B70,'الرصيد الثابت'!$B$2:$B$52))</f>
        <v/>
      </c>
      <c r="D70" s="136" t="str">
        <f>IF(B70="","",SUMIF('الرصيد الثابت'!$A$2:$A$52,B70,'الرصيد الثابت'!$C$2:$C$52))</f>
        <v/>
      </c>
      <c r="E70" s="201"/>
      <c r="F70" s="201"/>
      <c r="G70" s="136">
        <f t="shared" si="3"/>
        <v>0</v>
      </c>
      <c r="H70" s="202"/>
      <c r="I70" s="131"/>
      <c r="J70" s="299"/>
      <c r="K70" s="293" t="str">
        <f>IFERROR(VLOOKUP(J70,'اسماء العملاء'!$A$2:$E$1270,5,FALSE),"")</f>
        <v/>
      </c>
      <c r="L70" s="294" t="str">
        <f>IFERROR(VLOOKUP(J70,'اسماء العملاء'!$A$2:$C$1270,2,FALSE),"")</f>
        <v/>
      </c>
      <c r="M70" s="295" t="str">
        <f>IFERROR(VLOOKUP(J70,'اسماء العملاء'!$A$2:$C$1270,3,FALSE),"")</f>
        <v/>
      </c>
      <c r="N70" s="28"/>
    </row>
    <row r="71" spans="1:14" ht="23.1" customHeight="1">
      <c r="A71" s="158" t="str">
        <f t="shared" ca="1" si="2"/>
        <v/>
      </c>
      <c r="B71" s="138"/>
      <c r="C71" s="136" t="str">
        <f>IF(B71="","",SUMIF('الرصيد الثابت'!$A$2:$A$52,B71,'الرصيد الثابت'!$B$2:$B$52))</f>
        <v/>
      </c>
      <c r="D71" s="136" t="str">
        <f>IF(B71="","",SUMIF('الرصيد الثابت'!$A$2:$A$52,B71,'الرصيد الثابت'!$C$2:$C$52))</f>
        <v/>
      </c>
      <c r="E71" s="201"/>
      <c r="F71" s="201"/>
      <c r="G71" s="136">
        <f t="shared" si="3"/>
        <v>0</v>
      </c>
      <c r="H71" s="202"/>
      <c r="I71" s="131"/>
      <c r="J71" s="299"/>
      <c r="K71" s="293" t="str">
        <f>IFERROR(VLOOKUP(J71,'اسماء العملاء'!$A$2:$E$1270,5,FALSE),"")</f>
        <v/>
      </c>
      <c r="L71" s="294" t="str">
        <f>IFERROR(VLOOKUP(J71,'اسماء العملاء'!$A$2:$C$1270,2,FALSE),"")</f>
        <v/>
      </c>
      <c r="M71" s="295" t="str">
        <f>IFERROR(VLOOKUP(J71,'اسماء العملاء'!$A$2:$C$1270,3,FALSE),"")</f>
        <v/>
      </c>
      <c r="N71" s="28"/>
    </row>
    <row r="72" spans="1:14" ht="23.1" customHeight="1">
      <c r="A72" s="158" t="str">
        <f t="shared" ca="1" si="2"/>
        <v/>
      </c>
      <c r="B72" s="138"/>
      <c r="C72" s="136" t="str">
        <f>IF(B72="","",SUMIF('الرصيد الثابت'!$A$2:$A$52,B72,'الرصيد الثابت'!$B$2:$B$52))</f>
        <v/>
      </c>
      <c r="D72" s="136" t="str">
        <f>IF(B72="","",SUMIF('الرصيد الثابت'!$A$2:$A$52,B72,'الرصيد الثابت'!$C$2:$C$52))</f>
        <v/>
      </c>
      <c r="E72" s="201"/>
      <c r="F72" s="201"/>
      <c r="G72" s="136">
        <f t="shared" si="3"/>
        <v>0</v>
      </c>
      <c r="H72" s="202"/>
      <c r="I72" s="131"/>
      <c r="J72" s="299"/>
      <c r="K72" s="293" t="str">
        <f>IFERROR(VLOOKUP(J72,'اسماء العملاء'!$A$2:$E$1270,5,FALSE),"")</f>
        <v/>
      </c>
      <c r="L72" s="294" t="str">
        <f>IFERROR(VLOOKUP(J72,'اسماء العملاء'!$A$2:$C$1270,2,FALSE),"")</f>
        <v/>
      </c>
      <c r="M72" s="295" t="str">
        <f>IFERROR(VLOOKUP(J72,'اسماء العملاء'!$A$2:$C$1270,3,FALSE),"")</f>
        <v/>
      </c>
      <c r="N72" s="28"/>
    </row>
    <row r="73" spans="1:14" ht="23.1" customHeight="1">
      <c r="A73" s="158" t="str">
        <f t="shared" ca="1" si="2"/>
        <v/>
      </c>
      <c r="B73" s="138"/>
      <c r="C73" s="136" t="str">
        <f>IF(B73="","",SUMIF('الرصيد الثابت'!$A$2:$A$52,B73,'الرصيد الثابت'!$B$2:$B$52))</f>
        <v/>
      </c>
      <c r="D73" s="136" t="str">
        <f>IF(B73="","",SUMIF('الرصيد الثابت'!$A$2:$A$52,B73,'الرصيد الثابت'!$C$2:$C$52))</f>
        <v/>
      </c>
      <c r="E73" s="201"/>
      <c r="F73" s="201"/>
      <c r="G73" s="136">
        <f t="shared" si="3"/>
        <v>0</v>
      </c>
      <c r="H73" s="202"/>
      <c r="I73" s="131"/>
      <c r="J73" s="299"/>
      <c r="K73" s="293" t="str">
        <f>IFERROR(VLOOKUP(J73,'اسماء العملاء'!$A$2:$E$1270,5,FALSE),"")</f>
        <v/>
      </c>
      <c r="L73" s="294" t="str">
        <f>IFERROR(VLOOKUP(J73,'اسماء العملاء'!$A$2:$C$1270,2,FALSE),"")</f>
        <v/>
      </c>
      <c r="M73" s="295" t="str">
        <f>IFERROR(VLOOKUP(J73,'اسماء العملاء'!$A$2:$C$1270,3,FALSE),"")</f>
        <v/>
      </c>
      <c r="N73" s="28"/>
    </row>
    <row r="74" spans="1:14" ht="23.1" customHeight="1">
      <c r="A74" s="158" t="str">
        <f t="shared" ca="1" si="2"/>
        <v/>
      </c>
      <c r="B74" s="138"/>
      <c r="C74" s="136" t="str">
        <f>IF(B74="","",SUMIF('الرصيد الثابت'!$A$2:$A$52,B74,'الرصيد الثابت'!$B$2:$B$52))</f>
        <v/>
      </c>
      <c r="D74" s="136" t="str">
        <f>IF(B74="","",SUMIF('الرصيد الثابت'!$A$2:$A$52,B74,'الرصيد الثابت'!$C$2:$C$52))</f>
        <v/>
      </c>
      <c r="E74" s="201"/>
      <c r="F74" s="201"/>
      <c r="G74" s="136">
        <f t="shared" si="3"/>
        <v>0</v>
      </c>
      <c r="H74" s="202"/>
      <c r="I74" s="131"/>
      <c r="J74" s="299"/>
      <c r="K74" s="293" t="str">
        <f>IFERROR(VLOOKUP(J74,'اسماء العملاء'!$A$2:$E$1270,5,FALSE),"")</f>
        <v/>
      </c>
      <c r="L74" s="294" t="str">
        <f>IFERROR(VLOOKUP(J74,'اسماء العملاء'!$A$2:$C$1270,2,FALSE),"")</f>
        <v/>
      </c>
      <c r="M74" s="295" t="str">
        <f>IFERROR(VLOOKUP(J74,'اسماء العملاء'!$A$2:$C$1270,3,FALSE),"")</f>
        <v/>
      </c>
      <c r="N74" s="28"/>
    </row>
    <row r="75" spans="1:14" ht="23.1" customHeight="1">
      <c r="A75" s="158" t="str">
        <f t="shared" ca="1" si="2"/>
        <v/>
      </c>
      <c r="B75" s="138"/>
      <c r="C75" s="136" t="str">
        <f>IF(B75="","",SUMIF('الرصيد الثابت'!$A$2:$A$52,B75,'الرصيد الثابت'!$B$2:$B$52))</f>
        <v/>
      </c>
      <c r="D75" s="136" t="str">
        <f>IF(B75="","",SUMIF('الرصيد الثابت'!$A$2:$A$52,B75,'الرصيد الثابت'!$C$2:$C$52))</f>
        <v/>
      </c>
      <c r="E75" s="201"/>
      <c r="F75" s="201"/>
      <c r="G75" s="136">
        <f t="shared" si="3"/>
        <v>0</v>
      </c>
      <c r="H75" s="202"/>
      <c r="I75" s="131"/>
      <c r="J75" s="299"/>
      <c r="K75" s="293" t="str">
        <f>IFERROR(VLOOKUP(J75,'اسماء العملاء'!$A$2:$E$1270,5,FALSE),"")</f>
        <v/>
      </c>
      <c r="L75" s="294" t="str">
        <f>IFERROR(VLOOKUP(J75,'اسماء العملاء'!$A$2:$C$1270,2,FALSE),"")</f>
        <v/>
      </c>
      <c r="M75" s="295" t="str">
        <f>IFERROR(VLOOKUP(J75,'اسماء العملاء'!$A$2:$C$1270,3,FALSE),"")</f>
        <v/>
      </c>
      <c r="N75" s="28"/>
    </row>
    <row r="76" spans="1:14" ht="23.1" customHeight="1">
      <c r="A76" s="158" t="str">
        <f t="shared" ca="1" si="2"/>
        <v/>
      </c>
      <c r="B76" s="138"/>
      <c r="C76" s="136" t="str">
        <f>IF(B76="","",SUMIF('الرصيد الثابت'!$A$2:$A$52,B76,'الرصيد الثابت'!$B$2:$B$52))</f>
        <v/>
      </c>
      <c r="D76" s="136" t="str">
        <f>IF(B76="","",SUMIF('الرصيد الثابت'!$A$2:$A$52,B76,'الرصيد الثابت'!$C$2:$C$52))</f>
        <v/>
      </c>
      <c r="E76" s="201"/>
      <c r="F76" s="201"/>
      <c r="G76" s="136">
        <f t="shared" si="3"/>
        <v>0</v>
      </c>
      <c r="H76" s="202"/>
      <c r="I76" s="131"/>
      <c r="J76" s="299"/>
      <c r="K76" s="293" t="str">
        <f>IFERROR(VLOOKUP(J76,'اسماء العملاء'!$A$2:$E$1270,5,FALSE),"")</f>
        <v/>
      </c>
      <c r="L76" s="294" t="str">
        <f>IFERROR(VLOOKUP(J76,'اسماء العملاء'!$A$2:$C$1270,2,FALSE),"")</f>
        <v/>
      </c>
      <c r="M76" s="295" t="str">
        <f>IFERROR(VLOOKUP(J76,'اسماء العملاء'!$A$2:$C$1270,3,FALSE),"")</f>
        <v/>
      </c>
      <c r="N76" s="28"/>
    </row>
    <row r="77" spans="1:14" ht="23.1" customHeight="1">
      <c r="A77" s="158" t="str">
        <f t="shared" ca="1" si="2"/>
        <v/>
      </c>
      <c r="B77" s="138"/>
      <c r="C77" s="136" t="str">
        <f>IF(B77="","",SUMIF('الرصيد الثابت'!$A$2:$A$52,B77,'الرصيد الثابت'!$B$2:$B$52))</f>
        <v/>
      </c>
      <c r="D77" s="136" t="str">
        <f>IF(B77="","",SUMIF('الرصيد الثابت'!$A$2:$A$52,B77,'الرصيد الثابت'!$C$2:$C$52))</f>
        <v/>
      </c>
      <c r="E77" s="201"/>
      <c r="F77" s="201"/>
      <c r="G77" s="136">
        <f t="shared" si="3"/>
        <v>0</v>
      </c>
      <c r="H77" s="202"/>
      <c r="I77" s="131"/>
      <c r="J77" s="299"/>
      <c r="K77" s="293" t="str">
        <f>IFERROR(VLOOKUP(J77,'اسماء العملاء'!$A$2:$E$1270,5,FALSE),"")</f>
        <v/>
      </c>
      <c r="L77" s="294" t="str">
        <f>IFERROR(VLOOKUP(J77,'اسماء العملاء'!$A$2:$C$1270,2,FALSE),"")</f>
        <v/>
      </c>
      <c r="M77" s="295" t="str">
        <f>IFERROR(VLOOKUP(J77,'اسماء العملاء'!$A$2:$C$1270,3,FALSE),"")</f>
        <v/>
      </c>
      <c r="N77" s="28"/>
    </row>
    <row r="78" spans="1:14" ht="23.1" customHeight="1">
      <c r="A78" s="158" t="str">
        <f t="shared" ca="1" si="2"/>
        <v/>
      </c>
      <c r="B78" s="138"/>
      <c r="C78" s="136" t="str">
        <f>IF(B78="","",SUMIF('الرصيد الثابت'!$A$2:$A$52,B78,'الرصيد الثابت'!$B$2:$B$52))</f>
        <v/>
      </c>
      <c r="D78" s="136" t="str">
        <f>IF(B78="","",SUMIF('الرصيد الثابت'!$A$2:$A$52,B78,'الرصيد الثابت'!$C$2:$C$52))</f>
        <v/>
      </c>
      <c r="E78" s="201"/>
      <c r="F78" s="201"/>
      <c r="G78" s="136">
        <f t="shared" si="3"/>
        <v>0</v>
      </c>
      <c r="H78" s="202"/>
      <c r="I78" s="131"/>
      <c r="J78" s="299"/>
      <c r="K78" s="293" t="str">
        <f>IFERROR(VLOOKUP(J78,'اسماء العملاء'!$A$2:$E$1270,5,FALSE),"")</f>
        <v/>
      </c>
      <c r="L78" s="294" t="str">
        <f>IFERROR(VLOOKUP(J78,'اسماء العملاء'!$A$2:$C$1270,2,FALSE),"")</f>
        <v/>
      </c>
      <c r="M78" s="295" t="str">
        <f>IFERROR(VLOOKUP(J78,'اسماء العملاء'!$A$2:$C$1270,3,FALSE),"")</f>
        <v/>
      </c>
      <c r="N78" s="28"/>
    </row>
    <row r="79" spans="1:14" ht="23.1" customHeight="1">
      <c r="A79" s="158" t="str">
        <f t="shared" ca="1" si="2"/>
        <v/>
      </c>
      <c r="B79" s="138"/>
      <c r="C79" s="136" t="str">
        <f>IF(B79="","",SUMIF('الرصيد الثابت'!$A$2:$A$52,B79,'الرصيد الثابت'!$B$2:$B$52))</f>
        <v/>
      </c>
      <c r="D79" s="136" t="str">
        <f>IF(B79="","",SUMIF('الرصيد الثابت'!$A$2:$A$52,B79,'الرصيد الثابت'!$C$2:$C$52))</f>
        <v/>
      </c>
      <c r="E79" s="201"/>
      <c r="F79" s="201"/>
      <c r="G79" s="136">
        <f t="shared" si="3"/>
        <v>0</v>
      </c>
      <c r="H79" s="202"/>
      <c r="I79" s="131"/>
      <c r="J79" s="299"/>
      <c r="K79" s="293" t="str">
        <f>IFERROR(VLOOKUP(J79,'اسماء العملاء'!$A$2:$E$1270,5,FALSE),"")</f>
        <v/>
      </c>
      <c r="L79" s="294" t="str">
        <f>IFERROR(VLOOKUP(J79,'اسماء العملاء'!$A$2:$C$1270,2,FALSE),"")</f>
        <v/>
      </c>
      <c r="M79" s="295" t="str">
        <f>IFERROR(VLOOKUP(J79,'اسماء العملاء'!$A$2:$C$1270,3,FALSE),"")</f>
        <v/>
      </c>
      <c r="N79" s="28"/>
    </row>
    <row r="80" spans="1:14" ht="23.1" customHeight="1">
      <c r="A80" s="158" t="str">
        <f t="shared" ca="1" si="2"/>
        <v/>
      </c>
      <c r="B80" s="138"/>
      <c r="C80" s="136" t="str">
        <f>IF(B80="","",SUMIF('الرصيد الثابت'!$A$2:$A$52,B80,'الرصيد الثابت'!$B$2:$B$52))</f>
        <v/>
      </c>
      <c r="D80" s="136" t="str">
        <f>IF(B80="","",SUMIF('الرصيد الثابت'!$A$2:$A$52,B80,'الرصيد الثابت'!$C$2:$C$52))</f>
        <v/>
      </c>
      <c r="E80" s="201"/>
      <c r="F80" s="201"/>
      <c r="G80" s="136">
        <f t="shared" si="3"/>
        <v>0</v>
      </c>
      <c r="H80" s="202"/>
      <c r="I80" s="131"/>
      <c r="J80" s="299"/>
      <c r="K80" s="293" t="str">
        <f>IFERROR(VLOOKUP(J80,'اسماء العملاء'!$A$2:$E$1270,5,FALSE),"")</f>
        <v/>
      </c>
      <c r="L80" s="294" t="str">
        <f>IFERROR(VLOOKUP(J80,'اسماء العملاء'!$A$2:$C$1270,2,FALSE),"")</f>
        <v/>
      </c>
      <c r="M80" s="295" t="str">
        <f>IFERROR(VLOOKUP(J80,'اسماء العملاء'!$A$2:$C$1270,3,FALSE),"")</f>
        <v/>
      </c>
      <c r="N80" s="28"/>
    </row>
    <row r="81" spans="1:14" ht="23.1" customHeight="1">
      <c r="A81" s="158" t="str">
        <f t="shared" ca="1" si="2"/>
        <v/>
      </c>
      <c r="B81" s="138"/>
      <c r="C81" s="136" t="str">
        <f>IF(B81="","",SUMIF('الرصيد الثابت'!$A$2:$A$52,B81,'الرصيد الثابت'!$B$2:$B$52))</f>
        <v/>
      </c>
      <c r="D81" s="136" t="str">
        <f>IF(B81="","",SUMIF('الرصيد الثابت'!$A$2:$A$52,B81,'الرصيد الثابت'!$C$2:$C$52))</f>
        <v/>
      </c>
      <c r="E81" s="201"/>
      <c r="F81" s="201"/>
      <c r="G81" s="136">
        <f t="shared" si="3"/>
        <v>0</v>
      </c>
      <c r="H81" s="202"/>
      <c r="I81" s="131"/>
      <c r="J81" s="299"/>
      <c r="K81" s="293" t="str">
        <f>IFERROR(VLOOKUP(J81,'اسماء العملاء'!$A$2:$E$1270,5,FALSE),"")</f>
        <v/>
      </c>
      <c r="L81" s="294" t="str">
        <f>IFERROR(VLOOKUP(J81,'اسماء العملاء'!$A$2:$C$1270,2,FALSE),"")</f>
        <v/>
      </c>
      <c r="M81" s="295" t="str">
        <f>IFERROR(VLOOKUP(J81,'اسماء العملاء'!$A$2:$C$1270,3,FALSE),"")</f>
        <v/>
      </c>
      <c r="N81" s="28"/>
    </row>
    <row r="82" spans="1:14" ht="23.1" customHeight="1">
      <c r="A82" s="158" t="str">
        <f t="shared" ca="1" si="2"/>
        <v/>
      </c>
      <c r="B82" s="138"/>
      <c r="C82" s="136" t="str">
        <f>IF(B82="","",SUMIF('الرصيد الثابت'!$A$2:$A$52,B82,'الرصيد الثابت'!$B$2:$B$52))</f>
        <v/>
      </c>
      <c r="D82" s="136" t="str">
        <f>IF(B82="","",SUMIF('الرصيد الثابت'!$A$2:$A$52,B82,'الرصيد الثابت'!$C$2:$C$52))</f>
        <v/>
      </c>
      <c r="E82" s="201"/>
      <c r="F82" s="201"/>
      <c r="G82" s="136">
        <f t="shared" si="3"/>
        <v>0</v>
      </c>
      <c r="H82" s="202"/>
      <c r="I82" s="131"/>
      <c r="J82" s="299"/>
      <c r="K82" s="293" t="str">
        <f>IFERROR(VLOOKUP(J82,'اسماء العملاء'!$A$2:$E$1270,5,FALSE),"")</f>
        <v/>
      </c>
      <c r="L82" s="294" t="str">
        <f>IFERROR(VLOOKUP(J82,'اسماء العملاء'!$A$2:$C$1270,2,FALSE),"")</f>
        <v/>
      </c>
      <c r="M82" s="295" t="str">
        <f>IFERROR(VLOOKUP(J82,'اسماء العملاء'!$A$2:$C$1270,3,FALSE),"")</f>
        <v/>
      </c>
      <c r="N82" s="28"/>
    </row>
    <row r="83" spans="1:14" ht="23.1" customHeight="1">
      <c r="A83" s="158" t="str">
        <f t="shared" ca="1" si="2"/>
        <v/>
      </c>
      <c r="B83" s="138"/>
      <c r="C83" s="136" t="str">
        <f>IF(B83="","",SUMIF('الرصيد الثابت'!$A$2:$A$52,B83,'الرصيد الثابت'!$B$2:$B$52))</f>
        <v/>
      </c>
      <c r="D83" s="136" t="str">
        <f>IF(B83="","",SUMIF('الرصيد الثابت'!$A$2:$A$52,B83,'الرصيد الثابت'!$C$2:$C$52))</f>
        <v/>
      </c>
      <c r="E83" s="201"/>
      <c r="F83" s="201"/>
      <c r="G83" s="136">
        <f t="shared" si="3"/>
        <v>0</v>
      </c>
      <c r="H83" s="202"/>
      <c r="I83" s="131"/>
      <c r="J83" s="299"/>
      <c r="K83" s="293" t="str">
        <f>IFERROR(VLOOKUP(J83,'اسماء العملاء'!$A$2:$E$1270,5,FALSE),"")</f>
        <v/>
      </c>
      <c r="L83" s="294" t="str">
        <f>IFERROR(VLOOKUP(J83,'اسماء العملاء'!$A$2:$C$1270,2,FALSE),"")</f>
        <v/>
      </c>
      <c r="M83" s="295" t="str">
        <f>IFERROR(VLOOKUP(J83,'اسماء العملاء'!$A$2:$C$1270,3,FALSE),"")</f>
        <v/>
      </c>
      <c r="N83" s="28"/>
    </row>
    <row r="84" spans="1:14" ht="23.1" customHeight="1">
      <c r="A84" s="158" t="str">
        <f t="shared" ca="1" si="2"/>
        <v/>
      </c>
      <c r="B84" s="138"/>
      <c r="C84" s="136" t="str">
        <f>IF(B84="","",SUMIF('الرصيد الثابت'!$A$2:$A$52,B84,'الرصيد الثابت'!$B$2:$B$52))</f>
        <v/>
      </c>
      <c r="D84" s="136" t="str">
        <f>IF(B84="","",SUMIF('الرصيد الثابت'!$A$2:$A$52,B84,'الرصيد الثابت'!$C$2:$C$52))</f>
        <v/>
      </c>
      <c r="E84" s="201"/>
      <c r="F84" s="201"/>
      <c r="G84" s="136">
        <f t="shared" si="3"/>
        <v>0</v>
      </c>
      <c r="H84" s="202"/>
      <c r="I84" s="131"/>
      <c r="J84" s="299"/>
      <c r="K84" s="293" t="str">
        <f>IFERROR(VLOOKUP(J84,'اسماء العملاء'!$A$2:$E$1270,5,FALSE),"")</f>
        <v/>
      </c>
      <c r="L84" s="294" t="str">
        <f>IFERROR(VLOOKUP(J84,'اسماء العملاء'!$A$2:$C$1270,2,FALSE),"")</f>
        <v/>
      </c>
      <c r="M84" s="295" t="str">
        <f>IFERROR(VLOOKUP(J84,'اسماء العملاء'!$A$2:$C$1270,3,FALSE),"")</f>
        <v/>
      </c>
      <c r="N84" s="28"/>
    </row>
    <row r="85" spans="1:14" ht="23.1" customHeight="1">
      <c r="A85" s="158" t="str">
        <f t="shared" ca="1" si="2"/>
        <v/>
      </c>
      <c r="B85" s="138"/>
      <c r="C85" s="136" t="str">
        <f>IF(B85="","",SUMIF('الرصيد الثابت'!$A$2:$A$52,B85,'الرصيد الثابت'!$B$2:$B$52))</f>
        <v/>
      </c>
      <c r="D85" s="136" t="str">
        <f>IF(B85="","",SUMIF('الرصيد الثابت'!$A$2:$A$52,B85,'الرصيد الثابت'!$C$2:$C$52))</f>
        <v/>
      </c>
      <c r="E85" s="201"/>
      <c r="F85" s="201"/>
      <c r="G85" s="136">
        <f t="shared" si="3"/>
        <v>0</v>
      </c>
      <c r="H85" s="202"/>
      <c r="I85" s="131"/>
      <c r="J85" s="299"/>
      <c r="K85" s="293" t="str">
        <f>IFERROR(VLOOKUP(J85,'اسماء العملاء'!$A$2:$E$1270,5,FALSE),"")</f>
        <v/>
      </c>
      <c r="L85" s="294" t="str">
        <f>IFERROR(VLOOKUP(J85,'اسماء العملاء'!$A$2:$C$1270,2,FALSE),"")</f>
        <v/>
      </c>
      <c r="M85" s="295" t="str">
        <f>IFERROR(VLOOKUP(J85,'اسماء العملاء'!$A$2:$C$1270,3,FALSE),"")</f>
        <v/>
      </c>
      <c r="N85" s="28"/>
    </row>
    <row r="86" spans="1:14" ht="23.1" customHeight="1">
      <c r="A86" s="158" t="str">
        <f t="shared" ca="1" si="2"/>
        <v/>
      </c>
      <c r="B86" s="138"/>
      <c r="C86" s="136" t="str">
        <f>IF(B86="","",SUMIF('الرصيد الثابت'!$A$2:$A$52,B86,'الرصيد الثابت'!$B$2:$B$52))</f>
        <v/>
      </c>
      <c r="D86" s="136" t="str">
        <f>IF(B86="","",SUMIF('الرصيد الثابت'!$A$2:$A$52,B86,'الرصيد الثابت'!$C$2:$C$52))</f>
        <v/>
      </c>
      <c r="E86" s="201"/>
      <c r="F86" s="201"/>
      <c r="G86" s="136">
        <f t="shared" si="3"/>
        <v>0</v>
      </c>
      <c r="H86" s="202"/>
      <c r="I86" s="131"/>
      <c r="J86" s="299"/>
      <c r="K86" s="293" t="str">
        <f>IFERROR(VLOOKUP(J86,'اسماء العملاء'!$A$2:$E$1270,5,FALSE),"")</f>
        <v/>
      </c>
      <c r="L86" s="294" t="str">
        <f>IFERROR(VLOOKUP(J86,'اسماء العملاء'!$A$2:$C$1270,2,FALSE),"")</f>
        <v/>
      </c>
      <c r="M86" s="295" t="str">
        <f>IFERROR(VLOOKUP(J86,'اسماء العملاء'!$A$2:$C$1270,3,FALSE),"")</f>
        <v/>
      </c>
      <c r="N86" s="28"/>
    </row>
    <row r="87" spans="1:14" ht="23.1" customHeight="1">
      <c r="A87" s="158" t="str">
        <f t="shared" ca="1" si="2"/>
        <v/>
      </c>
      <c r="B87" s="138"/>
      <c r="C87" s="136" t="str">
        <f>IF(B87="","",SUMIF('الرصيد الثابت'!$A$2:$A$52,B87,'الرصيد الثابت'!$B$2:$B$52))</f>
        <v/>
      </c>
      <c r="D87" s="136" t="str">
        <f>IF(B87="","",SUMIF('الرصيد الثابت'!$A$2:$A$52,B87,'الرصيد الثابت'!$C$2:$C$52))</f>
        <v/>
      </c>
      <c r="E87" s="201"/>
      <c r="F87" s="201"/>
      <c r="G87" s="136">
        <f t="shared" si="3"/>
        <v>0</v>
      </c>
      <c r="H87" s="202"/>
      <c r="I87" s="131"/>
      <c r="J87" s="299"/>
      <c r="K87" s="293" t="str">
        <f>IFERROR(VLOOKUP(J87,'اسماء العملاء'!$A$2:$E$1270,5,FALSE),"")</f>
        <v/>
      </c>
      <c r="L87" s="294" t="str">
        <f>IFERROR(VLOOKUP(J87,'اسماء العملاء'!$A$2:$C$1270,2,FALSE),"")</f>
        <v/>
      </c>
      <c r="M87" s="295" t="str">
        <f>IFERROR(VLOOKUP(J87,'اسماء العملاء'!$A$2:$C$1270,3,FALSE),"")</f>
        <v/>
      </c>
      <c r="N87" s="28"/>
    </row>
    <row r="88" spans="1:14" ht="23.1" customHeight="1">
      <c r="A88" s="158" t="str">
        <f t="shared" ca="1" si="2"/>
        <v/>
      </c>
      <c r="B88" s="138"/>
      <c r="C88" s="136" t="str">
        <f>IF(B88="","",SUMIF('الرصيد الثابت'!$A$2:$A$52,B88,'الرصيد الثابت'!$B$2:$B$52))</f>
        <v/>
      </c>
      <c r="D88" s="136" t="str">
        <f>IF(B88="","",SUMIF('الرصيد الثابت'!$A$2:$A$52,B88,'الرصيد الثابت'!$C$2:$C$52))</f>
        <v/>
      </c>
      <c r="E88" s="201"/>
      <c r="F88" s="201"/>
      <c r="G88" s="136">
        <f t="shared" si="3"/>
        <v>0</v>
      </c>
      <c r="H88" s="202"/>
      <c r="I88" s="131"/>
      <c r="J88" s="299"/>
      <c r="K88" s="293" t="str">
        <f>IFERROR(VLOOKUP(J88,'اسماء العملاء'!$A$2:$E$1270,5,FALSE),"")</f>
        <v/>
      </c>
      <c r="L88" s="294" t="str">
        <f>IFERROR(VLOOKUP(J88,'اسماء العملاء'!$A$2:$C$1270,2,FALSE),"")</f>
        <v/>
      </c>
      <c r="M88" s="295" t="str">
        <f>IFERROR(VLOOKUP(J88,'اسماء العملاء'!$A$2:$C$1270,3,FALSE),"")</f>
        <v/>
      </c>
      <c r="N88" s="28"/>
    </row>
    <row r="89" spans="1:14" ht="23.1" customHeight="1">
      <c r="A89" s="158" t="str">
        <f t="shared" ca="1" si="2"/>
        <v/>
      </c>
      <c r="B89" s="138"/>
      <c r="C89" s="136" t="str">
        <f>IF(B89="","",SUMIF('الرصيد الثابت'!$A$2:$A$52,B89,'الرصيد الثابت'!$B$2:$B$52))</f>
        <v/>
      </c>
      <c r="D89" s="136" t="str">
        <f>IF(B89="","",SUMIF('الرصيد الثابت'!$A$2:$A$52,B89,'الرصيد الثابت'!$C$2:$C$52))</f>
        <v/>
      </c>
      <c r="E89" s="201"/>
      <c r="F89" s="201"/>
      <c r="G89" s="136">
        <f t="shared" si="3"/>
        <v>0</v>
      </c>
      <c r="H89" s="202"/>
      <c r="I89" s="131"/>
      <c r="J89" s="299"/>
      <c r="K89" s="293" t="str">
        <f>IFERROR(VLOOKUP(J89,'اسماء العملاء'!$A$2:$E$1270,5,FALSE),"")</f>
        <v/>
      </c>
      <c r="L89" s="294" t="str">
        <f>IFERROR(VLOOKUP(J89,'اسماء العملاء'!$A$2:$C$1270,2,FALSE),"")</f>
        <v/>
      </c>
      <c r="M89" s="295" t="str">
        <f>IFERROR(VLOOKUP(J89,'اسماء العملاء'!$A$2:$C$1270,3,FALSE),"")</f>
        <v/>
      </c>
      <c r="N89" s="28"/>
    </row>
    <row r="90" spans="1:14" ht="23.1" customHeight="1">
      <c r="A90" s="158" t="str">
        <f t="shared" ca="1" si="2"/>
        <v/>
      </c>
      <c r="B90" s="138"/>
      <c r="C90" s="136" t="str">
        <f>IF(B90="","",SUMIF('الرصيد الثابت'!$A$2:$A$52,B90,'الرصيد الثابت'!$B$2:$B$52))</f>
        <v/>
      </c>
      <c r="D90" s="136" t="str">
        <f>IF(B90="","",SUMIF('الرصيد الثابت'!$A$2:$A$52,B90,'الرصيد الثابت'!$C$2:$C$52))</f>
        <v/>
      </c>
      <c r="E90" s="201"/>
      <c r="F90" s="201"/>
      <c r="G90" s="136">
        <f t="shared" si="3"/>
        <v>0</v>
      </c>
      <c r="H90" s="202"/>
      <c r="I90" s="131"/>
      <c r="J90" s="299"/>
      <c r="K90" s="293" t="str">
        <f>IFERROR(VLOOKUP(J90,'اسماء العملاء'!$A$2:$E$1270,5,FALSE),"")</f>
        <v/>
      </c>
      <c r="L90" s="294" t="str">
        <f>IFERROR(VLOOKUP(J90,'اسماء العملاء'!$A$2:$C$1270,2,FALSE),"")</f>
        <v/>
      </c>
      <c r="M90" s="295" t="str">
        <f>IFERROR(VLOOKUP(J90,'اسماء العملاء'!$A$2:$C$1270,3,FALSE),"")</f>
        <v/>
      </c>
      <c r="N90" s="28"/>
    </row>
    <row r="91" spans="1:14" ht="23.1" customHeight="1">
      <c r="A91" s="158" t="str">
        <f t="shared" ca="1" si="2"/>
        <v/>
      </c>
      <c r="B91" s="138"/>
      <c r="C91" s="136" t="str">
        <f>IF(B91="","",SUMIF('الرصيد الثابت'!$A$2:$A$52,B91,'الرصيد الثابت'!$B$2:$B$52))</f>
        <v/>
      </c>
      <c r="D91" s="136" t="str">
        <f>IF(B91="","",SUMIF('الرصيد الثابت'!$A$2:$A$52,B91,'الرصيد الثابت'!$C$2:$C$52))</f>
        <v/>
      </c>
      <c r="E91" s="201"/>
      <c r="F91" s="201"/>
      <c r="G91" s="136">
        <f t="shared" si="3"/>
        <v>0</v>
      </c>
      <c r="H91" s="202"/>
      <c r="I91" s="131"/>
      <c r="J91" s="299"/>
      <c r="K91" s="293" t="str">
        <f>IFERROR(VLOOKUP(J91,'اسماء العملاء'!$A$2:$E$1270,5,FALSE),"")</f>
        <v/>
      </c>
      <c r="L91" s="294" t="str">
        <f>IFERROR(VLOOKUP(J91,'اسماء العملاء'!$A$2:$C$1270,2,FALSE),"")</f>
        <v/>
      </c>
      <c r="M91" s="295" t="str">
        <f>IFERROR(VLOOKUP(J91,'اسماء العملاء'!$A$2:$C$1270,3,FALSE),"")</f>
        <v/>
      </c>
      <c r="N91" s="28"/>
    </row>
    <row r="92" spans="1:14" ht="23.1" customHeight="1">
      <c r="A92" s="158" t="str">
        <f t="shared" ca="1" si="2"/>
        <v/>
      </c>
      <c r="B92" s="138"/>
      <c r="C92" s="136" t="str">
        <f>IF(B92="","",SUMIF('الرصيد الثابت'!$A$2:$A$52,B92,'الرصيد الثابت'!$B$2:$B$52))</f>
        <v/>
      </c>
      <c r="D92" s="136" t="str">
        <f>IF(B92="","",SUMIF('الرصيد الثابت'!$A$2:$A$52,B92,'الرصيد الثابت'!$C$2:$C$52))</f>
        <v/>
      </c>
      <c r="E92" s="201"/>
      <c r="F92" s="201"/>
      <c r="G92" s="136">
        <f t="shared" si="3"/>
        <v>0</v>
      </c>
      <c r="H92" s="202"/>
      <c r="I92" s="131"/>
      <c r="J92" s="299"/>
      <c r="K92" s="293" t="str">
        <f>IFERROR(VLOOKUP(J92,'اسماء العملاء'!$A$2:$E$1270,5,FALSE),"")</f>
        <v/>
      </c>
      <c r="L92" s="294" t="str">
        <f>IFERROR(VLOOKUP(J92,'اسماء العملاء'!$A$2:$C$1270,2,FALSE),"")</f>
        <v/>
      </c>
      <c r="M92" s="295" t="str">
        <f>IFERROR(VLOOKUP(J92,'اسماء العملاء'!$A$2:$C$1270,3,FALSE),"")</f>
        <v/>
      </c>
      <c r="N92" s="28"/>
    </row>
    <row r="93" spans="1:14" ht="23.1" customHeight="1">
      <c r="A93" s="158" t="str">
        <f t="shared" ca="1" si="2"/>
        <v/>
      </c>
      <c r="B93" s="138"/>
      <c r="C93" s="136" t="str">
        <f>IF(B93="","",SUMIF('الرصيد الثابت'!$A$2:$A$52,B93,'الرصيد الثابت'!$B$2:$B$52))</f>
        <v/>
      </c>
      <c r="D93" s="136" t="str">
        <f>IF(B93="","",SUMIF('الرصيد الثابت'!$A$2:$A$52,B93,'الرصيد الثابت'!$C$2:$C$52))</f>
        <v/>
      </c>
      <c r="E93" s="201"/>
      <c r="F93" s="201"/>
      <c r="G93" s="136">
        <f t="shared" si="3"/>
        <v>0</v>
      </c>
      <c r="H93" s="202"/>
      <c r="I93" s="131"/>
      <c r="J93" s="299"/>
      <c r="K93" s="293" t="str">
        <f>IFERROR(VLOOKUP(J93,'اسماء العملاء'!$A$2:$E$1270,5,FALSE),"")</f>
        <v/>
      </c>
      <c r="L93" s="294" t="str">
        <f>IFERROR(VLOOKUP(J93,'اسماء العملاء'!$A$2:$C$1270,2,FALSE),"")</f>
        <v/>
      </c>
      <c r="M93" s="295" t="str">
        <f>IFERROR(VLOOKUP(J93,'اسماء العملاء'!$A$2:$C$1270,3,FALSE),"")</f>
        <v/>
      </c>
      <c r="N93" s="28"/>
    </row>
    <row r="94" spans="1:14" ht="23.1" customHeight="1">
      <c r="A94" s="158" t="str">
        <f t="shared" ca="1" si="2"/>
        <v/>
      </c>
      <c r="B94" s="138"/>
      <c r="C94" s="136" t="str">
        <f>IF(B94="","",SUMIF('الرصيد الثابت'!$A$2:$A$52,B94,'الرصيد الثابت'!$B$2:$B$52))</f>
        <v/>
      </c>
      <c r="D94" s="136" t="str">
        <f>IF(B94="","",SUMIF('الرصيد الثابت'!$A$2:$A$52,B94,'الرصيد الثابت'!$C$2:$C$52))</f>
        <v/>
      </c>
      <c r="E94" s="201"/>
      <c r="F94" s="201"/>
      <c r="G94" s="136">
        <f t="shared" si="3"/>
        <v>0</v>
      </c>
      <c r="H94" s="202"/>
      <c r="I94" s="131"/>
      <c r="J94" s="299"/>
      <c r="K94" s="293" t="str">
        <f>IFERROR(VLOOKUP(J94,'اسماء العملاء'!$A$2:$E$1270,5,FALSE),"")</f>
        <v/>
      </c>
      <c r="L94" s="294" t="str">
        <f>IFERROR(VLOOKUP(J94,'اسماء العملاء'!$A$2:$C$1270,2,FALSE),"")</f>
        <v/>
      </c>
      <c r="M94" s="295" t="str">
        <f>IFERROR(VLOOKUP(J94,'اسماء العملاء'!$A$2:$C$1270,3,FALSE),"")</f>
        <v/>
      </c>
      <c r="N94" s="28"/>
    </row>
    <row r="95" spans="1:14" ht="23.1" customHeight="1">
      <c r="A95" s="158" t="str">
        <f t="shared" ca="1" si="2"/>
        <v/>
      </c>
      <c r="B95" s="138"/>
      <c r="C95" s="136" t="str">
        <f>IF(B95="","",SUMIF('الرصيد الثابت'!$A$2:$A$52,B95,'الرصيد الثابت'!$B$2:$B$52))</f>
        <v/>
      </c>
      <c r="D95" s="136" t="str">
        <f>IF(B95="","",SUMIF('الرصيد الثابت'!$A$2:$A$52,B95,'الرصيد الثابت'!$C$2:$C$52))</f>
        <v/>
      </c>
      <c r="E95" s="201"/>
      <c r="F95" s="201"/>
      <c r="G95" s="136">
        <f t="shared" si="3"/>
        <v>0</v>
      </c>
      <c r="H95" s="202"/>
      <c r="I95" s="131"/>
      <c r="J95" s="299"/>
      <c r="K95" s="293" t="str">
        <f>IFERROR(VLOOKUP(J95,'اسماء العملاء'!$A$2:$E$1270,5,FALSE),"")</f>
        <v/>
      </c>
      <c r="L95" s="294" t="str">
        <f>IFERROR(VLOOKUP(J95,'اسماء العملاء'!$A$2:$C$1270,2,FALSE),"")</f>
        <v/>
      </c>
      <c r="M95" s="295" t="str">
        <f>IFERROR(VLOOKUP(J95,'اسماء العملاء'!$A$2:$C$1270,3,FALSE),"")</f>
        <v/>
      </c>
      <c r="N95" s="28"/>
    </row>
    <row r="96" spans="1:14" ht="23.1" customHeight="1">
      <c r="A96" s="158" t="str">
        <f t="shared" ca="1" si="2"/>
        <v/>
      </c>
      <c r="B96" s="138"/>
      <c r="C96" s="136" t="str">
        <f>IF(B96="","",SUMIF('الرصيد الثابت'!$A$2:$A$52,B96,'الرصيد الثابت'!$B$2:$B$52))</f>
        <v/>
      </c>
      <c r="D96" s="136" t="str">
        <f>IF(B96="","",SUMIF('الرصيد الثابت'!$A$2:$A$52,B96,'الرصيد الثابت'!$C$2:$C$52))</f>
        <v/>
      </c>
      <c r="E96" s="201"/>
      <c r="F96" s="201"/>
      <c r="G96" s="136">
        <f t="shared" si="3"/>
        <v>0</v>
      </c>
      <c r="H96" s="202"/>
      <c r="I96" s="131"/>
      <c r="J96" s="299"/>
      <c r="K96" s="293" t="str">
        <f>IFERROR(VLOOKUP(J96,'اسماء العملاء'!$A$2:$E$1270,5,FALSE),"")</f>
        <v/>
      </c>
      <c r="L96" s="294" t="str">
        <f>IFERROR(VLOOKUP(J96,'اسماء العملاء'!$A$2:$C$1270,2,FALSE),"")</f>
        <v/>
      </c>
      <c r="M96" s="295" t="str">
        <f>IFERROR(VLOOKUP(J96,'اسماء العملاء'!$A$2:$C$1270,3,FALSE),"")</f>
        <v/>
      </c>
      <c r="N96" s="28"/>
    </row>
    <row r="97" spans="1:14" ht="23.1" customHeight="1">
      <c r="A97" s="158" t="str">
        <f t="shared" ca="1" si="2"/>
        <v/>
      </c>
      <c r="B97" s="138"/>
      <c r="C97" s="136" t="str">
        <f>IF(B97="","",SUMIF('الرصيد الثابت'!$A$2:$A$52,B97,'الرصيد الثابت'!$B$2:$B$52))</f>
        <v/>
      </c>
      <c r="D97" s="136" t="str">
        <f>IF(B97="","",SUMIF('الرصيد الثابت'!$A$2:$A$52,B97,'الرصيد الثابت'!$C$2:$C$52))</f>
        <v/>
      </c>
      <c r="E97" s="201"/>
      <c r="F97" s="201"/>
      <c r="G97" s="136">
        <f t="shared" si="3"/>
        <v>0</v>
      </c>
      <c r="H97" s="202"/>
      <c r="I97" s="131"/>
      <c r="J97" s="299"/>
      <c r="K97" s="293" t="str">
        <f>IFERROR(VLOOKUP(J97,'اسماء العملاء'!$A$2:$E$1270,5,FALSE),"")</f>
        <v/>
      </c>
      <c r="L97" s="294" t="str">
        <f>IFERROR(VLOOKUP(J97,'اسماء العملاء'!$A$2:$C$1270,2,FALSE),"")</f>
        <v/>
      </c>
      <c r="M97" s="295" t="str">
        <f>IFERROR(VLOOKUP(J97,'اسماء العملاء'!$A$2:$C$1270,3,FALSE),"")</f>
        <v/>
      </c>
      <c r="N97" s="28"/>
    </row>
    <row r="98" spans="1:14" ht="23.1" customHeight="1">
      <c r="A98" s="158" t="str">
        <f t="shared" ca="1" si="2"/>
        <v/>
      </c>
      <c r="B98" s="138"/>
      <c r="C98" s="136" t="str">
        <f>IF(B98="","",SUMIF('الرصيد الثابت'!$A$2:$A$52,B98,'الرصيد الثابت'!$B$2:$B$52))</f>
        <v/>
      </c>
      <c r="D98" s="136" t="str">
        <f>IF(B98="","",SUMIF('الرصيد الثابت'!$A$2:$A$52,B98,'الرصيد الثابت'!$C$2:$C$52))</f>
        <v/>
      </c>
      <c r="E98" s="201"/>
      <c r="F98" s="201"/>
      <c r="G98" s="136">
        <f t="shared" si="3"/>
        <v>0</v>
      </c>
      <c r="H98" s="202"/>
      <c r="I98" s="131"/>
      <c r="J98" s="299"/>
      <c r="K98" s="293" t="str">
        <f>IFERROR(VLOOKUP(J98,'اسماء العملاء'!$A$2:$E$1270,5,FALSE),"")</f>
        <v/>
      </c>
      <c r="L98" s="294" t="str">
        <f>IFERROR(VLOOKUP(J98,'اسماء العملاء'!$A$2:$C$1270,2,FALSE),"")</f>
        <v/>
      </c>
      <c r="M98" s="295" t="str">
        <f>IFERROR(VLOOKUP(J98,'اسماء العملاء'!$A$2:$C$1270,3,FALSE),"")</f>
        <v/>
      </c>
      <c r="N98" s="28"/>
    </row>
    <row r="99" spans="1:14" ht="23.1" customHeight="1">
      <c r="A99" s="158" t="str">
        <f t="shared" ca="1" si="2"/>
        <v/>
      </c>
      <c r="B99" s="138"/>
      <c r="C99" s="136" t="str">
        <f>IF(B99="","",SUMIF('الرصيد الثابت'!$A$2:$A$52,B99,'الرصيد الثابت'!$B$2:$B$52))</f>
        <v/>
      </c>
      <c r="D99" s="136" t="str">
        <f>IF(B99="","",SUMIF('الرصيد الثابت'!$A$2:$A$52,B99,'الرصيد الثابت'!$C$2:$C$52))</f>
        <v/>
      </c>
      <c r="E99" s="201"/>
      <c r="F99" s="201"/>
      <c r="G99" s="136">
        <f t="shared" si="3"/>
        <v>0</v>
      </c>
      <c r="H99" s="202"/>
      <c r="I99" s="131"/>
      <c r="J99" s="299"/>
      <c r="K99" s="293" t="str">
        <f>IFERROR(VLOOKUP(J99,'اسماء العملاء'!$A$2:$E$1270,5,FALSE),"")</f>
        <v/>
      </c>
      <c r="L99" s="294" t="str">
        <f>IFERROR(VLOOKUP(J99,'اسماء العملاء'!$A$2:$C$1270,2,FALSE),"")</f>
        <v/>
      </c>
      <c r="M99" s="295" t="str">
        <f>IFERROR(VLOOKUP(J99,'اسماء العملاء'!$A$2:$C$1270,3,FALSE),"")</f>
        <v/>
      </c>
      <c r="N99" s="28"/>
    </row>
    <row r="100" spans="1:14" ht="23.1" customHeight="1">
      <c r="A100" s="158" t="str">
        <f t="shared" ca="1" si="2"/>
        <v/>
      </c>
      <c r="B100" s="138"/>
      <c r="C100" s="136" t="str">
        <f>IF(B100="","",SUMIF('الرصيد الثابت'!$A$2:$A$52,B100,'الرصيد الثابت'!$B$2:$B$52))</f>
        <v/>
      </c>
      <c r="D100" s="136" t="str">
        <f>IF(B100="","",SUMIF('الرصيد الثابت'!$A$2:$A$52,B100,'الرصيد الثابت'!$C$2:$C$52))</f>
        <v/>
      </c>
      <c r="E100" s="201"/>
      <c r="F100" s="201"/>
      <c r="G100" s="136">
        <f t="shared" si="3"/>
        <v>0</v>
      </c>
      <c r="H100" s="202"/>
      <c r="I100" s="131"/>
      <c r="J100" s="299"/>
      <c r="K100" s="293" t="str">
        <f>IFERROR(VLOOKUP(J100,'اسماء العملاء'!$A$2:$E$1270,5,FALSE),"")</f>
        <v/>
      </c>
      <c r="L100" s="294" t="str">
        <f>IFERROR(VLOOKUP(J100,'اسماء العملاء'!$A$2:$C$1270,2,FALSE),"")</f>
        <v/>
      </c>
      <c r="M100" s="295" t="str">
        <f>IFERROR(VLOOKUP(J100,'اسماء العملاء'!$A$2:$C$1270,3,FALSE),"")</f>
        <v/>
      </c>
      <c r="N100" s="28"/>
    </row>
    <row r="101" spans="1:14" ht="23.1" customHeight="1">
      <c r="A101" s="158" t="str">
        <f t="shared" ca="1" si="2"/>
        <v/>
      </c>
      <c r="B101" s="138"/>
      <c r="C101" s="136" t="str">
        <f>IF(B101="","",SUMIF('الرصيد الثابت'!$A$2:$A$52,B101,'الرصيد الثابت'!$B$2:$B$52))</f>
        <v/>
      </c>
      <c r="D101" s="136" t="str">
        <f>IF(B101="","",SUMIF('الرصيد الثابت'!$A$2:$A$52,B101,'الرصيد الثابت'!$C$2:$C$52))</f>
        <v/>
      </c>
      <c r="E101" s="201"/>
      <c r="F101" s="201"/>
      <c r="G101" s="136">
        <f t="shared" si="3"/>
        <v>0</v>
      </c>
      <c r="H101" s="202"/>
      <c r="I101" s="131"/>
      <c r="J101" s="299"/>
      <c r="K101" s="293" t="str">
        <f>IFERROR(VLOOKUP(J101,'اسماء العملاء'!$A$2:$E$1270,5,FALSE),"")</f>
        <v/>
      </c>
      <c r="L101" s="294" t="str">
        <f>IFERROR(VLOOKUP(J101,'اسماء العملاء'!$A$2:$C$1270,2,FALSE),"")</f>
        <v/>
      </c>
      <c r="M101" s="295" t="str">
        <f>IFERROR(VLOOKUP(J101,'اسماء العملاء'!$A$2:$C$1270,3,FALSE),"")</f>
        <v/>
      </c>
      <c r="N101" s="28"/>
    </row>
    <row r="102" spans="1:14" ht="23.1" customHeight="1">
      <c r="A102" s="158" t="str">
        <f t="shared" ca="1" si="2"/>
        <v/>
      </c>
      <c r="B102" s="138"/>
      <c r="C102" s="136" t="str">
        <f>IF(B102="","",SUMIF('الرصيد الثابت'!$A$2:$A$52,B102,'الرصيد الثابت'!$B$2:$B$52))</f>
        <v/>
      </c>
      <c r="D102" s="136" t="str">
        <f>IF(B102="","",SUMIF('الرصيد الثابت'!$A$2:$A$52,B102,'الرصيد الثابت'!$C$2:$C$52))</f>
        <v/>
      </c>
      <c r="E102" s="201"/>
      <c r="F102" s="201"/>
      <c r="G102" s="136">
        <f t="shared" si="3"/>
        <v>0</v>
      </c>
      <c r="H102" s="202"/>
      <c r="I102" s="131"/>
      <c r="J102" s="299"/>
      <c r="K102" s="293" t="str">
        <f>IFERROR(VLOOKUP(J102,'اسماء العملاء'!$A$2:$E$1270,5,FALSE),"")</f>
        <v/>
      </c>
      <c r="L102" s="294" t="str">
        <f>IFERROR(VLOOKUP(J102,'اسماء العملاء'!$A$2:$C$1270,2,FALSE),"")</f>
        <v/>
      </c>
      <c r="M102" s="295" t="str">
        <f>IFERROR(VLOOKUP(J102,'اسماء العملاء'!$A$2:$C$1270,3,FALSE),"")</f>
        <v/>
      </c>
      <c r="N102" s="28"/>
    </row>
    <row r="103" spans="1:14" ht="23.1" customHeight="1">
      <c r="A103" s="158" t="str">
        <f t="shared" ca="1" si="2"/>
        <v/>
      </c>
      <c r="B103" s="138"/>
      <c r="C103" s="136" t="str">
        <f>IF(B103="","",SUMIF('الرصيد الثابت'!$A$2:$A$52,B103,'الرصيد الثابت'!$B$2:$B$52))</f>
        <v/>
      </c>
      <c r="D103" s="136" t="str">
        <f>IF(B103="","",SUMIF('الرصيد الثابت'!$A$2:$A$52,B103,'الرصيد الثابت'!$C$2:$C$52))</f>
        <v/>
      </c>
      <c r="E103" s="201"/>
      <c r="F103" s="201"/>
      <c r="G103" s="136">
        <f t="shared" si="3"/>
        <v>0</v>
      </c>
      <c r="H103" s="202"/>
      <c r="I103" s="131"/>
      <c r="J103" s="299"/>
      <c r="K103" s="293" t="str">
        <f>IFERROR(VLOOKUP(J103,'اسماء العملاء'!$A$2:$E$1270,5,FALSE),"")</f>
        <v/>
      </c>
      <c r="L103" s="294" t="str">
        <f>IFERROR(VLOOKUP(J103,'اسماء العملاء'!$A$2:$C$1270,2,FALSE),"")</f>
        <v/>
      </c>
      <c r="M103" s="295" t="str">
        <f>IFERROR(VLOOKUP(J103,'اسماء العملاء'!$A$2:$C$1270,3,FALSE),"")</f>
        <v/>
      </c>
      <c r="N103" s="28"/>
    </row>
    <row r="104" spans="1:14" ht="23.1" customHeight="1">
      <c r="A104" s="158" t="str">
        <f t="shared" ca="1" si="2"/>
        <v/>
      </c>
      <c r="B104" s="138"/>
      <c r="C104" s="136" t="str">
        <f>IF(B104="","",SUMIF('الرصيد الثابت'!$A$2:$A$52,B104,'الرصيد الثابت'!$B$2:$B$52))</f>
        <v/>
      </c>
      <c r="D104" s="136" t="str">
        <f>IF(B104="","",SUMIF('الرصيد الثابت'!$A$2:$A$52,B104,'الرصيد الثابت'!$C$2:$C$52))</f>
        <v/>
      </c>
      <c r="E104" s="201"/>
      <c r="F104" s="201"/>
      <c r="G104" s="136">
        <f t="shared" si="3"/>
        <v>0</v>
      </c>
      <c r="H104" s="202"/>
      <c r="I104" s="131"/>
      <c r="J104" s="299"/>
      <c r="K104" s="293" t="str">
        <f>IFERROR(VLOOKUP(J104,'اسماء العملاء'!$A$2:$E$1270,5,FALSE),"")</f>
        <v/>
      </c>
      <c r="L104" s="294" t="str">
        <f>IFERROR(VLOOKUP(J104,'اسماء العملاء'!$A$2:$C$1270,2,FALSE),"")</f>
        <v/>
      </c>
      <c r="M104" s="295" t="str">
        <f>IFERROR(VLOOKUP(J104,'اسماء العملاء'!$A$2:$C$1270,3,FALSE),"")</f>
        <v/>
      </c>
      <c r="N104" s="28"/>
    </row>
    <row r="105" spans="1:14" ht="23.1" customHeight="1">
      <c r="A105" s="158" t="str">
        <f t="shared" ca="1" si="2"/>
        <v/>
      </c>
      <c r="B105" s="138"/>
      <c r="C105" s="136" t="str">
        <f>IF(B105="","",SUMIF('الرصيد الثابت'!$A$2:$A$52,B105,'الرصيد الثابت'!$B$2:$B$52))</f>
        <v/>
      </c>
      <c r="D105" s="136" t="str">
        <f>IF(B105="","",SUMIF('الرصيد الثابت'!$A$2:$A$52,B105,'الرصيد الثابت'!$C$2:$C$52))</f>
        <v/>
      </c>
      <c r="E105" s="201"/>
      <c r="F105" s="201"/>
      <c r="G105" s="136">
        <f t="shared" si="3"/>
        <v>0</v>
      </c>
      <c r="H105" s="202"/>
      <c r="I105" s="131"/>
      <c r="J105" s="299"/>
      <c r="K105" s="293" t="str">
        <f>IFERROR(VLOOKUP(J105,'اسماء العملاء'!$A$2:$E$1270,5,FALSE),"")</f>
        <v/>
      </c>
      <c r="L105" s="294" t="str">
        <f>IFERROR(VLOOKUP(J105,'اسماء العملاء'!$A$2:$C$1270,2,FALSE),"")</f>
        <v/>
      </c>
      <c r="M105" s="295" t="str">
        <f>IFERROR(VLOOKUP(J105,'اسماء العملاء'!$A$2:$C$1270,3,FALSE),"")</f>
        <v/>
      </c>
      <c r="N105" s="28"/>
    </row>
    <row r="106" spans="1:14" ht="23.1" customHeight="1">
      <c r="A106" s="158" t="str">
        <f t="shared" ca="1" si="2"/>
        <v/>
      </c>
      <c r="B106" s="138"/>
      <c r="C106" s="136" t="str">
        <f>IF(B106="","",SUMIF('الرصيد الثابت'!$A$2:$A$52,B106,'الرصيد الثابت'!$B$2:$B$52))</f>
        <v/>
      </c>
      <c r="D106" s="136" t="str">
        <f>IF(B106="","",SUMIF('الرصيد الثابت'!$A$2:$A$52,B106,'الرصيد الثابت'!$C$2:$C$52))</f>
        <v/>
      </c>
      <c r="E106" s="201"/>
      <c r="F106" s="201"/>
      <c r="G106" s="136">
        <f t="shared" si="3"/>
        <v>0</v>
      </c>
      <c r="H106" s="202"/>
      <c r="I106" s="131"/>
      <c r="J106" s="299"/>
      <c r="K106" s="293" t="str">
        <f>IFERROR(VLOOKUP(J106,'اسماء العملاء'!$A$2:$E$1270,5,FALSE),"")</f>
        <v/>
      </c>
      <c r="L106" s="294" t="str">
        <f>IFERROR(VLOOKUP(J106,'اسماء العملاء'!$A$2:$C$1270,2,FALSE),"")</f>
        <v/>
      </c>
      <c r="M106" s="295" t="str">
        <f>IFERROR(VLOOKUP(J106,'اسماء العملاء'!$A$2:$C$1270,3,FALSE),"")</f>
        <v/>
      </c>
      <c r="N106" s="28"/>
    </row>
    <row r="107" spans="1:14" ht="23.1" customHeight="1">
      <c r="A107" s="158" t="str">
        <f t="shared" ca="1" si="2"/>
        <v/>
      </c>
      <c r="B107" s="138"/>
      <c r="C107" s="136" t="str">
        <f>IF(B107="","",SUMIF('الرصيد الثابت'!$A$2:$A$52,B107,'الرصيد الثابت'!$B$2:$B$52))</f>
        <v/>
      </c>
      <c r="D107" s="136" t="str">
        <f>IF(B107="","",SUMIF('الرصيد الثابت'!$A$2:$A$52,B107,'الرصيد الثابت'!$C$2:$C$52))</f>
        <v/>
      </c>
      <c r="E107" s="201"/>
      <c r="F107" s="201"/>
      <c r="G107" s="136">
        <f t="shared" si="3"/>
        <v>0</v>
      </c>
      <c r="H107" s="202"/>
      <c r="I107" s="131"/>
      <c r="J107" s="299"/>
      <c r="K107" s="293" t="str">
        <f>IFERROR(VLOOKUP(J107,'اسماء العملاء'!$A$2:$E$1270,5,FALSE),"")</f>
        <v/>
      </c>
      <c r="L107" s="294" t="str">
        <f>IFERROR(VLOOKUP(J107,'اسماء العملاء'!$A$2:$C$1270,2,FALSE),"")</f>
        <v/>
      </c>
      <c r="M107" s="295" t="str">
        <f>IFERROR(VLOOKUP(J107,'اسماء العملاء'!$A$2:$C$1270,3,FALSE),"")</f>
        <v/>
      </c>
      <c r="N107" s="28"/>
    </row>
    <row r="108" spans="1:14" ht="23.1" customHeight="1">
      <c r="A108" s="158" t="str">
        <f t="shared" ca="1" si="2"/>
        <v/>
      </c>
      <c r="B108" s="138"/>
      <c r="C108" s="136" t="str">
        <f>IF(B108="","",SUMIF('الرصيد الثابت'!$A$2:$A$52,B108,'الرصيد الثابت'!$B$2:$B$52))</f>
        <v/>
      </c>
      <c r="D108" s="136" t="str">
        <f>IF(B108="","",SUMIF('الرصيد الثابت'!$A$2:$A$52,B108,'الرصيد الثابت'!$C$2:$C$52))</f>
        <v/>
      </c>
      <c r="E108" s="201"/>
      <c r="F108" s="201"/>
      <c r="G108" s="136">
        <f t="shared" si="3"/>
        <v>0</v>
      </c>
      <c r="H108" s="202"/>
      <c r="I108" s="131"/>
      <c r="J108" s="299"/>
      <c r="K108" s="293" t="str">
        <f>IFERROR(VLOOKUP(J108,'اسماء العملاء'!$A$2:$E$1270,5,FALSE),"")</f>
        <v/>
      </c>
      <c r="L108" s="294" t="str">
        <f>IFERROR(VLOOKUP(J108,'اسماء العملاء'!$A$2:$C$1270,2,FALSE),"")</f>
        <v/>
      </c>
      <c r="M108" s="295" t="str">
        <f>IFERROR(VLOOKUP(J108,'اسماء العملاء'!$A$2:$C$1270,3,FALSE),"")</f>
        <v/>
      </c>
      <c r="N108" s="28"/>
    </row>
    <row r="109" spans="1:14" ht="23.1" customHeight="1">
      <c r="A109" s="158" t="str">
        <f t="shared" ca="1" si="2"/>
        <v/>
      </c>
      <c r="B109" s="138"/>
      <c r="C109" s="136" t="str">
        <f>IF(B109="","",SUMIF('الرصيد الثابت'!$A$2:$A$52,B109,'الرصيد الثابت'!$B$2:$B$52))</f>
        <v/>
      </c>
      <c r="D109" s="136" t="str">
        <f>IF(B109="","",SUMIF('الرصيد الثابت'!$A$2:$A$52,B109,'الرصيد الثابت'!$C$2:$C$52))</f>
        <v/>
      </c>
      <c r="E109" s="201"/>
      <c r="F109" s="201"/>
      <c r="G109" s="136">
        <f t="shared" si="3"/>
        <v>0</v>
      </c>
      <c r="H109" s="202"/>
      <c r="I109" s="131"/>
      <c r="J109" s="299"/>
      <c r="K109" s="293" t="str">
        <f>IFERROR(VLOOKUP(J109,'اسماء العملاء'!$A$2:$E$1270,5,FALSE),"")</f>
        <v/>
      </c>
      <c r="L109" s="294" t="str">
        <f>IFERROR(VLOOKUP(J109,'اسماء العملاء'!$A$2:$C$1270,2,FALSE),"")</f>
        <v/>
      </c>
      <c r="M109" s="295" t="str">
        <f>IFERROR(VLOOKUP(J109,'اسماء العملاء'!$A$2:$C$1270,3,FALSE),"")</f>
        <v/>
      </c>
      <c r="N109" s="28"/>
    </row>
    <row r="110" spans="1:14" ht="23.1" customHeight="1">
      <c r="A110" s="158" t="str">
        <f t="shared" ca="1" si="2"/>
        <v/>
      </c>
      <c r="B110" s="138"/>
      <c r="C110" s="136" t="str">
        <f>IF(B110="","",SUMIF('الرصيد الثابت'!$A$2:$A$52,B110,'الرصيد الثابت'!$B$2:$B$52))</f>
        <v/>
      </c>
      <c r="D110" s="136" t="str">
        <f>IF(B110="","",SUMIF('الرصيد الثابت'!$A$2:$A$52,B110,'الرصيد الثابت'!$C$2:$C$52))</f>
        <v/>
      </c>
      <c r="E110" s="201"/>
      <c r="F110" s="201"/>
      <c r="G110" s="136">
        <f t="shared" si="3"/>
        <v>0</v>
      </c>
      <c r="H110" s="202"/>
      <c r="I110" s="131"/>
      <c r="J110" s="299"/>
      <c r="K110" s="293" t="str">
        <f>IFERROR(VLOOKUP(J110,'اسماء العملاء'!$A$2:$E$1270,5,FALSE),"")</f>
        <v/>
      </c>
      <c r="L110" s="294" t="str">
        <f>IFERROR(VLOOKUP(J110,'اسماء العملاء'!$A$2:$C$1270,2,FALSE),"")</f>
        <v/>
      </c>
      <c r="M110" s="295" t="str">
        <f>IFERROR(VLOOKUP(J110,'اسماء العملاء'!$A$2:$C$1270,3,FALSE),"")</f>
        <v/>
      </c>
      <c r="N110" s="28"/>
    </row>
    <row r="111" spans="1:14" ht="23.1" customHeight="1">
      <c r="A111" s="158" t="str">
        <f t="shared" ca="1" si="2"/>
        <v/>
      </c>
      <c r="B111" s="138"/>
      <c r="C111" s="136" t="str">
        <f>IF(B111="","",SUMIF('الرصيد الثابت'!$A$2:$A$52,B111,'الرصيد الثابت'!$B$2:$B$52))</f>
        <v/>
      </c>
      <c r="D111" s="136" t="str">
        <f>IF(B111="","",SUMIF('الرصيد الثابت'!$A$2:$A$52,B111,'الرصيد الثابت'!$C$2:$C$52))</f>
        <v/>
      </c>
      <c r="E111" s="201"/>
      <c r="F111" s="201"/>
      <c r="G111" s="136">
        <f t="shared" si="3"/>
        <v>0</v>
      </c>
      <c r="H111" s="202"/>
      <c r="I111" s="131"/>
      <c r="J111" s="299"/>
      <c r="K111" s="293" t="str">
        <f>IFERROR(VLOOKUP(J111,'اسماء العملاء'!$A$2:$E$1270,5,FALSE),"")</f>
        <v/>
      </c>
      <c r="L111" s="294" t="str">
        <f>IFERROR(VLOOKUP(J111,'اسماء العملاء'!$A$2:$C$1270,2,FALSE),"")</f>
        <v/>
      </c>
      <c r="M111" s="295" t="str">
        <f>IFERROR(VLOOKUP(J111,'اسماء العملاء'!$A$2:$C$1270,3,FALSE),"")</f>
        <v/>
      </c>
      <c r="N111" s="28"/>
    </row>
    <row r="112" spans="1:14" ht="23.1" customHeight="1">
      <c r="A112" s="158" t="str">
        <f t="shared" ca="1" si="2"/>
        <v/>
      </c>
      <c r="B112" s="138"/>
      <c r="C112" s="136" t="str">
        <f>IF(B112="","",SUMIF('الرصيد الثابت'!$A$2:$A$52,B112,'الرصيد الثابت'!$B$2:$B$52))</f>
        <v/>
      </c>
      <c r="D112" s="136" t="str">
        <f>IF(B112="","",SUMIF('الرصيد الثابت'!$A$2:$A$52,B112,'الرصيد الثابت'!$C$2:$C$52))</f>
        <v/>
      </c>
      <c r="E112" s="201"/>
      <c r="F112" s="201"/>
      <c r="G112" s="136">
        <f t="shared" si="3"/>
        <v>0</v>
      </c>
      <c r="H112" s="202"/>
      <c r="I112" s="131"/>
      <c r="J112" s="299"/>
      <c r="K112" s="293" t="str">
        <f>IFERROR(VLOOKUP(J112,'اسماء العملاء'!$A$2:$E$1270,5,FALSE),"")</f>
        <v/>
      </c>
      <c r="L112" s="294" t="str">
        <f>IFERROR(VLOOKUP(J112,'اسماء العملاء'!$A$2:$C$1270,2,FALSE),"")</f>
        <v/>
      </c>
      <c r="M112" s="295" t="str">
        <f>IFERROR(VLOOKUP(J112,'اسماء العملاء'!$A$2:$C$1270,3,FALSE),"")</f>
        <v/>
      </c>
      <c r="N112" s="28"/>
    </row>
    <row r="113" spans="1:14" ht="23.1" customHeight="1">
      <c r="A113" s="158" t="str">
        <f t="shared" ca="1" si="2"/>
        <v/>
      </c>
      <c r="B113" s="138"/>
      <c r="C113" s="136" t="str">
        <f>IF(B113="","",SUMIF('الرصيد الثابت'!$A$2:$A$52,B113,'الرصيد الثابت'!$B$2:$B$52))</f>
        <v/>
      </c>
      <c r="D113" s="136" t="str">
        <f>IF(B113="","",SUMIF('الرصيد الثابت'!$A$2:$A$52,B113,'الرصيد الثابت'!$C$2:$C$52))</f>
        <v/>
      </c>
      <c r="E113" s="201"/>
      <c r="F113" s="201"/>
      <c r="G113" s="136">
        <f t="shared" si="3"/>
        <v>0</v>
      </c>
      <c r="H113" s="202"/>
      <c r="I113" s="131"/>
      <c r="J113" s="299"/>
      <c r="K113" s="293" t="str">
        <f>IFERROR(VLOOKUP(J113,'اسماء العملاء'!$A$2:$E$1270,5,FALSE),"")</f>
        <v/>
      </c>
      <c r="L113" s="294" t="str">
        <f>IFERROR(VLOOKUP(J113,'اسماء العملاء'!$A$2:$C$1270,2,FALSE),"")</f>
        <v/>
      </c>
      <c r="M113" s="295" t="str">
        <f>IFERROR(VLOOKUP(J113,'اسماء العملاء'!$A$2:$C$1270,3,FALSE),"")</f>
        <v/>
      </c>
      <c r="N113" s="28"/>
    </row>
    <row r="114" spans="1:14" ht="23.1" customHeight="1">
      <c r="A114" s="158" t="str">
        <f t="shared" ca="1" si="2"/>
        <v/>
      </c>
      <c r="B114" s="138"/>
      <c r="C114" s="136" t="str">
        <f>IF(B114="","",SUMIF('الرصيد الثابت'!$A$2:$A$52,B114,'الرصيد الثابت'!$B$2:$B$52))</f>
        <v/>
      </c>
      <c r="D114" s="136" t="str">
        <f>IF(B114="","",SUMIF('الرصيد الثابت'!$A$2:$A$52,B114,'الرصيد الثابت'!$C$2:$C$52))</f>
        <v/>
      </c>
      <c r="E114" s="201"/>
      <c r="F114" s="201"/>
      <c r="G114" s="136">
        <f t="shared" si="3"/>
        <v>0</v>
      </c>
      <c r="H114" s="202"/>
      <c r="I114" s="131"/>
      <c r="J114" s="299"/>
      <c r="K114" s="293" t="str">
        <f>IFERROR(VLOOKUP(J114,'اسماء العملاء'!$A$2:$E$1270,5,FALSE),"")</f>
        <v/>
      </c>
      <c r="L114" s="294" t="str">
        <f>IFERROR(VLOOKUP(J114,'اسماء العملاء'!$A$2:$C$1270,2,FALSE),"")</f>
        <v/>
      </c>
      <c r="M114" s="295" t="str">
        <f>IFERROR(VLOOKUP(J114,'اسماء العملاء'!$A$2:$C$1270,3,FALSE),"")</f>
        <v/>
      </c>
      <c r="N114" s="28"/>
    </row>
    <row r="115" spans="1:14" ht="23.1" customHeight="1">
      <c r="A115" s="158" t="str">
        <f t="shared" ca="1" si="2"/>
        <v/>
      </c>
      <c r="B115" s="138"/>
      <c r="C115" s="136" t="str">
        <f>IF(B115="","",SUMIF('الرصيد الثابت'!$A$2:$A$52,B115,'الرصيد الثابت'!$B$2:$B$52))</f>
        <v/>
      </c>
      <c r="D115" s="136" t="str">
        <f>IF(B115="","",SUMIF('الرصيد الثابت'!$A$2:$A$52,B115,'الرصيد الثابت'!$C$2:$C$52))</f>
        <v/>
      </c>
      <c r="E115" s="201"/>
      <c r="F115" s="201"/>
      <c r="G115" s="136">
        <f t="shared" si="3"/>
        <v>0</v>
      </c>
      <c r="H115" s="202"/>
      <c r="I115" s="131"/>
      <c r="J115" s="299"/>
      <c r="K115" s="293" t="str">
        <f>IFERROR(VLOOKUP(J115,'اسماء العملاء'!$A$2:$E$1270,5,FALSE),"")</f>
        <v/>
      </c>
      <c r="L115" s="294" t="str">
        <f>IFERROR(VLOOKUP(J115,'اسماء العملاء'!$A$2:$C$1270,2,FALSE),"")</f>
        <v/>
      </c>
      <c r="M115" s="295" t="str">
        <f>IFERROR(VLOOKUP(J115,'اسماء العملاء'!$A$2:$C$1270,3,FALSE),"")</f>
        <v/>
      </c>
      <c r="N115" s="28"/>
    </row>
    <row r="116" spans="1:14" ht="23.1" customHeight="1">
      <c r="A116" s="158" t="str">
        <f t="shared" ca="1" si="2"/>
        <v/>
      </c>
      <c r="B116" s="138"/>
      <c r="C116" s="136" t="str">
        <f>IF(B116="","",SUMIF('الرصيد الثابت'!$A$2:$A$52,B116,'الرصيد الثابت'!$B$2:$B$52))</f>
        <v/>
      </c>
      <c r="D116" s="136" t="str">
        <f>IF(B116="","",SUMIF('الرصيد الثابت'!$A$2:$A$52,B116,'الرصيد الثابت'!$C$2:$C$52))</f>
        <v/>
      </c>
      <c r="E116" s="201"/>
      <c r="F116" s="201"/>
      <c r="G116" s="136">
        <f t="shared" si="3"/>
        <v>0</v>
      </c>
      <c r="H116" s="202"/>
      <c r="I116" s="131"/>
      <c r="J116" s="299"/>
      <c r="K116" s="293" t="str">
        <f>IFERROR(VLOOKUP(J116,'اسماء العملاء'!$A$2:$E$1270,5,FALSE),"")</f>
        <v/>
      </c>
      <c r="L116" s="294" t="str">
        <f>IFERROR(VLOOKUP(J116,'اسماء العملاء'!$A$2:$C$1270,2,FALSE),"")</f>
        <v/>
      </c>
      <c r="M116" s="295" t="str">
        <f>IFERROR(VLOOKUP(J116,'اسماء العملاء'!$A$2:$C$1270,3,FALSE),"")</f>
        <v/>
      </c>
      <c r="N116" s="28"/>
    </row>
    <row r="117" spans="1:14" ht="23.1" customHeight="1">
      <c r="A117" s="158" t="str">
        <f t="shared" ca="1" si="2"/>
        <v/>
      </c>
      <c r="B117" s="138"/>
      <c r="C117" s="136" t="str">
        <f>IF(B117="","",SUMIF('الرصيد الثابت'!$A$2:$A$52,B117,'الرصيد الثابت'!$B$2:$B$52))</f>
        <v/>
      </c>
      <c r="D117" s="136" t="str">
        <f>IF(B117="","",SUMIF('الرصيد الثابت'!$A$2:$A$52,B117,'الرصيد الثابت'!$C$2:$C$52))</f>
        <v/>
      </c>
      <c r="E117" s="201"/>
      <c r="F117" s="201"/>
      <c r="G117" s="136">
        <f t="shared" si="3"/>
        <v>0</v>
      </c>
      <c r="H117" s="202"/>
      <c r="I117" s="131"/>
      <c r="J117" s="299"/>
      <c r="K117" s="293" t="str">
        <f>IFERROR(VLOOKUP(J117,'اسماء العملاء'!$A$2:$E$1270,5,FALSE),"")</f>
        <v/>
      </c>
      <c r="L117" s="294" t="str">
        <f>IFERROR(VLOOKUP(J117,'اسماء العملاء'!$A$2:$C$1270,2,FALSE),"")</f>
        <v/>
      </c>
      <c r="M117" s="295" t="str">
        <f>IFERROR(VLOOKUP(J117,'اسماء العملاء'!$A$2:$C$1270,3,FALSE),"")</f>
        <v/>
      </c>
      <c r="N117" s="28"/>
    </row>
    <row r="118" spans="1:14" ht="23.1" customHeight="1">
      <c r="A118" s="158" t="str">
        <f t="shared" ca="1" si="2"/>
        <v/>
      </c>
      <c r="B118" s="138"/>
      <c r="C118" s="136" t="str">
        <f>IF(B118="","",SUMIF('الرصيد الثابت'!$A$2:$A$52,B118,'الرصيد الثابت'!$B$2:$B$52))</f>
        <v/>
      </c>
      <c r="D118" s="136" t="str">
        <f>IF(B118="","",SUMIF('الرصيد الثابت'!$A$2:$A$52,B118,'الرصيد الثابت'!$C$2:$C$52))</f>
        <v/>
      </c>
      <c r="E118" s="201"/>
      <c r="F118" s="201"/>
      <c r="G118" s="136">
        <f t="shared" si="3"/>
        <v>0</v>
      </c>
      <c r="H118" s="202"/>
      <c r="I118" s="131"/>
      <c r="J118" s="299"/>
      <c r="K118" s="293" t="str">
        <f>IFERROR(VLOOKUP(J118,'اسماء العملاء'!$A$2:$E$1270,5,FALSE),"")</f>
        <v/>
      </c>
      <c r="L118" s="294" t="str">
        <f>IFERROR(VLOOKUP(J118,'اسماء العملاء'!$A$2:$C$1270,2,FALSE),"")</f>
        <v/>
      </c>
      <c r="M118" s="295" t="str">
        <f>IFERROR(VLOOKUP(J118,'اسماء العملاء'!$A$2:$C$1270,3,FALSE),"")</f>
        <v/>
      </c>
      <c r="N118" s="28"/>
    </row>
    <row r="119" spans="1:14" ht="23.1" customHeight="1">
      <c r="A119" s="158" t="str">
        <f t="shared" ca="1" si="2"/>
        <v/>
      </c>
      <c r="B119" s="138"/>
      <c r="C119" s="136" t="str">
        <f>IF(B119="","",SUMIF('الرصيد الثابت'!$A$2:$A$52,B119,'الرصيد الثابت'!$B$2:$B$52))</f>
        <v/>
      </c>
      <c r="D119" s="136" t="str">
        <f>IF(B119="","",SUMIF('الرصيد الثابت'!$A$2:$A$52,B119,'الرصيد الثابت'!$C$2:$C$52))</f>
        <v/>
      </c>
      <c r="E119" s="201"/>
      <c r="F119" s="201"/>
      <c r="G119" s="136">
        <f t="shared" si="3"/>
        <v>0</v>
      </c>
      <c r="H119" s="202"/>
      <c r="I119" s="131"/>
      <c r="J119" s="299"/>
      <c r="K119" s="293" t="str">
        <f>IFERROR(VLOOKUP(J119,'اسماء العملاء'!$A$2:$E$1270,5,FALSE),"")</f>
        <v/>
      </c>
      <c r="L119" s="294" t="str">
        <f>IFERROR(VLOOKUP(J119,'اسماء العملاء'!$A$2:$C$1270,2,FALSE),"")</f>
        <v/>
      </c>
      <c r="M119" s="295" t="str">
        <f>IFERROR(VLOOKUP(J119,'اسماء العملاء'!$A$2:$C$1270,3,FALSE),"")</f>
        <v/>
      </c>
      <c r="N119" s="28"/>
    </row>
    <row r="120" spans="1:14" ht="23.1" customHeight="1">
      <c r="A120" s="158" t="str">
        <f t="shared" ca="1" si="2"/>
        <v/>
      </c>
      <c r="B120" s="138"/>
      <c r="C120" s="136" t="str">
        <f>IF(B120="","",SUMIF('الرصيد الثابت'!$A$2:$A$52,B120,'الرصيد الثابت'!$B$2:$B$52))</f>
        <v/>
      </c>
      <c r="D120" s="136" t="str">
        <f>IF(B120="","",SUMIF('الرصيد الثابت'!$A$2:$A$52,B120,'الرصيد الثابت'!$C$2:$C$52))</f>
        <v/>
      </c>
      <c r="E120" s="201"/>
      <c r="F120" s="201"/>
      <c r="G120" s="136">
        <f t="shared" si="3"/>
        <v>0</v>
      </c>
      <c r="H120" s="202"/>
      <c r="I120" s="131"/>
      <c r="J120" s="299"/>
      <c r="K120" s="293" t="str">
        <f>IFERROR(VLOOKUP(J120,'اسماء العملاء'!$A$2:$E$1270,5,FALSE),"")</f>
        <v/>
      </c>
      <c r="L120" s="294" t="str">
        <f>IFERROR(VLOOKUP(J120,'اسماء العملاء'!$A$2:$C$1270,2,FALSE),"")</f>
        <v/>
      </c>
      <c r="M120" s="295" t="str">
        <f>IFERROR(VLOOKUP(J120,'اسماء العملاء'!$A$2:$C$1270,3,FALSE),"")</f>
        <v/>
      </c>
      <c r="N120" s="28"/>
    </row>
    <row r="121" spans="1:14" ht="23.1" customHeight="1">
      <c r="A121" s="158" t="str">
        <f t="shared" ca="1" si="2"/>
        <v/>
      </c>
      <c r="B121" s="138"/>
      <c r="C121" s="136" t="str">
        <f>IF(B121="","",SUMIF('الرصيد الثابت'!$A$2:$A$52,B121,'الرصيد الثابت'!$B$2:$B$52))</f>
        <v/>
      </c>
      <c r="D121" s="136" t="str">
        <f>IF(B121="","",SUMIF('الرصيد الثابت'!$A$2:$A$52,B121,'الرصيد الثابت'!$C$2:$C$52))</f>
        <v/>
      </c>
      <c r="E121" s="201"/>
      <c r="F121" s="201"/>
      <c r="G121" s="136">
        <f t="shared" si="3"/>
        <v>0</v>
      </c>
      <c r="H121" s="202"/>
      <c r="I121" s="131"/>
      <c r="J121" s="299"/>
      <c r="K121" s="293" t="str">
        <f>IFERROR(VLOOKUP(J121,'اسماء العملاء'!$A$2:$E$1270,5,FALSE),"")</f>
        <v/>
      </c>
      <c r="L121" s="294" t="str">
        <f>IFERROR(VLOOKUP(J121,'اسماء العملاء'!$A$2:$C$1270,2,FALSE),"")</f>
        <v/>
      </c>
      <c r="M121" s="295" t="str">
        <f>IFERROR(VLOOKUP(J121,'اسماء العملاء'!$A$2:$C$1270,3,FALSE),"")</f>
        <v/>
      </c>
      <c r="N121" s="28"/>
    </row>
    <row r="122" spans="1:14" ht="23.1" customHeight="1">
      <c r="A122" s="158" t="str">
        <f t="shared" ca="1" si="2"/>
        <v/>
      </c>
      <c r="B122" s="138"/>
      <c r="C122" s="136" t="str">
        <f>IF(B122="","",SUMIF('الرصيد الثابت'!$A$2:$A$52,B122,'الرصيد الثابت'!$B$2:$B$52))</f>
        <v/>
      </c>
      <c r="D122" s="136" t="str">
        <f>IF(B122="","",SUMIF('الرصيد الثابت'!$A$2:$A$52,B122,'الرصيد الثابت'!$C$2:$C$52))</f>
        <v/>
      </c>
      <c r="E122" s="201"/>
      <c r="F122" s="201"/>
      <c r="G122" s="136">
        <f t="shared" si="3"/>
        <v>0</v>
      </c>
      <c r="H122" s="202"/>
      <c r="I122" s="131"/>
      <c r="J122" s="299"/>
      <c r="K122" s="293" t="str">
        <f>IFERROR(VLOOKUP(J122,'اسماء العملاء'!$A$2:$E$1270,5,FALSE),"")</f>
        <v/>
      </c>
      <c r="L122" s="294" t="str">
        <f>IFERROR(VLOOKUP(J122,'اسماء العملاء'!$A$2:$C$1270,2,FALSE),"")</f>
        <v/>
      </c>
      <c r="M122" s="295" t="str">
        <f>IFERROR(VLOOKUP(J122,'اسماء العملاء'!$A$2:$C$1270,3,FALSE),"")</f>
        <v/>
      </c>
      <c r="N122" s="28"/>
    </row>
    <row r="123" spans="1:14" ht="23.1" customHeight="1">
      <c r="A123" s="158" t="str">
        <f t="shared" ca="1" si="2"/>
        <v/>
      </c>
      <c r="B123" s="138"/>
      <c r="C123" s="136" t="str">
        <f>IF(B123="","",SUMIF('الرصيد الثابت'!$A$2:$A$52,B123,'الرصيد الثابت'!$B$2:$B$52))</f>
        <v/>
      </c>
      <c r="D123" s="136" t="str">
        <f>IF(B123="","",SUMIF('الرصيد الثابت'!$A$2:$A$52,B123,'الرصيد الثابت'!$C$2:$C$52))</f>
        <v/>
      </c>
      <c r="E123" s="201"/>
      <c r="F123" s="201"/>
      <c r="G123" s="136">
        <f t="shared" si="3"/>
        <v>0</v>
      </c>
      <c r="H123" s="202"/>
      <c r="I123" s="131"/>
      <c r="J123" s="299"/>
      <c r="K123" s="293" t="str">
        <f>IFERROR(VLOOKUP(J123,'اسماء العملاء'!$A$2:$E$1270,5,FALSE),"")</f>
        <v/>
      </c>
      <c r="L123" s="294" t="str">
        <f>IFERROR(VLOOKUP(J123,'اسماء العملاء'!$A$2:$C$1270,2,FALSE),"")</f>
        <v/>
      </c>
      <c r="M123" s="295" t="str">
        <f>IFERROR(VLOOKUP(J123,'اسماء العملاء'!$A$2:$C$1270,3,FALSE),"")</f>
        <v/>
      </c>
      <c r="N123" s="28"/>
    </row>
    <row r="124" spans="1:14" ht="23.1" customHeight="1">
      <c r="A124" s="158" t="str">
        <f t="shared" ca="1" si="2"/>
        <v/>
      </c>
      <c r="B124" s="138"/>
      <c r="C124" s="136" t="str">
        <f>IF(B124="","",SUMIF('الرصيد الثابت'!$A$2:$A$52,B124,'الرصيد الثابت'!$B$2:$B$52))</f>
        <v/>
      </c>
      <c r="D124" s="136" t="str">
        <f>IF(B124="","",SUMIF('الرصيد الثابت'!$A$2:$A$52,B124,'الرصيد الثابت'!$C$2:$C$52))</f>
        <v/>
      </c>
      <c r="E124" s="201"/>
      <c r="F124" s="201"/>
      <c r="G124" s="136">
        <f t="shared" si="3"/>
        <v>0</v>
      </c>
      <c r="H124" s="202"/>
      <c r="I124" s="131"/>
      <c r="J124" s="299"/>
      <c r="K124" s="293" t="str">
        <f>IFERROR(VLOOKUP(J124,'اسماء العملاء'!$A$2:$E$1270,5,FALSE),"")</f>
        <v/>
      </c>
      <c r="L124" s="294" t="str">
        <f>IFERROR(VLOOKUP(J124,'اسماء العملاء'!$A$2:$C$1270,2,FALSE),"")</f>
        <v/>
      </c>
      <c r="M124" s="295" t="str">
        <f>IFERROR(VLOOKUP(J124,'اسماء العملاء'!$A$2:$C$1270,3,FALSE),"")</f>
        <v/>
      </c>
      <c r="N124" s="28"/>
    </row>
    <row r="125" spans="1:14" ht="23.1" customHeight="1">
      <c r="A125" s="158" t="str">
        <f t="shared" ca="1" si="2"/>
        <v/>
      </c>
      <c r="B125" s="138"/>
      <c r="C125" s="136" t="str">
        <f>IF(B125="","",SUMIF('الرصيد الثابت'!$A$2:$A$52,B125,'الرصيد الثابت'!$B$2:$B$52))</f>
        <v/>
      </c>
      <c r="D125" s="136" t="str">
        <f>IF(B125="","",SUMIF('الرصيد الثابت'!$A$2:$A$52,B125,'الرصيد الثابت'!$C$2:$C$52))</f>
        <v/>
      </c>
      <c r="E125" s="201"/>
      <c r="F125" s="201"/>
      <c r="G125" s="136">
        <f t="shared" si="3"/>
        <v>0</v>
      </c>
      <c r="H125" s="202"/>
      <c r="I125" s="131"/>
      <c r="J125" s="299"/>
      <c r="K125" s="293" t="str">
        <f>IFERROR(VLOOKUP(J125,'اسماء العملاء'!$A$2:$E$1270,5,FALSE),"")</f>
        <v/>
      </c>
      <c r="L125" s="294" t="str">
        <f>IFERROR(VLOOKUP(J125,'اسماء العملاء'!$A$2:$C$1270,2,FALSE),"")</f>
        <v/>
      </c>
      <c r="M125" s="295" t="str">
        <f>IFERROR(VLOOKUP(J125,'اسماء العملاء'!$A$2:$C$1270,3,FALSE),"")</f>
        <v/>
      </c>
      <c r="N125" s="28"/>
    </row>
    <row r="126" spans="1:14" ht="23.1" customHeight="1">
      <c r="A126" s="158" t="str">
        <f t="shared" ca="1" si="2"/>
        <v/>
      </c>
      <c r="B126" s="138"/>
      <c r="C126" s="136" t="str">
        <f>IF(B126="","",SUMIF('الرصيد الثابت'!$A$2:$A$52,B126,'الرصيد الثابت'!$B$2:$B$52))</f>
        <v/>
      </c>
      <c r="D126" s="136" t="str">
        <f>IF(B126="","",SUMIF('الرصيد الثابت'!$A$2:$A$52,B126,'الرصيد الثابت'!$C$2:$C$52))</f>
        <v/>
      </c>
      <c r="E126" s="201"/>
      <c r="F126" s="201"/>
      <c r="G126" s="136">
        <f t="shared" si="3"/>
        <v>0</v>
      </c>
      <c r="H126" s="202"/>
      <c r="I126" s="131"/>
      <c r="J126" s="299"/>
      <c r="K126" s="293" t="str">
        <f>IFERROR(VLOOKUP(J126,'اسماء العملاء'!$A$2:$E$1270,5,FALSE),"")</f>
        <v/>
      </c>
      <c r="L126" s="294" t="str">
        <f>IFERROR(VLOOKUP(J126,'اسماء العملاء'!$A$2:$C$1270,2,FALSE),"")</f>
        <v/>
      </c>
      <c r="M126" s="295" t="str">
        <f>IFERROR(VLOOKUP(J126,'اسماء العملاء'!$A$2:$C$1270,3,FALSE),"")</f>
        <v/>
      </c>
      <c r="N126" s="28"/>
    </row>
    <row r="127" spans="1:14" ht="23.1" customHeight="1">
      <c r="A127" s="158" t="str">
        <f t="shared" ca="1" si="2"/>
        <v/>
      </c>
      <c r="B127" s="138"/>
      <c r="C127" s="136" t="str">
        <f>IF(B127="","",SUMIF('الرصيد الثابت'!$A$2:$A$52,B127,'الرصيد الثابت'!$B$2:$B$52))</f>
        <v/>
      </c>
      <c r="D127" s="136" t="str">
        <f>IF(B127="","",SUMIF('الرصيد الثابت'!$A$2:$A$52,B127,'الرصيد الثابت'!$C$2:$C$52))</f>
        <v/>
      </c>
      <c r="E127" s="201"/>
      <c r="F127" s="201"/>
      <c r="G127" s="136">
        <f t="shared" si="3"/>
        <v>0</v>
      </c>
      <c r="H127" s="202"/>
      <c r="I127" s="131"/>
      <c r="J127" s="299"/>
      <c r="K127" s="293" t="str">
        <f>IFERROR(VLOOKUP(J127,'اسماء العملاء'!$A$2:$E$1270,5,FALSE),"")</f>
        <v/>
      </c>
      <c r="L127" s="294" t="str">
        <f>IFERROR(VLOOKUP(J127,'اسماء العملاء'!$A$2:$C$1270,2,FALSE),"")</f>
        <v/>
      </c>
      <c r="M127" s="295" t="str">
        <f>IFERROR(VLOOKUP(J127,'اسماء العملاء'!$A$2:$C$1270,3,FALSE),"")</f>
        <v/>
      </c>
      <c r="N127" s="28"/>
    </row>
    <row r="128" spans="1:14" ht="23.1" customHeight="1">
      <c r="A128" s="158" t="str">
        <f t="shared" ca="1" si="2"/>
        <v/>
      </c>
      <c r="B128" s="138"/>
      <c r="C128" s="136" t="str">
        <f>IF(B128="","",SUMIF('الرصيد الثابت'!$A$2:$A$52,B128,'الرصيد الثابت'!$B$2:$B$52))</f>
        <v/>
      </c>
      <c r="D128" s="136" t="str">
        <f>IF(B128="","",SUMIF('الرصيد الثابت'!$A$2:$A$52,B128,'الرصيد الثابت'!$C$2:$C$52))</f>
        <v/>
      </c>
      <c r="E128" s="201"/>
      <c r="F128" s="201"/>
      <c r="G128" s="136">
        <f t="shared" si="3"/>
        <v>0</v>
      </c>
      <c r="H128" s="202"/>
      <c r="I128" s="131"/>
      <c r="J128" s="299"/>
      <c r="K128" s="293" t="str">
        <f>IFERROR(VLOOKUP(J128,'اسماء العملاء'!$A$2:$E$1270,5,FALSE),"")</f>
        <v/>
      </c>
      <c r="L128" s="294" t="str">
        <f>IFERROR(VLOOKUP(J128,'اسماء العملاء'!$A$2:$C$1270,2,FALSE),"")</f>
        <v/>
      </c>
      <c r="M128" s="295" t="str">
        <f>IFERROR(VLOOKUP(J128,'اسماء العملاء'!$A$2:$C$1270,3,FALSE),"")</f>
        <v/>
      </c>
      <c r="N128" s="28"/>
    </row>
    <row r="129" spans="1:14" ht="23.1" customHeight="1">
      <c r="A129" s="158" t="str">
        <f t="shared" ca="1" si="2"/>
        <v/>
      </c>
      <c r="B129" s="138"/>
      <c r="C129" s="136" t="str">
        <f>IF(B129="","",SUMIF('الرصيد الثابت'!$A$2:$A$52,B129,'الرصيد الثابت'!$B$2:$B$52))</f>
        <v/>
      </c>
      <c r="D129" s="136" t="str">
        <f>IF(B129="","",SUMIF('الرصيد الثابت'!$A$2:$A$52,B129,'الرصيد الثابت'!$C$2:$C$52))</f>
        <v/>
      </c>
      <c r="E129" s="201"/>
      <c r="F129" s="201"/>
      <c r="G129" s="136">
        <f t="shared" si="3"/>
        <v>0</v>
      </c>
      <c r="H129" s="202"/>
      <c r="I129" s="131"/>
      <c r="J129" s="299"/>
      <c r="K129" s="293" t="str">
        <f>IFERROR(VLOOKUP(J129,'اسماء العملاء'!$A$2:$E$1270,5,FALSE),"")</f>
        <v/>
      </c>
      <c r="L129" s="294" t="str">
        <f>IFERROR(VLOOKUP(J129,'اسماء العملاء'!$A$2:$C$1270,2,FALSE),"")</f>
        <v/>
      </c>
      <c r="M129" s="295" t="str">
        <f>IFERROR(VLOOKUP(J129,'اسماء العملاء'!$A$2:$C$1270,3,FALSE),"")</f>
        <v/>
      </c>
      <c r="N129" s="28"/>
    </row>
    <row r="130" spans="1:14" ht="23.1" customHeight="1">
      <c r="A130" s="158" t="str">
        <f t="shared" ca="1" si="2"/>
        <v/>
      </c>
      <c r="B130" s="138"/>
      <c r="C130" s="136" t="str">
        <f>IF(B130="","",SUMIF('الرصيد الثابت'!$A$2:$A$52,B130,'الرصيد الثابت'!$B$2:$B$52))</f>
        <v/>
      </c>
      <c r="D130" s="136" t="str">
        <f>IF(B130="","",SUMIF('الرصيد الثابت'!$A$2:$A$52,B130,'الرصيد الثابت'!$C$2:$C$52))</f>
        <v/>
      </c>
      <c r="E130" s="201"/>
      <c r="F130" s="201"/>
      <c r="G130" s="136">
        <f t="shared" si="3"/>
        <v>0</v>
      </c>
      <c r="H130" s="202"/>
      <c r="I130" s="131"/>
      <c r="J130" s="299"/>
      <c r="K130" s="293" t="str">
        <f>IFERROR(VLOOKUP(J130,'اسماء العملاء'!$A$2:$E$1270,5,FALSE),"")</f>
        <v/>
      </c>
      <c r="L130" s="294" t="str">
        <f>IFERROR(VLOOKUP(J130,'اسماء العملاء'!$A$2:$C$1270,2,FALSE),"")</f>
        <v/>
      </c>
      <c r="M130" s="295" t="str">
        <f>IFERROR(VLOOKUP(J130,'اسماء العملاء'!$A$2:$C$1270,3,FALSE),"")</f>
        <v/>
      </c>
      <c r="N130" s="28"/>
    </row>
    <row r="131" spans="1:14" ht="23.1" customHeight="1">
      <c r="A131" s="158" t="str">
        <f t="shared" ca="1" si="2"/>
        <v/>
      </c>
      <c r="B131" s="138"/>
      <c r="C131" s="136" t="str">
        <f>IF(B131="","",SUMIF('الرصيد الثابت'!$A$2:$A$52,B131,'الرصيد الثابت'!$B$2:$B$52))</f>
        <v/>
      </c>
      <c r="D131" s="136" t="str">
        <f>IF(B131="","",SUMIF('الرصيد الثابت'!$A$2:$A$52,B131,'الرصيد الثابت'!$C$2:$C$52))</f>
        <v/>
      </c>
      <c r="E131" s="201"/>
      <c r="F131" s="201"/>
      <c r="G131" s="136">
        <f t="shared" si="3"/>
        <v>0</v>
      </c>
      <c r="H131" s="202"/>
      <c r="I131" s="131"/>
      <c r="J131" s="299"/>
      <c r="K131" s="293" t="str">
        <f>IFERROR(VLOOKUP(J131,'اسماء العملاء'!$A$2:$E$1270,5,FALSE),"")</f>
        <v/>
      </c>
      <c r="L131" s="294" t="str">
        <f>IFERROR(VLOOKUP(J131,'اسماء العملاء'!$A$2:$C$1270,2,FALSE),"")</f>
        <v/>
      </c>
      <c r="M131" s="295" t="str">
        <f>IFERROR(VLOOKUP(J131,'اسماء العملاء'!$A$2:$C$1270,3,FALSE),"")</f>
        <v/>
      </c>
      <c r="N131" s="28"/>
    </row>
    <row r="132" spans="1:14" ht="23.1" customHeight="1">
      <c r="A132" s="158" t="str">
        <f t="shared" ref="A132:A195" ca="1" si="4">IF(B132="","",TODAY())</f>
        <v/>
      </c>
      <c r="B132" s="138"/>
      <c r="C132" s="136" t="str">
        <f>IF(B132="","",SUMIF('الرصيد الثابت'!$A$2:$A$52,B132,'الرصيد الثابت'!$B$2:$B$52))</f>
        <v/>
      </c>
      <c r="D132" s="136" t="str">
        <f>IF(B132="","",SUMIF('الرصيد الثابت'!$A$2:$A$52,B132,'الرصيد الثابت'!$C$2:$C$52))</f>
        <v/>
      </c>
      <c r="E132" s="201"/>
      <c r="F132" s="201"/>
      <c r="G132" s="136">
        <f t="shared" ref="G132:G195" si="5">SUM(E132-F132)</f>
        <v>0</v>
      </c>
      <c r="H132" s="202"/>
      <c r="I132" s="131"/>
      <c r="J132" s="299"/>
      <c r="K132" s="293" t="str">
        <f>IFERROR(VLOOKUP(J132,'اسماء العملاء'!$A$2:$E$1270,5,FALSE),"")</f>
        <v/>
      </c>
      <c r="L132" s="294" t="str">
        <f>IFERROR(VLOOKUP(J132,'اسماء العملاء'!$A$2:$C$1270,2,FALSE),"")</f>
        <v/>
      </c>
      <c r="M132" s="295" t="str">
        <f>IFERROR(VLOOKUP(J132,'اسماء العملاء'!$A$2:$C$1270,3,FALSE),"")</f>
        <v/>
      </c>
      <c r="N132" s="28"/>
    </row>
    <row r="133" spans="1:14" ht="23.1" customHeight="1">
      <c r="A133" s="158" t="str">
        <f t="shared" ca="1" si="4"/>
        <v/>
      </c>
      <c r="B133" s="138"/>
      <c r="C133" s="136" t="str">
        <f>IF(B133="","",SUMIF('الرصيد الثابت'!$A$2:$A$52,B133,'الرصيد الثابت'!$B$2:$B$52))</f>
        <v/>
      </c>
      <c r="D133" s="136" t="str">
        <f>IF(B133="","",SUMIF('الرصيد الثابت'!$A$2:$A$52,B133,'الرصيد الثابت'!$C$2:$C$52))</f>
        <v/>
      </c>
      <c r="E133" s="201"/>
      <c r="F133" s="201"/>
      <c r="G133" s="136">
        <f t="shared" si="5"/>
        <v>0</v>
      </c>
      <c r="H133" s="202"/>
      <c r="I133" s="131"/>
      <c r="J133" s="299"/>
      <c r="K133" s="293" t="str">
        <f>IFERROR(VLOOKUP(J133,'اسماء العملاء'!$A$2:$E$1270,5,FALSE),"")</f>
        <v/>
      </c>
      <c r="L133" s="294" t="str">
        <f>IFERROR(VLOOKUP(J133,'اسماء العملاء'!$A$2:$C$1270,2,FALSE),"")</f>
        <v/>
      </c>
      <c r="M133" s="295" t="str">
        <f>IFERROR(VLOOKUP(J133,'اسماء العملاء'!$A$2:$C$1270,3,FALSE),"")</f>
        <v/>
      </c>
      <c r="N133" s="28"/>
    </row>
    <row r="134" spans="1:14" ht="23.1" customHeight="1">
      <c r="A134" s="158" t="str">
        <f t="shared" ca="1" si="4"/>
        <v/>
      </c>
      <c r="B134" s="138"/>
      <c r="C134" s="136" t="str">
        <f>IF(B134="","",SUMIF('الرصيد الثابت'!$A$2:$A$52,B134,'الرصيد الثابت'!$B$2:$B$52))</f>
        <v/>
      </c>
      <c r="D134" s="136" t="str">
        <f>IF(B134="","",SUMIF('الرصيد الثابت'!$A$2:$A$52,B134,'الرصيد الثابت'!$C$2:$C$52))</f>
        <v/>
      </c>
      <c r="E134" s="201"/>
      <c r="F134" s="201"/>
      <c r="G134" s="136">
        <f t="shared" si="5"/>
        <v>0</v>
      </c>
      <c r="H134" s="202"/>
      <c r="I134" s="131"/>
      <c r="J134" s="299"/>
      <c r="K134" s="293" t="str">
        <f>IFERROR(VLOOKUP(J134,'اسماء العملاء'!$A$2:$E$1270,5,FALSE),"")</f>
        <v/>
      </c>
      <c r="L134" s="294" t="str">
        <f>IFERROR(VLOOKUP(J134,'اسماء العملاء'!$A$2:$C$1270,2,FALSE),"")</f>
        <v/>
      </c>
      <c r="M134" s="295" t="str">
        <f>IFERROR(VLOOKUP(J134,'اسماء العملاء'!$A$2:$C$1270,3,FALSE),"")</f>
        <v/>
      </c>
      <c r="N134" s="28"/>
    </row>
    <row r="135" spans="1:14" ht="23.1" customHeight="1">
      <c r="A135" s="158" t="str">
        <f t="shared" ca="1" si="4"/>
        <v/>
      </c>
      <c r="B135" s="138"/>
      <c r="C135" s="136" t="str">
        <f>IF(B135="","",SUMIF('الرصيد الثابت'!$A$2:$A$52,B135,'الرصيد الثابت'!$B$2:$B$52))</f>
        <v/>
      </c>
      <c r="D135" s="136" t="str">
        <f>IF(B135="","",SUMIF('الرصيد الثابت'!$A$2:$A$52,B135,'الرصيد الثابت'!$C$2:$C$52))</f>
        <v/>
      </c>
      <c r="E135" s="201"/>
      <c r="F135" s="201"/>
      <c r="G135" s="136">
        <f t="shared" si="5"/>
        <v>0</v>
      </c>
      <c r="H135" s="202"/>
      <c r="I135" s="131"/>
      <c r="J135" s="299"/>
      <c r="K135" s="293" t="str">
        <f>IFERROR(VLOOKUP(J135,'اسماء العملاء'!$A$2:$E$1270,5,FALSE),"")</f>
        <v/>
      </c>
      <c r="L135" s="294" t="str">
        <f>IFERROR(VLOOKUP(J135,'اسماء العملاء'!$A$2:$C$1270,2,FALSE),"")</f>
        <v/>
      </c>
      <c r="M135" s="295" t="str">
        <f>IFERROR(VLOOKUP(J135,'اسماء العملاء'!$A$2:$C$1270,3,FALSE),"")</f>
        <v/>
      </c>
      <c r="N135" s="28"/>
    </row>
    <row r="136" spans="1:14" ht="23.1" customHeight="1">
      <c r="A136" s="158" t="str">
        <f t="shared" ca="1" si="4"/>
        <v/>
      </c>
      <c r="B136" s="138"/>
      <c r="C136" s="136" t="str">
        <f>IF(B136="","",SUMIF('الرصيد الثابت'!$A$2:$A$52,B136,'الرصيد الثابت'!$B$2:$B$52))</f>
        <v/>
      </c>
      <c r="D136" s="136" t="str">
        <f>IF(B136="","",SUMIF('الرصيد الثابت'!$A$2:$A$52,B136,'الرصيد الثابت'!$C$2:$C$52))</f>
        <v/>
      </c>
      <c r="E136" s="201"/>
      <c r="F136" s="201"/>
      <c r="G136" s="136">
        <f t="shared" si="5"/>
        <v>0</v>
      </c>
      <c r="H136" s="202"/>
      <c r="I136" s="131"/>
      <c r="J136" s="299"/>
      <c r="K136" s="293" t="str">
        <f>IFERROR(VLOOKUP(J136,'اسماء العملاء'!$A$2:$E$1270,5,FALSE),"")</f>
        <v/>
      </c>
      <c r="L136" s="294" t="str">
        <f>IFERROR(VLOOKUP(J136,'اسماء العملاء'!$A$2:$C$1270,2,FALSE),"")</f>
        <v/>
      </c>
      <c r="M136" s="295" t="str">
        <f>IFERROR(VLOOKUP(J136,'اسماء العملاء'!$A$2:$C$1270,3,FALSE),"")</f>
        <v/>
      </c>
      <c r="N136" s="28"/>
    </row>
    <row r="137" spans="1:14" ht="23.1" customHeight="1">
      <c r="A137" s="158" t="str">
        <f t="shared" ca="1" si="4"/>
        <v/>
      </c>
      <c r="B137" s="138"/>
      <c r="C137" s="136" t="str">
        <f>IF(B137="","",SUMIF('الرصيد الثابت'!$A$2:$A$52,B137,'الرصيد الثابت'!$B$2:$B$52))</f>
        <v/>
      </c>
      <c r="D137" s="136" t="str">
        <f>IF(B137="","",SUMIF('الرصيد الثابت'!$A$2:$A$52,B137,'الرصيد الثابت'!$C$2:$C$52))</f>
        <v/>
      </c>
      <c r="E137" s="201"/>
      <c r="F137" s="201"/>
      <c r="G137" s="136">
        <f t="shared" si="5"/>
        <v>0</v>
      </c>
      <c r="H137" s="202"/>
      <c r="I137" s="131"/>
      <c r="J137" s="299"/>
      <c r="K137" s="293" t="str">
        <f>IFERROR(VLOOKUP(J137,'اسماء العملاء'!$A$2:$E$1270,5,FALSE),"")</f>
        <v/>
      </c>
      <c r="L137" s="294" t="str">
        <f>IFERROR(VLOOKUP(J137,'اسماء العملاء'!$A$2:$C$1270,2,FALSE),"")</f>
        <v/>
      </c>
      <c r="M137" s="295" t="str">
        <f>IFERROR(VLOOKUP(J137,'اسماء العملاء'!$A$2:$C$1270,3,FALSE),"")</f>
        <v/>
      </c>
      <c r="N137" s="28"/>
    </row>
    <row r="138" spans="1:14" ht="23.1" customHeight="1">
      <c r="A138" s="158" t="str">
        <f t="shared" ca="1" si="4"/>
        <v/>
      </c>
      <c r="B138" s="138"/>
      <c r="C138" s="136" t="str">
        <f>IF(B138="","",SUMIF('الرصيد الثابت'!$A$2:$A$52,B138,'الرصيد الثابت'!$B$2:$B$52))</f>
        <v/>
      </c>
      <c r="D138" s="136" t="str">
        <f>IF(B138="","",SUMIF('الرصيد الثابت'!$A$2:$A$52,B138,'الرصيد الثابت'!$C$2:$C$52))</f>
        <v/>
      </c>
      <c r="E138" s="201"/>
      <c r="F138" s="201"/>
      <c r="G138" s="136">
        <f t="shared" si="5"/>
        <v>0</v>
      </c>
      <c r="H138" s="202"/>
      <c r="I138" s="131"/>
      <c r="J138" s="299"/>
      <c r="K138" s="293" t="str">
        <f>IFERROR(VLOOKUP(J138,'اسماء العملاء'!$A$2:$E$1270,5,FALSE),"")</f>
        <v/>
      </c>
      <c r="L138" s="294" t="str">
        <f>IFERROR(VLOOKUP(J138,'اسماء العملاء'!$A$2:$C$1270,2,FALSE),"")</f>
        <v/>
      </c>
      <c r="M138" s="295" t="str">
        <f>IFERROR(VLOOKUP(J138,'اسماء العملاء'!$A$2:$C$1270,3,FALSE),"")</f>
        <v/>
      </c>
      <c r="N138" s="28"/>
    </row>
    <row r="139" spans="1:14" ht="23.1" customHeight="1">
      <c r="A139" s="158" t="str">
        <f t="shared" ca="1" si="4"/>
        <v/>
      </c>
      <c r="B139" s="138"/>
      <c r="C139" s="136" t="str">
        <f>IF(B139="","",SUMIF('الرصيد الثابت'!$A$2:$A$52,B139,'الرصيد الثابت'!$B$2:$B$52))</f>
        <v/>
      </c>
      <c r="D139" s="136" t="str">
        <f>IF(B139="","",SUMIF('الرصيد الثابت'!$A$2:$A$52,B139,'الرصيد الثابت'!$C$2:$C$52))</f>
        <v/>
      </c>
      <c r="E139" s="201"/>
      <c r="F139" s="201"/>
      <c r="G139" s="136">
        <f t="shared" si="5"/>
        <v>0</v>
      </c>
      <c r="H139" s="202"/>
      <c r="I139" s="131"/>
      <c r="J139" s="299"/>
      <c r="K139" s="293" t="str">
        <f>IFERROR(VLOOKUP(J139,'اسماء العملاء'!$A$2:$E$1270,5,FALSE),"")</f>
        <v/>
      </c>
      <c r="L139" s="294" t="str">
        <f>IFERROR(VLOOKUP(J139,'اسماء العملاء'!$A$2:$C$1270,2,FALSE),"")</f>
        <v/>
      </c>
      <c r="M139" s="295" t="str">
        <f>IFERROR(VLOOKUP(J139,'اسماء العملاء'!$A$2:$C$1270,3,FALSE),"")</f>
        <v/>
      </c>
      <c r="N139" s="28"/>
    </row>
    <row r="140" spans="1:14" ht="23.1" customHeight="1">
      <c r="A140" s="158" t="str">
        <f t="shared" ca="1" si="4"/>
        <v/>
      </c>
      <c r="B140" s="138"/>
      <c r="C140" s="136" t="str">
        <f>IF(B140="","",SUMIF('الرصيد الثابت'!$A$2:$A$52,B140,'الرصيد الثابت'!$B$2:$B$52))</f>
        <v/>
      </c>
      <c r="D140" s="136" t="str">
        <f>IF(B140="","",SUMIF('الرصيد الثابت'!$A$2:$A$52,B140,'الرصيد الثابت'!$C$2:$C$52))</f>
        <v/>
      </c>
      <c r="E140" s="201"/>
      <c r="F140" s="201"/>
      <c r="G140" s="136">
        <f t="shared" si="5"/>
        <v>0</v>
      </c>
      <c r="H140" s="202"/>
      <c r="I140" s="131"/>
      <c r="J140" s="299"/>
      <c r="K140" s="293" t="str">
        <f>IFERROR(VLOOKUP(J140,'اسماء العملاء'!$A$2:$E$1270,5,FALSE),"")</f>
        <v/>
      </c>
      <c r="L140" s="294" t="str">
        <f>IFERROR(VLOOKUP(J140,'اسماء العملاء'!$A$2:$C$1270,2,FALSE),"")</f>
        <v/>
      </c>
      <c r="M140" s="295" t="str">
        <f>IFERROR(VLOOKUP(J140,'اسماء العملاء'!$A$2:$C$1270,3,FALSE),"")</f>
        <v/>
      </c>
      <c r="N140" s="28"/>
    </row>
    <row r="141" spans="1:14" ht="23.1" customHeight="1">
      <c r="A141" s="158" t="str">
        <f t="shared" ca="1" si="4"/>
        <v/>
      </c>
      <c r="B141" s="138"/>
      <c r="C141" s="136" t="str">
        <f>IF(B141="","",SUMIF('الرصيد الثابت'!$A$2:$A$52,B141,'الرصيد الثابت'!$B$2:$B$52))</f>
        <v/>
      </c>
      <c r="D141" s="136" t="str">
        <f>IF(B141="","",SUMIF('الرصيد الثابت'!$A$2:$A$52,B141,'الرصيد الثابت'!$C$2:$C$52))</f>
        <v/>
      </c>
      <c r="E141" s="201"/>
      <c r="F141" s="201"/>
      <c r="G141" s="136">
        <f t="shared" si="5"/>
        <v>0</v>
      </c>
      <c r="H141" s="202"/>
      <c r="I141" s="131"/>
      <c r="J141" s="299"/>
      <c r="K141" s="293" t="str">
        <f>IFERROR(VLOOKUP(J141,'اسماء العملاء'!$A$2:$E$1270,5,FALSE),"")</f>
        <v/>
      </c>
      <c r="L141" s="294" t="str">
        <f>IFERROR(VLOOKUP(J141,'اسماء العملاء'!$A$2:$C$1270,2,FALSE),"")</f>
        <v/>
      </c>
      <c r="M141" s="295" t="str">
        <f>IFERROR(VLOOKUP(J141,'اسماء العملاء'!$A$2:$C$1270,3,FALSE),"")</f>
        <v/>
      </c>
      <c r="N141" s="28"/>
    </row>
    <row r="142" spans="1:14" ht="23.1" customHeight="1">
      <c r="A142" s="158" t="str">
        <f t="shared" ca="1" si="4"/>
        <v/>
      </c>
      <c r="B142" s="138"/>
      <c r="C142" s="136" t="str">
        <f>IF(B142="","",SUMIF('الرصيد الثابت'!$A$2:$A$52,B142,'الرصيد الثابت'!$B$2:$B$52))</f>
        <v/>
      </c>
      <c r="D142" s="136" t="str">
        <f>IF(B142="","",SUMIF('الرصيد الثابت'!$A$2:$A$52,B142,'الرصيد الثابت'!$C$2:$C$52))</f>
        <v/>
      </c>
      <c r="E142" s="201"/>
      <c r="F142" s="201"/>
      <c r="G142" s="136">
        <f t="shared" si="5"/>
        <v>0</v>
      </c>
      <c r="H142" s="202"/>
      <c r="I142" s="131"/>
      <c r="J142" s="299"/>
      <c r="K142" s="293" t="str">
        <f>IFERROR(VLOOKUP(J142,'اسماء العملاء'!$A$2:$E$1270,5,FALSE),"")</f>
        <v/>
      </c>
      <c r="L142" s="294" t="str">
        <f>IFERROR(VLOOKUP(J142,'اسماء العملاء'!$A$2:$C$1270,2,FALSE),"")</f>
        <v/>
      </c>
      <c r="M142" s="295" t="str">
        <f>IFERROR(VLOOKUP(J142,'اسماء العملاء'!$A$2:$C$1270,3,FALSE),"")</f>
        <v/>
      </c>
      <c r="N142" s="28"/>
    </row>
    <row r="143" spans="1:14" ht="23.1" customHeight="1">
      <c r="A143" s="158" t="str">
        <f t="shared" ca="1" si="4"/>
        <v/>
      </c>
      <c r="B143" s="138"/>
      <c r="C143" s="136" t="str">
        <f>IF(B143="","",SUMIF('الرصيد الثابت'!$A$2:$A$52,B143,'الرصيد الثابت'!$B$2:$B$52))</f>
        <v/>
      </c>
      <c r="D143" s="136" t="str">
        <f>IF(B143="","",SUMIF('الرصيد الثابت'!$A$2:$A$52,B143,'الرصيد الثابت'!$C$2:$C$52))</f>
        <v/>
      </c>
      <c r="E143" s="201"/>
      <c r="F143" s="201"/>
      <c r="G143" s="136">
        <f t="shared" si="5"/>
        <v>0</v>
      </c>
      <c r="H143" s="202"/>
      <c r="I143" s="131"/>
      <c r="J143" s="299"/>
      <c r="K143" s="293" t="str">
        <f>IFERROR(VLOOKUP(J143,'اسماء العملاء'!$A$2:$E$1270,5,FALSE),"")</f>
        <v/>
      </c>
      <c r="L143" s="294" t="str">
        <f>IFERROR(VLOOKUP(J143,'اسماء العملاء'!$A$2:$C$1270,2,FALSE),"")</f>
        <v/>
      </c>
      <c r="M143" s="295" t="str">
        <f>IFERROR(VLOOKUP(J143,'اسماء العملاء'!$A$2:$C$1270,3,FALSE),"")</f>
        <v/>
      </c>
      <c r="N143" s="28"/>
    </row>
    <row r="144" spans="1:14" ht="23.1" customHeight="1">
      <c r="A144" s="158" t="str">
        <f t="shared" ca="1" si="4"/>
        <v/>
      </c>
      <c r="B144" s="138"/>
      <c r="C144" s="136" t="str">
        <f>IF(B144="","",SUMIF('الرصيد الثابت'!$A$2:$A$52,B144,'الرصيد الثابت'!$B$2:$B$52))</f>
        <v/>
      </c>
      <c r="D144" s="136" t="str">
        <f>IF(B144="","",SUMIF('الرصيد الثابت'!$A$2:$A$52,B144,'الرصيد الثابت'!$C$2:$C$52))</f>
        <v/>
      </c>
      <c r="E144" s="201"/>
      <c r="F144" s="201"/>
      <c r="G144" s="136">
        <f t="shared" si="5"/>
        <v>0</v>
      </c>
      <c r="H144" s="202"/>
      <c r="I144" s="131"/>
      <c r="J144" s="299"/>
      <c r="K144" s="293" t="str">
        <f>IFERROR(VLOOKUP(J144,'اسماء العملاء'!$A$2:$E$1270,5,FALSE),"")</f>
        <v/>
      </c>
      <c r="L144" s="294" t="str">
        <f>IFERROR(VLOOKUP(J144,'اسماء العملاء'!$A$2:$C$1270,2,FALSE),"")</f>
        <v/>
      </c>
      <c r="M144" s="295" t="str">
        <f>IFERROR(VLOOKUP(J144,'اسماء العملاء'!$A$2:$C$1270,3,FALSE),"")</f>
        <v/>
      </c>
      <c r="N144" s="28"/>
    </row>
    <row r="145" spans="1:14" ht="23.1" customHeight="1">
      <c r="A145" s="158" t="str">
        <f t="shared" ca="1" si="4"/>
        <v/>
      </c>
      <c r="B145" s="138"/>
      <c r="C145" s="136" t="str">
        <f>IF(B145="","",SUMIF('الرصيد الثابت'!$A$2:$A$52,B145,'الرصيد الثابت'!$B$2:$B$52))</f>
        <v/>
      </c>
      <c r="D145" s="136" t="str">
        <f>IF(B145="","",SUMIF('الرصيد الثابت'!$A$2:$A$52,B145,'الرصيد الثابت'!$C$2:$C$52))</f>
        <v/>
      </c>
      <c r="E145" s="201"/>
      <c r="F145" s="201"/>
      <c r="G145" s="136">
        <f t="shared" si="5"/>
        <v>0</v>
      </c>
      <c r="H145" s="202"/>
      <c r="I145" s="131"/>
      <c r="J145" s="299"/>
      <c r="K145" s="293" t="str">
        <f>IFERROR(VLOOKUP(J145,'اسماء العملاء'!$A$2:$E$1270,5,FALSE),"")</f>
        <v/>
      </c>
      <c r="L145" s="294" t="str">
        <f>IFERROR(VLOOKUP(J145,'اسماء العملاء'!$A$2:$C$1270,2,FALSE),"")</f>
        <v/>
      </c>
      <c r="M145" s="295" t="str">
        <f>IFERROR(VLOOKUP(J145,'اسماء العملاء'!$A$2:$C$1270,3,FALSE),"")</f>
        <v/>
      </c>
      <c r="N145" s="28"/>
    </row>
    <row r="146" spans="1:14" ht="23.1" customHeight="1">
      <c r="A146" s="158" t="str">
        <f t="shared" ca="1" si="4"/>
        <v/>
      </c>
      <c r="B146" s="138"/>
      <c r="C146" s="136" t="str">
        <f>IF(B146="","",SUMIF('الرصيد الثابت'!$A$2:$A$52,B146,'الرصيد الثابت'!$B$2:$B$52))</f>
        <v/>
      </c>
      <c r="D146" s="136" t="str">
        <f>IF(B146="","",SUMIF('الرصيد الثابت'!$A$2:$A$52,B146,'الرصيد الثابت'!$C$2:$C$52))</f>
        <v/>
      </c>
      <c r="E146" s="201"/>
      <c r="F146" s="201"/>
      <c r="G146" s="136">
        <f t="shared" si="5"/>
        <v>0</v>
      </c>
      <c r="H146" s="202"/>
      <c r="I146" s="131"/>
      <c r="J146" s="299"/>
      <c r="K146" s="293" t="str">
        <f>IFERROR(VLOOKUP(J146,'اسماء العملاء'!$A$2:$E$1270,5,FALSE),"")</f>
        <v/>
      </c>
      <c r="L146" s="294" t="str">
        <f>IFERROR(VLOOKUP(J146,'اسماء العملاء'!$A$2:$C$1270,2,FALSE),"")</f>
        <v/>
      </c>
      <c r="M146" s="295" t="str">
        <f>IFERROR(VLOOKUP(J146,'اسماء العملاء'!$A$2:$C$1270,3,FALSE),"")</f>
        <v/>
      </c>
      <c r="N146" s="28"/>
    </row>
    <row r="147" spans="1:14" ht="23.1" customHeight="1">
      <c r="A147" s="158" t="str">
        <f t="shared" ca="1" si="4"/>
        <v/>
      </c>
      <c r="B147" s="138"/>
      <c r="C147" s="136" t="str">
        <f>IF(B147="","",SUMIF('الرصيد الثابت'!$A$2:$A$52,B147,'الرصيد الثابت'!$B$2:$B$52))</f>
        <v/>
      </c>
      <c r="D147" s="136" t="str">
        <f>IF(B147="","",SUMIF('الرصيد الثابت'!$A$2:$A$52,B147,'الرصيد الثابت'!$C$2:$C$52))</f>
        <v/>
      </c>
      <c r="E147" s="201"/>
      <c r="F147" s="201"/>
      <c r="G147" s="136">
        <f t="shared" si="5"/>
        <v>0</v>
      </c>
      <c r="H147" s="202"/>
      <c r="I147" s="131"/>
      <c r="J147" s="299"/>
      <c r="K147" s="293" t="str">
        <f>IFERROR(VLOOKUP(J147,'اسماء العملاء'!$A$2:$E$1270,5,FALSE),"")</f>
        <v/>
      </c>
      <c r="L147" s="294" t="str">
        <f>IFERROR(VLOOKUP(J147,'اسماء العملاء'!$A$2:$C$1270,2,FALSE),"")</f>
        <v/>
      </c>
      <c r="M147" s="295" t="str">
        <f>IFERROR(VLOOKUP(J147,'اسماء العملاء'!$A$2:$C$1270,3,FALSE),"")</f>
        <v/>
      </c>
      <c r="N147" s="28"/>
    </row>
    <row r="148" spans="1:14" ht="23.1" customHeight="1">
      <c r="A148" s="158" t="str">
        <f t="shared" ca="1" si="4"/>
        <v/>
      </c>
      <c r="B148" s="138"/>
      <c r="C148" s="136" t="str">
        <f>IF(B148="","",SUMIF('الرصيد الثابت'!$A$2:$A$52,B148,'الرصيد الثابت'!$B$2:$B$52))</f>
        <v/>
      </c>
      <c r="D148" s="136" t="str">
        <f>IF(B148="","",SUMIF('الرصيد الثابت'!$A$2:$A$52,B148,'الرصيد الثابت'!$C$2:$C$52))</f>
        <v/>
      </c>
      <c r="E148" s="201"/>
      <c r="F148" s="201"/>
      <c r="G148" s="136">
        <f t="shared" si="5"/>
        <v>0</v>
      </c>
      <c r="H148" s="202"/>
      <c r="I148" s="131"/>
      <c r="J148" s="299"/>
      <c r="K148" s="293" t="str">
        <f>IFERROR(VLOOKUP(J148,'اسماء العملاء'!$A$2:$E$1270,5,FALSE),"")</f>
        <v/>
      </c>
      <c r="L148" s="294" t="str">
        <f>IFERROR(VLOOKUP(J148,'اسماء العملاء'!$A$2:$C$1270,2,FALSE),"")</f>
        <v/>
      </c>
      <c r="M148" s="295" t="str">
        <f>IFERROR(VLOOKUP(J148,'اسماء العملاء'!$A$2:$C$1270,3,FALSE),"")</f>
        <v/>
      </c>
      <c r="N148" s="28"/>
    </row>
    <row r="149" spans="1:14" ht="23.1" customHeight="1">
      <c r="A149" s="158" t="str">
        <f t="shared" ca="1" si="4"/>
        <v/>
      </c>
      <c r="B149" s="138"/>
      <c r="C149" s="136" t="str">
        <f>IF(B149="","",SUMIF('الرصيد الثابت'!$A$2:$A$52,B149,'الرصيد الثابت'!$B$2:$B$52))</f>
        <v/>
      </c>
      <c r="D149" s="136" t="str">
        <f>IF(B149="","",SUMIF('الرصيد الثابت'!$A$2:$A$52,B149,'الرصيد الثابت'!$C$2:$C$52))</f>
        <v/>
      </c>
      <c r="E149" s="201"/>
      <c r="F149" s="201"/>
      <c r="G149" s="136">
        <f t="shared" si="5"/>
        <v>0</v>
      </c>
      <c r="H149" s="202"/>
      <c r="I149" s="131"/>
      <c r="J149" s="299"/>
      <c r="K149" s="293" t="str">
        <f>IFERROR(VLOOKUP(J149,'اسماء العملاء'!$A$2:$E$1270,5,FALSE),"")</f>
        <v/>
      </c>
      <c r="L149" s="294" t="str">
        <f>IFERROR(VLOOKUP(J149,'اسماء العملاء'!$A$2:$C$1270,2,FALSE),"")</f>
        <v/>
      </c>
      <c r="M149" s="295" t="str">
        <f>IFERROR(VLOOKUP(J149,'اسماء العملاء'!$A$2:$C$1270,3,FALSE),"")</f>
        <v/>
      </c>
      <c r="N149" s="28"/>
    </row>
    <row r="150" spans="1:14" ht="23.1" customHeight="1">
      <c r="A150" s="158" t="str">
        <f t="shared" ca="1" si="4"/>
        <v/>
      </c>
      <c r="B150" s="138"/>
      <c r="C150" s="136" t="str">
        <f>IF(B150="","",SUMIF('الرصيد الثابت'!$A$2:$A$52,B150,'الرصيد الثابت'!$B$2:$B$52))</f>
        <v/>
      </c>
      <c r="D150" s="136" t="str">
        <f>IF(B150="","",SUMIF('الرصيد الثابت'!$A$2:$A$52,B150,'الرصيد الثابت'!$C$2:$C$52))</f>
        <v/>
      </c>
      <c r="E150" s="201"/>
      <c r="F150" s="201"/>
      <c r="G150" s="136">
        <f t="shared" si="5"/>
        <v>0</v>
      </c>
      <c r="H150" s="202"/>
      <c r="I150" s="131"/>
      <c r="J150" s="299"/>
      <c r="K150" s="293" t="str">
        <f>IFERROR(VLOOKUP(J150,'اسماء العملاء'!$A$2:$E$1270,5,FALSE),"")</f>
        <v/>
      </c>
      <c r="L150" s="294" t="str">
        <f>IFERROR(VLOOKUP(J150,'اسماء العملاء'!$A$2:$C$1270,2,FALSE),"")</f>
        <v/>
      </c>
      <c r="M150" s="295" t="str">
        <f>IFERROR(VLOOKUP(J150,'اسماء العملاء'!$A$2:$C$1270,3,FALSE),"")</f>
        <v/>
      </c>
      <c r="N150" s="28"/>
    </row>
    <row r="151" spans="1:14" ht="23.1" customHeight="1">
      <c r="A151" s="158" t="str">
        <f t="shared" ca="1" si="4"/>
        <v/>
      </c>
      <c r="B151" s="138"/>
      <c r="C151" s="136" t="str">
        <f>IF(B151="","",SUMIF('الرصيد الثابت'!$A$2:$A$52,B151,'الرصيد الثابت'!$B$2:$B$52))</f>
        <v/>
      </c>
      <c r="D151" s="136" t="str">
        <f>IF(B151="","",SUMIF('الرصيد الثابت'!$A$2:$A$52,B151,'الرصيد الثابت'!$C$2:$C$52))</f>
        <v/>
      </c>
      <c r="E151" s="201"/>
      <c r="F151" s="201"/>
      <c r="G151" s="136">
        <f t="shared" si="5"/>
        <v>0</v>
      </c>
      <c r="H151" s="202"/>
      <c r="I151" s="131"/>
      <c r="J151" s="299"/>
      <c r="K151" s="293" t="str">
        <f>IFERROR(VLOOKUP(J151,'اسماء العملاء'!$A$2:$E$1270,5,FALSE),"")</f>
        <v/>
      </c>
      <c r="L151" s="294" t="str">
        <f>IFERROR(VLOOKUP(J151,'اسماء العملاء'!$A$2:$C$1270,2,FALSE),"")</f>
        <v/>
      </c>
      <c r="M151" s="295" t="str">
        <f>IFERROR(VLOOKUP(J151,'اسماء العملاء'!$A$2:$C$1270,3,FALSE),"")</f>
        <v/>
      </c>
      <c r="N151" s="28"/>
    </row>
    <row r="152" spans="1:14" ht="23.1" customHeight="1">
      <c r="A152" s="158" t="str">
        <f t="shared" ca="1" si="4"/>
        <v/>
      </c>
      <c r="B152" s="138"/>
      <c r="C152" s="136" t="str">
        <f>IF(B152="","",SUMIF('الرصيد الثابت'!$A$2:$A$52,B152,'الرصيد الثابت'!$B$2:$B$52))</f>
        <v/>
      </c>
      <c r="D152" s="136" t="str">
        <f>IF(B152="","",SUMIF('الرصيد الثابت'!$A$2:$A$52,B152,'الرصيد الثابت'!$C$2:$C$52))</f>
        <v/>
      </c>
      <c r="E152" s="201"/>
      <c r="F152" s="201"/>
      <c r="G152" s="136">
        <f t="shared" si="5"/>
        <v>0</v>
      </c>
      <c r="H152" s="202"/>
      <c r="I152" s="131"/>
      <c r="J152" s="299"/>
      <c r="K152" s="293" t="str">
        <f>IFERROR(VLOOKUP(J152,'اسماء العملاء'!$A$2:$E$1270,5,FALSE),"")</f>
        <v/>
      </c>
      <c r="L152" s="294" t="str">
        <f>IFERROR(VLOOKUP(J152,'اسماء العملاء'!$A$2:$C$1270,2,FALSE),"")</f>
        <v/>
      </c>
      <c r="M152" s="295" t="str">
        <f>IFERROR(VLOOKUP(J152,'اسماء العملاء'!$A$2:$C$1270,3,FALSE),"")</f>
        <v/>
      </c>
      <c r="N152" s="28"/>
    </row>
    <row r="153" spans="1:14" ht="23.1" customHeight="1">
      <c r="A153" s="158" t="str">
        <f t="shared" ca="1" si="4"/>
        <v/>
      </c>
      <c r="B153" s="138"/>
      <c r="C153" s="136" t="str">
        <f>IF(B153="","",SUMIF('الرصيد الثابت'!$A$2:$A$52,B153,'الرصيد الثابت'!$B$2:$B$52))</f>
        <v/>
      </c>
      <c r="D153" s="136" t="str">
        <f>IF(B153="","",SUMIF('الرصيد الثابت'!$A$2:$A$52,B153,'الرصيد الثابت'!$C$2:$C$52))</f>
        <v/>
      </c>
      <c r="E153" s="201"/>
      <c r="F153" s="201"/>
      <c r="G153" s="136">
        <f t="shared" si="5"/>
        <v>0</v>
      </c>
      <c r="H153" s="202"/>
      <c r="I153" s="131"/>
      <c r="J153" s="299"/>
      <c r="K153" s="293" t="str">
        <f>IFERROR(VLOOKUP(J153,'اسماء العملاء'!$A$2:$E$1270,5,FALSE),"")</f>
        <v/>
      </c>
      <c r="L153" s="294" t="str">
        <f>IFERROR(VLOOKUP(J153,'اسماء العملاء'!$A$2:$C$1270,2,FALSE),"")</f>
        <v/>
      </c>
      <c r="M153" s="295" t="str">
        <f>IFERROR(VLOOKUP(J153,'اسماء العملاء'!$A$2:$C$1270,3,FALSE),"")</f>
        <v/>
      </c>
      <c r="N153" s="28"/>
    </row>
    <row r="154" spans="1:14" ht="23.1" customHeight="1">
      <c r="A154" s="158" t="str">
        <f t="shared" ca="1" si="4"/>
        <v/>
      </c>
      <c r="B154" s="138"/>
      <c r="C154" s="136" t="str">
        <f>IF(B154="","",SUMIF('الرصيد الثابت'!$A$2:$A$52,B154,'الرصيد الثابت'!$B$2:$B$52))</f>
        <v/>
      </c>
      <c r="D154" s="136" t="str">
        <f>IF(B154="","",SUMIF('الرصيد الثابت'!$A$2:$A$52,B154,'الرصيد الثابت'!$C$2:$C$52))</f>
        <v/>
      </c>
      <c r="E154" s="201"/>
      <c r="F154" s="201"/>
      <c r="G154" s="136">
        <f t="shared" si="5"/>
        <v>0</v>
      </c>
      <c r="H154" s="202"/>
      <c r="I154" s="131"/>
      <c r="J154" s="299"/>
      <c r="K154" s="293" t="str">
        <f>IFERROR(VLOOKUP(J154,'اسماء العملاء'!$A$2:$E$1270,5,FALSE),"")</f>
        <v/>
      </c>
      <c r="L154" s="294" t="str">
        <f>IFERROR(VLOOKUP(J154,'اسماء العملاء'!$A$2:$C$1270,2,FALSE),"")</f>
        <v/>
      </c>
      <c r="M154" s="295" t="str">
        <f>IFERROR(VLOOKUP(J154,'اسماء العملاء'!$A$2:$C$1270,3,FALSE),"")</f>
        <v/>
      </c>
      <c r="N154" s="28"/>
    </row>
    <row r="155" spans="1:14" ht="23.1" customHeight="1">
      <c r="A155" s="158" t="str">
        <f t="shared" ca="1" si="4"/>
        <v/>
      </c>
      <c r="B155" s="138"/>
      <c r="C155" s="136" t="str">
        <f>IF(B155="","",SUMIF('الرصيد الثابت'!$A$2:$A$52,B155,'الرصيد الثابت'!$B$2:$B$52))</f>
        <v/>
      </c>
      <c r="D155" s="136" t="str">
        <f>IF(B155="","",SUMIF('الرصيد الثابت'!$A$2:$A$52,B155,'الرصيد الثابت'!$C$2:$C$52))</f>
        <v/>
      </c>
      <c r="E155" s="201"/>
      <c r="F155" s="201"/>
      <c r="G155" s="136">
        <f t="shared" si="5"/>
        <v>0</v>
      </c>
      <c r="H155" s="202"/>
      <c r="I155" s="131"/>
      <c r="J155" s="299"/>
      <c r="K155" s="293" t="str">
        <f>IFERROR(VLOOKUP(J155,'اسماء العملاء'!$A$2:$E$1270,5,FALSE),"")</f>
        <v/>
      </c>
      <c r="L155" s="294" t="str">
        <f>IFERROR(VLOOKUP(J155,'اسماء العملاء'!$A$2:$C$1270,2,FALSE),"")</f>
        <v/>
      </c>
      <c r="M155" s="295" t="str">
        <f>IFERROR(VLOOKUP(J155,'اسماء العملاء'!$A$2:$C$1270,3,FALSE),"")</f>
        <v/>
      </c>
      <c r="N155" s="28"/>
    </row>
    <row r="156" spans="1:14" ht="23.1" customHeight="1">
      <c r="A156" s="158" t="str">
        <f t="shared" ca="1" si="4"/>
        <v/>
      </c>
      <c r="B156" s="138"/>
      <c r="C156" s="136" t="str">
        <f>IF(B156="","",SUMIF('الرصيد الثابت'!$A$2:$A$52,B156,'الرصيد الثابت'!$B$2:$B$52))</f>
        <v/>
      </c>
      <c r="D156" s="136" t="str">
        <f>IF(B156="","",SUMIF('الرصيد الثابت'!$A$2:$A$52,B156,'الرصيد الثابت'!$C$2:$C$52))</f>
        <v/>
      </c>
      <c r="E156" s="201"/>
      <c r="F156" s="201"/>
      <c r="G156" s="136">
        <f t="shared" si="5"/>
        <v>0</v>
      </c>
      <c r="H156" s="202"/>
      <c r="I156" s="131"/>
      <c r="J156" s="299"/>
      <c r="K156" s="293" t="str">
        <f>IFERROR(VLOOKUP(J156,'اسماء العملاء'!$A$2:$E$1270,5,FALSE),"")</f>
        <v/>
      </c>
      <c r="L156" s="294" t="str">
        <f>IFERROR(VLOOKUP(J156,'اسماء العملاء'!$A$2:$C$1270,2,FALSE),"")</f>
        <v/>
      </c>
      <c r="M156" s="295" t="str">
        <f>IFERROR(VLOOKUP(J156,'اسماء العملاء'!$A$2:$C$1270,3,FALSE),"")</f>
        <v/>
      </c>
      <c r="N156" s="28"/>
    </row>
    <row r="157" spans="1:14" ht="23.1" customHeight="1">
      <c r="A157" s="158" t="str">
        <f t="shared" ca="1" si="4"/>
        <v/>
      </c>
      <c r="B157" s="138"/>
      <c r="C157" s="136" t="str">
        <f>IF(B157="","",SUMIF('الرصيد الثابت'!$A$2:$A$52,B157,'الرصيد الثابت'!$B$2:$B$52))</f>
        <v/>
      </c>
      <c r="D157" s="136" t="str">
        <f>IF(B157="","",SUMIF('الرصيد الثابت'!$A$2:$A$52,B157,'الرصيد الثابت'!$C$2:$C$52))</f>
        <v/>
      </c>
      <c r="E157" s="201"/>
      <c r="F157" s="201"/>
      <c r="G157" s="136">
        <f t="shared" si="5"/>
        <v>0</v>
      </c>
      <c r="H157" s="202"/>
      <c r="I157" s="131"/>
      <c r="J157" s="299"/>
      <c r="K157" s="293" t="str">
        <f>IFERROR(VLOOKUP(J157,'اسماء العملاء'!$A$2:$E$1270,5,FALSE),"")</f>
        <v/>
      </c>
      <c r="L157" s="294" t="str">
        <f>IFERROR(VLOOKUP(J157,'اسماء العملاء'!$A$2:$C$1270,2,FALSE),"")</f>
        <v/>
      </c>
      <c r="M157" s="295" t="str">
        <f>IFERROR(VLOOKUP(J157,'اسماء العملاء'!$A$2:$C$1270,3,FALSE),"")</f>
        <v/>
      </c>
      <c r="N157" s="28"/>
    </row>
    <row r="158" spans="1:14" ht="23.1" customHeight="1">
      <c r="A158" s="158" t="str">
        <f t="shared" ca="1" si="4"/>
        <v/>
      </c>
      <c r="B158" s="138"/>
      <c r="C158" s="136" t="str">
        <f>IF(B158="","",SUMIF('الرصيد الثابت'!$A$2:$A$52,B158,'الرصيد الثابت'!$B$2:$B$52))</f>
        <v/>
      </c>
      <c r="D158" s="136" t="str">
        <f>IF(B158="","",SUMIF('الرصيد الثابت'!$A$2:$A$52,B158,'الرصيد الثابت'!$C$2:$C$52))</f>
        <v/>
      </c>
      <c r="E158" s="201"/>
      <c r="F158" s="201"/>
      <c r="G158" s="136">
        <f t="shared" si="5"/>
        <v>0</v>
      </c>
      <c r="H158" s="202"/>
      <c r="I158" s="131"/>
      <c r="J158" s="299"/>
      <c r="K158" s="293" t="str">
        <f>IFERROR(VLOOKUP(J158,'اسماء العملاء'!$A$2:$E$1270,5,FALSE),"")</f>
        <v/>
      </c>
      <c r="L158" s="294" t="str">
        <f>IFERROR(VLOOKUP(J158,'اسماء العملاء'!$A$2:$C$1270,2,FALSE),"")</f>
        <v/>
      </c>
      <c r="M158" s="295" t="str">
        <f>IFERROR(VLOOKUP(J158,'اسماء العملاء'!$A$2:$C$1270,3,FALSE),"")</f>
        <v/>
      </c>
      <c r="N158" s="28"/>
    </row>
    <row r="159" spans="1:14" ht="23.1" customHeight="1">
      <c r="A159" s="158" t="str">
        <f t="shared" ca="1" si="4"/>
        <v/>
      </c>
      <c r="B159" s="138"/>
      <c r="C159" s="136" t="str">
        <f>IF(B159="","",SUMIF('الرصيد الثابت'!$A$2:$A$52,B159,'الرصيد الثابت'!$B$2:$B$52))</f>
        <v/>
      </c>
      <c r="D159" s="136" t="str">
        <f>IF(B159="","",SUMIF('الرصيد الثابت'!$A$2:$A$52,B159,'الرصيد الثابت'!$C$2:$C$52))</f>
        <v/>
      </c>
      <c r="E159" s="201"/>
      <c r="F159" s="201"/>
      <c r="G159" s="136">
        <f t="shared" si="5"/>
        <v>0</v>
      </c>
      <c r="H159" s="202"/>
      <c r="I159" s="131"/>
      <c r="J159" s="299"/>
      <c r="K159" s="293" t="str">
        <f>IFERROR(VLOOKUP(J159,'اسماء العملاء'!$A$2:$E$1270,5,FALSE),"")</f>
        <v/>
      </c>
      <c r="L159" s="294" t="str">
        <f>IFERROR(VLOOKUP(J159,'اسماء العملاء'!$A$2:$C$1270,2,FALSE),"")</f>
        <v/>
      </c>
      <c r="M159" s="295" t="str">
        <f>IFERROR(VLOOKUP(J159,'اسماء العملاء'!$A$2:$C$1270,3,FALSE),"")</f>
        <v/>
      </c>
      <c r="N159" s="28"/>
    </row>
    <row r="160" spans="1:14" ht="23.1" customHeight="1">
      <c r="A160" s="158" t="str">
        <f t="shared" ca="1" si="4"/>
        <v/>
      </c>
      <c r="B160" s="138"/>
      <c r="C160" s="136" t="str">
        <f>IF(B160="","",SUMIF('الرصيد الثابت'!$A$2:$A$52,B160,'الرصيد الثابت'!$B$2:$B$52))</f>
        <v/>
      </c>
      <c r="D160" s="136" t="str">
        <f>IF(B160="","",SUMIF('الرصيد الثابت'!$A$2:$A$52,B160,'الرصيد الثابت'!$C$2:$C$52))</f>
        <v/>
      </c>
      <c r="E160" s="201"/>
      <c r="F160" s="201"/>
      <c r="G160" s="136">
        <f t="shared" si="5"/>
        <v>0</v>
      </c>
      <c r="H160" s="202"/>
      <c r="I160" s="131"/>
      <c r="J160" s="299"/>
      <c r="K160" s="293" t="str">
        <f>IFERROR(VLOOKUP(J160,'اسماء العملاء'!$A$2:$E$1270,5,FALSE),"")</f>
        <v/>
      </c>
      <c r="L160" s="294" t="str">
        <f>IFERROR(VLOOKUP(J160,'اسماء العملاء'!$A$2:$C$1270,2,FALSE),"")</f>
        <v/>
      </c>
      <c r="M160" s="295" t="str">
        <f>IFERROR(VLOOKUP(J160,'اسماء العملاء'!$A$2:$C$1270,3,FALSE),"")</f>
        <v/>
      </c>
      <c r="N160" s="28"/>
    </row>
    <row r="161" spans="1:14" ht="23.1" customHeight="1">
      <c r="A161" s="158" t="str">
        <f t="shared" ca="1" si="4"/>
        <v/>
      </c>
      <c r="B161" s="138"/>
      <c r="C161" s="136" t="str">
        <f>IF(B161="","",SUMIF('الرصيد الثابت'!$A$2:$A$52,B161,'الرصيد الثابت'!$B$2:$B$52))</f>
        <v/>
      </c>
      <c r="D161" s="136" t="str">
        <f>IF(B161="","",SUMIF('الرصيد الثابت'!$A$2:$A$52,B161,'الرصيد الثابت'!$C$2:$C$52))</f>
        <v/>
      </c>
      <c r="E161" s="201"/>
      <c r="F161" s="201"/>
      <c r="G161" s="136">
        <f t="shared" si="5"/>
        <v>0</v>
      </c>
      <c r="H161" s="202"/>
      <c r="I161" s="131"/>
      <c r="J161" s="299"/>
      <c r="K161" s="293" t="str">
        <f>IFERROR(VLOOKUP(J161,'اسماء العملاء'!$A$2:$E$1270,5,FALSE),"")</f>
        <v/>
      </c>
      <c r="L161" s="294" t="str">
        <f>IFERROR(VLOOKUP(J161,'اسماء العملاء'!$A$2:$C$1270,2,FALSE),"")</f>
        <v/>
      </c>
      <c r="M161" s="295" t="str">
        <f>IFERROR(VLOOKUP(J161,'اسماء العملاء'!$A$2:$C$1270,3,FALSE),"")</f>
        <v/>
      </c>
      <c r="N161" s="28"/>
    </row>
    <row r="162" spans="1:14" ht="23.1" customHeight="1">
      <c r="A162" s="158" t="str">
        <f t="shared" ca="1" si="4"/>
        <v/>
      </c>
      <c r="B162" s="138"/>
      <c r="C162" s="136" t="str">
        <f>IF(B162="","",SUMIF('الرصيد الثابت'!$A$2:$A$52,B162,'الرصيد الثابت'!$B$2:$B$52))</f>
        <v/>
      </c>
      <c r="D162" s="136" t="str">
        <f>IF(B162="","",SUMIF('الرصيد الثابت'!$A$2:$A$52,B162,'الرصيد الثابت'!$C$2:$C$52))</f>
        <v/>
      </c>
      <c r="E162" s="201"/>
      <c r="F162" s="201"/>
      <c r="G162" s="136">
        <f t="shared" si="5"/>
        <v>0</v>
      </c>
      <c r="H162" s="202"/>
      <c r="I162" s="131"/>
      <c r="J162" s="299"/>
      <c r="K162" s="293" t="str">
        <f>IFERROR(VLOOKUP(J162,'اسماء العملاء'!$A$2:$E$1270,5,FALSE),"")</f>
        <v/>
      </c>
      <c r="L162" s="294" t="str">
        <f>IFERROR(VLOOKUP(J162,'اسماء العملاء'!$A$2:$C$1270,2,FALSE),"")</f>
        <v/>
      </c>
      <c r="M162" s="295" t="str">
        <f>IFERROR(VLOOKUP(J162,'اسماء العملاء'!$A$2:$C$1270,3,FALSE),"")</f>
        <v/>
      </c>
      <c r="N162" s="28"/>
    </row>
    <row r="163" spans="1:14" ht="23.1" customHeight="1">
      <c r="A163" s="158" t="str">
        <f t="shared" ca="1" si="4"/>
        <v/>
      </c>
      <c r="B163" s="138"/>
      <c r="C163" s="136" t="str">
        <f>IF(B163="","",SUMIF('الرصيد الثابت'!$A$2:$A$52,B163,'الرصيد الثابت'!$B$2:$B$52))</f>
        <v/>
      </c>
      <c r="D163" s="136" t="str">
        <f>IF(B163="","",SUMIF('الرصيد الثابت'!$A$2:$A$52,B163,'الرصيد الثابت'!$C$2:$C$52))</f>
        <v/>
      </c>
      <c r="E163" s="201"/>
      <c r="F163" s="201"/>
      <c r="G163" s="136">
        <f t="shared" si="5"/>
        <v>0</v>
      </c>
      <c r="H163" s="202"/>
      <c r="I163" s="131"/>
      <c r="J163" s="299"/>
      <c r="K163" s="293" t="str">
        <f>IFERROR(VLOOKUP(J163,'اسماء العملاء'!$A$2:$E$1270,5,FALSE),"")</f>
        <v/>
      </c>
      <c r="L163" s="294" t="str">
        <f>IFERROR(VLOOKUP(J163,'اسماء العملاء'!$A$2:$C$1270,2,FALSE),"")</f>
        <v/>
      </c>
      <c r="M163" s="295" t="str">
        <f>IFERROR(VLOOKUP(J163,'اسماء العملاء'!$A$2:$C$1270,3,FALSE),"")</f>
        <v/>
      </c>
      <c r="N163" s="28"/>
    </row>
    <row r="164" spans="1:14" ht="23.1" customHeight="1">
      <c r="A164" s="158" t="str">
        <f t="shared" ca="1" si="4"/>
        <v/>
      </c>
      <c r="B164" s="138"/>
      <c r="C164" s="136" t="str">
        <f>IF(B164="","",SUMIF('الرصيد الثابت'!$A$2:$A$52,B164,'الرصيد الثابت'!$B$2:$B$52))</f>
        <v/>
      </c>
      <c r="D164" s="136" t="str">
        <f>IF(B164="","",SUMIF('الرصيد الثابت'!$A$2:$A$52,B164,'الرصيد الثابت'!$C$2:$C$52))</f>
        <v/>
      </c>
      <c r="E164" s="201"/>
      <c r="F164" s="201"/>
      <c r="G164" s="136">
        <f t="shared" si="5"/>
        <v>0</v>
      </c>
      <c r="H164" s="202"/>
      <c r="I164" s="131"/>
      <c r="J164" s="299"/>
      <c r="K164" s="293" t="str">
        <f>IFERROR(VLOOKUP(J164,'اسماء العملاء'!$A$2:$E$1270,5,FALSE),"")</f>
        <v/>
      </c>
      <c r="L164" s="294" t="str">
        <f>IFERROR(VLOOKUP(J164,'اسماء العملاء'!$A$2:$C$1270,2,FALSE),"")</f>
        <v/>
      </c>
      <c r="M164" s="295" t="str">
        <f>IFERROR(VLOOKUP(J164,'اسماء العملاء'!$A$2:$C$1270,3,FALSE),"")</f>
        <v/>
      </c>
      <c r="N164" s="28"/>
    </row>
    <row r="165" spans="1:14" ht="23.1" customHeight="1">
      <c r="A165" s="158" t="str">
        <f t="shared" ca="1" si="4"/>
        <v/>
      </c>
      <c r="B165" s="138"/>
      <c r="C165" s="136" t="str">
        <f>IF(B165="","",SUMIF('الرصيد الثابت'!$A$2:$A$52,B165,'الرصيد الثابت'!$B$2:$B$52))</f>
        <v/>
      </c>
      <c r="D165" s="136" t="str">
        <f>IF(B165="","",SUMIF('الرصيد الثابت'!$A$2:$A$52,B165,'الرصيد الثابت'!$C$2:$C$52))</f>
        <v/>
      </c>
      <c r="E165" s="201"/>
      <c r="F165" s="201"/>
      <c r="G165" s="136">
        <f t="shared" si="5"/>
        <v>0</v>
      </c>
      <c r="H165" s="202"/>
      <c r="I165" s="131"/>
      <c r="J165" s="299"/>
      <c r="K165" s="293" t="str">
        <f>IFERROR(VLOOKUP(J165,'اسماء العملاء'!$A$2:$E$1270,5,FALSE),"")</f>
        <v/>
      </c>
      <c r="L165" s="294" t="str">
        <f>IFERROR(VLOOKUP(J165,'اسماء العملاء'!$A$2:$C$1270,2,FALSE),"")</f>
        <v/>
      </c>
      <c r="M165" s="295" t="str">
        <f>IFERROR(VLOOKUP(J165,'اسماء العملاء'!$A$2:$C$1270,3,FALSE),"")</f>
        <v/>
      </c>
      <c r="N165" s="28"/>
    </row>
    <row r="166" spans="1:14" ht="23.1" customHeight="1">
      <c r="A166" s="158" t="str">
        <f t="shared" ca="1" si="4"/>
        <v/>
      </c>
      <c r="B166" s="138"/>
      <c r="C166" s="136" t="str">
        <f>IF(B166="","",SUMIF('الرصيد الثابت'!$A$2:$A$52,B166,'الرصيد الثابت'!$B$2:$B$52))</f>
        <v/>
      </c>
      <c r="D166" s="136" t="str">
        <f>IF(B166="","",SUMIF('الرصيد الثابت'!$A$2:$A$52,B166,'الرصيد الثابت'!$C$2:$C$52))</f>
        <v/>
      </c>
      <c r="E166" s="201"/>
      <c r="F166" s="201"/>
      <c r="G166" s="136">
        <f t="shared" si="5"/>
        <v>0</v>
      </c>
      <c r="H166" s="202"/>
      <c r="I166" s="131"/>
      <c r="J166" s="299"/>
      <c r="K166" s="293" t="str">
        <f>IFERROR(VLOOKUP(J166,'اسماء العملاء'!$A$2:$E$1270,5,FALSE),"")</f>
        <v/>
      </c>
      <c r="L166" s="294" t="str">
        <f>IFERROR(VLOOKUP(J166,'اسماء العملاء'!$A$2:$C$1270,2,FALSE),"")</f>
        <v/>
      </c>
      <c r="M166" s="295" t="str">
        <f>IFERROR(VLOOKUP(J166,'اسماء العملاء'!$A$2:$C$1270,3,FALSE),"")</f>
        <v/>
      </c>
      <c r="N166" s="28"/>
    </row>
    <row r="167" spans="1:14" ht="23.1" customHeight="1">
      <c r="A167" s="158" t="str">
        <f t="shared" ca="1" si="4"/>
        <v/>
      </c>
      <c r="B167" s="138"/>
      <c r="C167" s="136" t="str">
        <f>IF(B167="","",SUMIF('الرصيد الثابت'!$A$2:$A$52,B167,'الرصيد الثابت'!$B$2:$B$52))</f>
        <v/>
      </c>
      <c r="D167" s="136" t="str">
        <f>IF(B167="","",SUMIF('الرصيد الثابت'!$A$2:$A$52,B167,'الرصيد الثابت'!$C$2:$C$52))</f>
        <v/>
      </c>
      <c r="E167" s="201"/>
      <c r="F167" s="201"/>
      <c r="G167" s="136">
        <f t="shared" si="5"/>
        <v>0</v>
      </c>
      <c r="H167" s="202"/>
      <c r="I167" s="131"/>
      <c r="J167" s="299"/>
      <c r="K167" s="293" t="str">
        <f>IFERROR(VLOOKUP(J167,'اسماء العملاء'!$A$2:$E$1270,5,FALSE),"")</f>
        <v/>
      </c>
      <c r="L167" s="294" t="str">
        <f>IFERROR(VLOOKUP(J167,'اسماء العملاء'!$A$2:$C$1270,2,FALSE),"")</f>
        <v/>
      </c>
      <c r="M167" s="295" t="str">
        <f>IFERROR(VLOOKUP(J167,'اسماء العملاء'!$A$2:$C$1270,3,FALSE),"")</f>
        <v/>
      </c>
      <c r="N167" s="28"/>
    </row>
    <row r="168" spans="1:14" ht="23.1" customHeight="1">
      <c r="A168" s="158" t="str">
        <f t="shared" ca="1" si="4"/>
        <v/>
      </c>
      <c r="B168" s="138"/>
      <c r="C168" s="136" t="str">
        <f>IF(B168="","",SUMIF('الرصيد الثابت'!$A$2:$A$52,B168,'الرصيد الثابت'!$B$2:$B$52))</f>
        <v/>
      </c>
      <c r="D168" s="136" t="str">
        <f>IF(B168="","",SUMIF('الرصيد الثابت'!$A$2:$A$52,B168,'الرصيد الثابت'!$C$2:$C$52))</f>
        <v/>
      </c>
      <c r="E168" s="201"/>
      <c r="F168" s="201"/>
      <c r="G168" s="136">
        <f t="shared" si="5"/>
        <v>0</v>
      </c>
      <c r="H168" s="202"/>
      <c r="I168" s="131"/>
      <c r="J168" s="299"/>
      <c r="K168" s="293" t="str">
        <f>IFERROR(VLOOKUP(J168,'اسماء العملاء'!$A$2:$E$1270,5,FALSE),"")</f>
        <v/>
      </c>
      <c r="L168" s="294" t="str">
        <f>IFERROR(VLOOKUP(J168,'اسماء العملاء'!$A$2:$C$1270,2,FALSE),"")</f>
        <v/>
      </c>
      <c r="M168" s="295" t="str">
        <f>IFERROR(VLOOKUP(J168,'اسماء العملاء'!$A$2:$C$1270,3,FALSE),"")</f>
        <v/>
      </c>
      <c r="N168" s="28"/>
    </row>
    <row r="169" spans="1:14" ht="23.1" customHeight="1">
      <c r="A169" s="158" t="str">
        <f t="shared" ca="1" si="4"/>
        <v/>
      </c>
      <c r="B169" s="138"/>
      <c r="C169" s="136" t="str">
        <f>IF(B169="","",SUMIF('الرصيد الثابت'!$A$2:$A$52,B169,'الرصيد الثابت'!$B$2:$B$52))</f>
        <v/>
      </c>
      <c r="D169" s="136" t="str">
        <f>IF(B169="","",SUMIF('الرصيد الثابت'!$A$2:$A$52,B169,'الرصيد الثابت'!$C$2:$C$52))</f>
        <v/>
      </c>
      <c r="E169" s="201"/>
      <c r="F169" s="201"/>
      <c r="G169" s="136">
        <f t="shared" si="5"/>
        <v>0</v>
      </c>
      <c r="H169" s="202"/>
      <c r="I169" s="131"/>
      <c r="J169" s="299"/>
      <c r="K169" s="293" t="str">
        <f>IFERROR(VLOOKUP(J169,'اسماء العملاء'!$A$2:$E$1270,5,FALSE),"")</f>
        <v/>
      </c>
      <c r="L169" s="294" t="str">
        <f>IFERROR(VLOOKUP(J169,'اسماء العملاء'!$A$2:$C$1270,2,FALSE),"")</f>
        <v/>
      </c>
      <c r="M169" s="295" t="str">
        <f>IFERROR(VLOOKUP(J169,'اسماء العملاء'!$A$2:$C$1270,3,FALSE),"")</f>
        <v/>
      </c>
      <c r="N169" s="28"/>
    </row>
    <row r="170" spans="1:14" ht="23.1" customHeight="1">
      <c r="A170" s="158" t="str">
        <f t="shared" ca="1" si="4"/>
        <v/>
      </c>
      <c r="B170" s="138"/>
      <c r="C170" s="136" t="str">
        <f>IF(B170="","",SUMIF('الرصيد الثابت'!$A$2:$A$52,B170,'الرصيد الثابت'!$B$2:$B$52))</f>
        <v/>
      </c>
      <c r="D170" s="136" t="str">
        <f>IF(B170="","",SUMIF('الرصيد الثابت'!$A$2:$A$52,B170,'الرصيد الثابت'!$C$2:$C$52))</f>
        <v/>
      </c>
      <c r="E170" s="201"/>
      <c r="F170" s="201"/>
      <c r="G170" s="136">
        <f t="shared" si="5"/>
        <v>0</v>
      </c>
      <c r="H170" s="202"/>
      <c r="I170" s="131"/>
      <c r="J170" s="299"/>
      <c r="K170" s="293" t="str">
        <f>IFERROR(VLOOKUP(J170,'اسماء العملاء'!$A$2:$E$1270,5,FALSE),"")</f>
        <v/>
      </c>
      <c r="L170" s="294" t="str">
        <f>IFERROR(VLOOKUP(J170,'اسماء العملاء'!$A$2:$C$1270,2,FALSE),"")</f>
        <v/>
      </c>
      <c r="M170" s="295" t="str">
        <f>IFERROR(VLOOKUP(J170,'اسماء العملاء'!$A$2:$C$1270,3,FALSE),"")</f>
        <v/>
      </c>
      <c r="N170" s="28"/>
    </row>
    <row r="171" spans="1:14" ht="23.1" customHeight="1">
      <c r="A171" s="158" t="str">
        <f t="shared" ca="1" si="4"/>
        <v/>
      </c>
      <c r="B171" s="138"/>
      <c r="C171" s="136" t="str">
        <f>IF(B171="","",SUMIF('الرصيد الثابت'!$A$2:$A$52,B171,'الرصيد الثابت'!$B$2:$B$52))</f>
        <v/>
      </c>
      <c r="D171" s="136" t="str">
        <f>IF(B171="","",SUMIF('الرصيد الثابت'!$A$2:$A$52,B171,'الرصيد الثابت'!$C$2:$C$52))</f>
        <v/>
      </c>
      <c r="E171" s="201"/>
      <c r="F171" s="201"/>
      <c r="G171" s="136">
        <f t="shared" si="5"/>
        <v>0</v>
      </c>
      <c r="H171" s="202"/>
      <c r="I171" s="131"/>
      <c r="J171" s="299"/>
      <c r="K171" s="293" t="str">
        <f>IFERROR(VLOOKUP(J171,'اسماء العملاء'!$A$2:$E$1270,5,FALSE),"")</f>
        <v/>
      </c>
      <c r="L171" s="294" t="str">
        <f>IFERROR(VLOOKUP(J171,'اسماء العملاء'!$A$2:$C$1270,2,FALSE),"")</f>
        <v/>
      </c>
      <c r="M171" s="295" t="str">
        <f>IFERROR(VLOOKUP(J171,'اسماء العملاء'!$A$2:$C$1270,3,FALSE),"")</f>
        <v/>
      </c>
      <c r="N171" s="28"/>
    </row>
    <row r="172" spans="1:14" ht="23.1" customHeight="1">
      <c r="A172" s="158" t="str">
        <f t="shared" ca="1" si="4"/>
        <v/>
      </c>
      <c r="B172" s="138"/>
      <c r="C172" s="136" t="str">
        <f>IF(B172="","",SUMIF('الرصيد الثابت'!$A$2:$A$52,B172,'الرصيد الثابت'!$B$2:$B$52))</f>
        <v/>
      </c>
      <c r="D172" s="136" t="str">
        <f>IF(B172="","",SUMIF('الرصيد الثابت'!$A$2:$A$52,B172,'الرصيد الثابت'!$C$2:$C$52))</f>
        <v/>
      </c>
      <c r="E172" s="201"/>
      <c r="F172" s="201"/>
      <c r="G172" s="136">
        <f t="shared" si="5"/>
        <v>0</v>
      </c>
      <c r="H172" s="202"/>
      <c r="I172" s="131"/>
      <c r="J172" s="299"/>
      <c r="K172" s="293" t="str">
        <f>IFERROR(VLOOKUP(J172,'اسماء العملاء'!$A$2:$E$1270,5,FALSE),"")</f>
        <v/>
      </c>
      <c r="L172" s="294" t="str">
        <f>IFERROR(VLOOKUP(J172,'اسماء العملاء'!$A$2:$C$1270,2,FALSE),"")</f>
        <v/>
      </c>
      <c r="M172" s="295" t="str">
        <f>IFERROR(VLOOKUP(J172,'اسماء العملاء'!$A$2:$C$1270,3,FALSE),"")</f>
        <v/>
      </c>
      <c r="N172" s="28"/>
    </row>
    <row r="173" spans="1:14" ht="23.1" customHeight="1">
      <c r="A173" s="158" t="str">
        <f t="shared" ca="1" si="4"/>
        <v/>
      </c>
      <c r="B173" s="138"/>
      <c r="C173" s="136" t="str">
        <f>IF(B173="","",SUMIF('الرصيد الثابت'!$A$2:$A$52,B173,'الرصيد الثابت'!$B$2:$B$52))</f>
        <v/>
      </c>
      <c r="D173" s="136" t="str">
        <f>IF(B173="","",SUMIF('الرصيد الثابت'!$A$2:$A$52,B173,'الرصيد الثابت'!$C$2:$C$52))</f>
        <v/>
      </c>
      <c r="E173" s="201"/>
      <c r="F173" s="201"/>
      <c r="G173" s="136">
        <f t="shared" si="5"/>
        <v>0</v>
      </c>
      <c r="H173" s="202"/>
      <c r="I173" s="131"/>
      <c r="J173" s="299"/>
      <c r="K173" s="293" t="str">
        <f>IFERROR(VLOOKUP(J173,'اسماء العملاء'!$A$2:$E$1270,5,FALSE),"")</f>
        <v/>
      </c>
      <c r="L173" s="294" t="str">
        <f>IFERROR(VLOOKUP(J173,'اسماء العملاء'!$A$2:$C$1270,2,FALSE),"")</f>
        <v/>
      </c>
      <c r="M173" s="295" t="str">
        <f>IFERROR(VLOOKUP(J173,'اسماء العملاء'!$A$2:$C$1270,3,FALSE),"")</f>
        <v/>
      </c>
      <c r="N173" s="28"/>
    </row>
    <row r="174" spans="1:14" ht="23.1" customHeight="1">
      <c r="A174" s="158" t="str">
        <f t="shared" ca="1" si="4"/>
        <v/>
      </c>
      <c r="B174" s="138"/>
      <c r="C174" s="136" t="str">
        <f>IF(B174="","",SUMIF('الرصيد الثابت'!$A$2:$A$52,B174,'الرصيد الثابت'!$B$2:$B$52))</f>
        <v/>
      </c>
      <c r="D174" s="136" t="str">
        <f>IF(B174="","",SUMIF('الرصيد الثابت'!$A$2:$A$52,B174,'الرصيد الثابت'!$C$2:$C$52))</f>
        <v/>
      </c>
      <c r="E174" s="201"/>
      <c r="F174" s="201"/>
      <c r="G174" s="136">
        <f t="shared" si="5"/>
        <v>0</v>
      </c>
      <c r="H174" s="202"/>
      <c r="I174" s="131"/>
      <c r="J174" s="299"/>
      <c r="K174" s="293" t="str">
        <f>IFERROR(VLOOKUP(J174,'اسماء العملاء'!$A$2:$E$1270,5,FALSE),"")</f>
        <v/>
      </c>
      <c r="L174" s="294" t="str">
        <f>IFERROR(VLOOKUP(J174,'اسماء العملاء'!$A$2:$C$1270,2,FALSE),"")</f>
        <v/>
      </c>
      <c r="M174" s="295" t="str">
        <f>IFERROR(VLOOKUP(J174,'اسماء العملاء'!$A$2:$C$1270,3,FALSE),"")</f>
        <v/>
      </c>
      <c r="N174" s="28"/>
    </row>
    <row r="175" spans="1:14" ht="23.1" customHeight="1">
      <c r="A175" s="158" t="str">
        <f t="shared" ca="1" si="4"/>
        <v/>
      </c>
      <c r="B175" s="138"/>
      <c r="C175" s="136" t="str">
        <f>IF(B175="","",SUMIF('الرصيد الثابت'!$A$2:$A$52,B175,'الرصيد الثابت'!$B$2:$B$52))</f>
        <v/>
      </c>
      <c r="D175" s="136" t="str">
        <f>IF(B175="","",SUMIF('الرصيد الثابت'!$A$2:$A$52,B175,'الرصيد الثابت'!$C$2:$C$52))</f>
        <v/>
      </c>
      <c r="E175" s="201"/>
      <c r="F175" s="201"/>
      <c r="G175" s="136">
        <f t="shared" si="5"/>
        <v>0</v>
      </c>
      <c r="H175" s="202"/>
      <c r="I175" s="131"/>
      <c r="J175" s="299"/>
      <c r="K175" s="293" t="str">
        <f>IFERROR(VLOOKUP(J175,'اسماء العملاء'!$A$2:$E$1270,5,FALSE),"")</f>
        <v/>
      </c>
      <c r="L175" s="294" t="str">
        <f>IFERROR(VLOOKUP(J175,'اسماء العملاء'!$A$2:$C$1270,2,FALSE),"")</f>
        <v/>
      </c>
      <c r="M175" s="295" t="str">
        <f>IFERROR(VLOOKUP(J175,'اسماء العملاء'!$A$2:$C$1270,3,FALSE),"")</f>
        <v/>
      </c>
      <c r="N175" s="28"/>
    </row>
    <row r="176" spans="1:14" ht="23.1" customHeight="1">
      <c r="A176" s="158" t="str">
        <f t="shared" ca="1" si="4"/>
        <v/>
      </c>
      <c r="B176" s="138"/>
      <c r="C176" s="136" t="str">
        <f>IF(B176="","",SUMIF('الرصيد الثابت'!$A$2:$A$52,B176,'الرصيد الثابت'!$B$2:$B$52))</f>
        <v/>
      </c>
      <c r="D176" s="136" t="str">
        <f>IF(B176="","",SUMIF('الرصيد الثابت'!$A$2:$A$52,B176,'الرصيد الثابت'!$C$2:$C$52))</f>
        <v/>
      </c>
      <c r="E176" s="201"/>
      <c r="F176" s="201"/>
      <c r="G176" s="136">
        <f t="shared" si="5"/>
        <v>0</v>
      </c>
      <c r="H176" s="202"/>
      <c r="I176" s="131"/>
      <c r="J176" s="299"/>
      <c r="K176" s="293" t="str">
        <f>IFERROR(VLOOKUP(J176,'اسماء العملاء'!$A$2:$E$1270,5,FALSE),"")</f>
        <v/>
      </c>
      <c r="L176" s="294" t="str">
        <f>IFERROR(VLOOKUP(J176,'اسماء العملاء'!$A$2:$C$1270,2,FALSE),"")</f>
        <v/>
      </c>
      <c r="M176" s="295" t="str">
        <f>IFERROR(VLOOKUP(J176,'اسماء العملاء'!$A$2:$C$1270,3,FALSE),"")</f>
        <v/>
      </c>
      <c r="N176" s="28"/>
    </row>
    <row r="177" spans="1:14" ht="23.1" customHeight="1">
      <c r="A177" s="158" t="str">
        <f t="shared" ca="1" si="4"/>
        <v/>
      </c>
      <c r="B177" s="138"/>
      <c r="C177" s="136" t="str">
        <f>IF(B177="","",SUMIF('الرصيد الثابت'!$A$2:$A$52,B177,'الرصيد الثابت'!$B$2:$B$52))</f>
        <v/>
      </c>
      <c r="D177" s="136" t="str">
        <f>IF(B177="","",SUMIF('الرصيد الثابت'!$A$2:$A$52,B177,'الرصيد الثابت'!$C$2:$C$52))</f>
        <v/>
      </c>
      <c r="E177" s="201"/>
      <c r="F177" s="201"/>
      <c r="G177" s="136">
        <f t="shared" si="5"/>
        <v>0</v>
      </c>
      <c r="H177" s="202"/>
      <c r="I177" s="131"/>
      <c r="J177" s="299"/>
      <c r="K177" s="293" t="str">
        <f>IFERROR(VLOOKUP(J177,'اسماء العملاء'!$A$2:$E$1270,5,FALSE),"")</f>
        <v/>
      </c>
      <c r="L177" s="294" t="str">
        <f>IFERROR(VLOOKUP(J177,'اسماء العملاء'!$A$2:$C$1270,2,FALSE),"")</f>
        <v/>
      </c>
      <c r="M177" s="295" t="str">
        <f>IFERROR(VLOOKUP(J177,'اسماء العملاء'!$A$2:$C$1270,3,FALSE),"")</f>
        <v/>
      </c>
      <c r="N177" s="28"/>
    </row>
    <row r="178" spans="1:14" ht="23.1" customHeight="1">
      <c r="A178" s="158" t="str">
        <f t="shared" ca="1" si="4"/>
        <v/>
      </c>
      <c r="B178" s="138"/>
      <c r="C178" s="136" t="str">
        <f>IF(B178="","",SUMIF('الرصيد الثابت'!$A$2:$A$52,B178,'الرصيد الثابت'!$B$2:$B$52))</f>
        <v/>
      </c>
      <c r="D178" s="136" t="str">
        <f>IF(B178="","",SUMIF('الرصيد الثابت'!$A$2:$A$52,B178,'الرصيد الثابت'!$C$2:$C$52))</f>
        <v/>
      </c>
      <c r="E178" s="201"/>
      <c r="F178" s="201"/>
      <c r="G178" s="136">
        <f t="shared" si="5"/>
        <v>0</v>
      </c>
      <c r="H178" s="202"/>
      <c r="I178" s="131"/>
      <c r="J178" s="299"/>
      <c r="K178" s="293" t="str">
        <f>IFERROR(VLOOKUP(J178,'اسماء العملاء'!$A$2:$E$1270,5,FALSE),"")</f>
        <v/>
      </c>
      <c r="L178" s="294" t="str">
        <f>IFERROR(VLOOKUP(J178,'اسماء العملاء'!$A$2:$C$1270,2,FALSE),"")</f>
        <v/>
      </c>
      <c r="M178" s="295" t="str">
        <f>IFERROR(VLOOKUP(J178,'اسماء العملاء'!$A$2:$C$1270,3,FALSE),"")</f>
        <v/>
      </c>
      <c r="N178" s="28"/>
    </row>
    <row r="179" spans="1:14" ht="23.1" customHeight="1">
      <c r="A179" s="158" t="str">
        <f t="shared" ca="1" si="4"/>
        <v/>
      </c>
      <c r="B179" s="138"/>
      <c r="C179" s="136" t="str">
        <f>IF(B179="","",SUMIF('الرصيد الثابت'!$A$2:$A$52,B179,'الرصيد الثابت'!$B$2:$B$52))</f>
        <v/>
      </c>
      <c r="D179" s="136" t="str">
        <f>IF(B179="","",SUMIF('الرصيد الثابت'!$A$2:$A$52,B179,'الرصيد الثابت'!$C$2:$C$52))</f>
        <v/>
      </c>
      <c r="E179" s="201"/>
      <c r="F179" s="201"/>
      <c r="G179" s="136">
        <f t="shared" si="5"/>
        <v>0</v>
      </c>
      <c r="H179" s="202"/>
      <c r="I179" s="131"/>
      <c r="J179" s="299"/>
      <c r="K179" s="293" t="str">
        <f>IFERROR(VLOOKUP(J179,'اسماء العملاء'!$A$2:$E$1270,5,FALSE),"")</f>
        <v/>
      </c>
      <c r="L179" s="294" t="str">
        <f>IFERROR(VLOOKUP(J179,'اسماء العملاء'!$A$2:$C$1270,2,FALSE),"")</f>
        <v/>
      </c>
      <c r="M179" s="295" t="str">
        <f>IFERROR(VLOOKUP(J179,'اسماء العملاء'!$A$2:$C$1270,3,FALSE),"")</f>
        <v/>
      </c>
      <c r="N179" s="28"/>
    </row>
    <row r="180" spans="1:14" ht="23.1" customHeight="1">
      <c r="A180" s="158" t="str">
        <f t="shared" ca="1" si="4"/>
        <v/>
      </c>
      <c r="B180" s="138"/>
      <c r="C180" s="136" t="str">
        <f>IF(B180="","",SUMIF('الرصيد الثابت'!$A$2:$A$52,B180,'الرصيد الثابت'!$B$2:$B$52))</f>
        <v/>
      </c>
      <c r="D180" s="136" t="str">
        <f>IF(B180="","",SUMIF('الرصيد الثابت'!$A$2:$A$52,B180,'الرصيد الثابت'!$C$2:$C$52))</f>
        <v/>
      </c>
      <c r="E180" s="201"/>
      <c r="F180" s="201"/>
      <c r="G180" s="136">
        <f t="shared" si="5"/>
        <v>0</v>
      </c>
      <c r="H180" s="202"/>
      <c r="I180" s="131"/>
      <c r="J180" s="299"/>
      <c r="K180" s="293" t="str">
        <f>IFERROR(VLOOKUP(J180,'اسماء العملاء'!$A$2:$E$1270,5,FALSE),"")</f>
        <v/>
      </c>
      <c r="L180" s="294" t="str">
        <f>IFERROR(VLOOKUP(J180,'اسماء العملاء'!$A$2:$C$1270,2,FALSE),"")</f>
        <v/>
      </c>
      <c r="M180" s="295" t="str">
        <f>IFERROR(VLOOKUP(J180,'اسماء العملاء'!$A$2:$C$1270,3,FALSE),"")</f>
        <v/>
      </c>
      <c r="N180" s="28"/>
    </row>
    <row r="181" spans="1:14" ht="23.1" customHeight="1">
      <c r="A181" s="158" t="str">
        <f t="shared" ca="1" si="4"/>
        <v/>
      </c>
      <c r="B181" s="138"/>
      <c r="C181" s="136" t="str">
        <f>IF(B181="","",SUMIF('الرصيد الثابت'!$A$2:$A$52,B181,'الرصيد الثابت'!$B$2:$B$52))</f>
        <v/>
      </c>
      <c r="D181" s="136" t="str">
        <f>IF(B181="","",SUMIF('الرصيد الثابت'!$A$2:$A$52,B181,'الرصيد الثابت'!$C$2:$C$52))</f>
        <v/>
      </c>
      <c r="E181" s="201"/>
      <c r="F181" s="201"/>
      <c r="G181" s="136">
        <f t="shared" si="5"/>
        <v>0</v>
      </c>
      <c r="H181" s="202"/>
      <c r="I181" s="131"/>
      <c r="J181" s="299"/>
      <c r="K181" s="293" t="str">
        <f>IFERROR(VLOOKUP(J181,'اسماء العملاء'!$A$2:$E$1270,5,FALSE),"")</f>
        <v/>
      </c>
      <c r="L181" s="294" t="str">
        <f>IFERROR(VLOOKUP(J181,'اسماء العملاء'!$A$2:$C$1270,2,FALSE),"")</f>
        <v/>
      </c>
      <c r="M181" s="295" t="str">
        <f>IFERROR(VLOOKUP(J181,'اسماء العملاء'!$A$2:$C$1270,3,FALSE),"")</f>
        <v/>
      </c>
      <c r="N181" s="28"/>
    </row>
    <row r="182" spans="1:14" ht="23.1" customHeight="1">
      <c r="A182" s="158" t="str">
        <f t="shared" ca="1" si="4"/>
        <v/>
      </c>
      <c r="B182" s="138"/>
      <c r="C182" s="136" t="str">
        <f>IF(B182="","",SUMIF('الرصيد الثابت'!$A$2:$A$52,B182,'الرصيد الثابت'!$B$2:$B$52))</f>
        <v/>
      </c>
      <c r="D182" s="136" t="str">
        <f>IF(B182="","",SUMIF('الرصيد الثابت'!$A$2:$A$52,B182,'الرصيد الثابت'!$C$2:$C$52))</f>
        <v/>
      </c>
      <c r="E182" s="201"/>
      <c r="F182" s="201"/>
      <c r="G182" s="136">
        <f t="shared" si="5"/>
        <v>0</v>
      </c>
      <c r="H182" s="202"/>
      <c r="I182" s="131"/>
      <c r="J182" s="299"/>
      <c r="K182" s="293" t="str">
        <f>IFERROR(VLOOKUP(J182,'اسماء العملاء'!$A$2:$E$1270,5,FALSE),"")</f>
        <v/>
      </c>
      <c r="L182" s="294" t="str">
        <f>IFERROR(VLOOKUP(J182,'اسماء العملاء'!$A$2:$C$1270,2,FALSE),"")</f>
        <v/>
      </c>
      <c r="M182" s="295" t="str">
        <f>IFERROR(VLOOKUP(J182,'اسماء العملاء'!$A$2:$C$1270,3,FALSE),"")</f>
        <v/>
      </c>
      <c r="N182" s="28"/>
    </row>
    <row r="183" spans="1:14" ht="23.1" customHeight="1">
      <c r="A183" s="158" t="str">
        <f t="shared" ca="1" si="4"/>
        <v/>
      </c>
      <c r="B183" s="138"/>
      <c r="C183" s="136" t="str">
        <f>IF(B183="","",SUMIF('الرصيد الثابت'!$A$2:$A$52,B183,'الرصيد الثابت'!$B$2:$B$52))</f>
        <v/>
      </c>
      <c r="D183" s="136" t="str">
        <f>IF(B183="","",SUMIF('الرصيد الثابت'!$A$2:$A$52,B183,'الرصيد الثابت'!$C$2:$C$52))</f>
        <v/>
      </c>
      <c r="E183" s="201"/>
      <c r="F183" s="201"/>
      <c r="G183" s="136">
        <f t="shared" si="5"/>
        <v>0</v>
      </c>
      <c r="H183" s="202"/>
      <c r="I183" s="131"/>
      <c r="J183" s="299"/>
      <c r="K183" s="293" t="str">
        <f>IFERROR(VLOOKUP(J183,'اسماء العملاء'!$A$2:$E$1270,5,FALSE),"")</f>
        <v/>
      </c>
      <c r="L183" s="294" t="str">
        <f>IFERROR(VLOOKUP(J183,'اسماء العملاء'!$A$2:$C$1270,2,FALSE),"")</f>
        <v/>
      </c>
      <c r="M183" s="295" t="str">
        <f>IFERROR(VLOOKUP(J183,'اسماء العملاء'!$A$2:$C$1270,3,FALSE),"")</f>
        <v/>
      </c>
      <c r="N183" s="28"/>
    </row>
    <row r="184" spans="1:14" ht="23.1" customHeight="1">
      <c r="A184" s="158" t="str">
        <f t="shared" ca="1" si="4"/>
        <v/>
      </c>
      <c r="B184" s="138"/>
      <c r="C184" s="136" t="str">
        <f>IF(B184="","",SUMIF('الرصيد الثابت'!$A$2:$A$52,B184,'الرصيد الثابت'!$B$2:$B$52))</f>
        <v/>
      </c>
      <c r="D184" s="136" t="str">
        <f>IF(B184="","",SUMIF('الرصيد الثابت'!$A$2:$A$52,B184,'الرصيد الثابت'!$C$2:$C$52))</f>
        <v/>
      </c>
      <c r="E184" s="201"/>
      <c r="F184" s="201"/>
      <c r="G184" s="136">
        <f t="shared" si="5"/>
        <v>0</v>
      </c>
      <c r="H184" s="202"/>
      <c r="I184" s="131"/>
      <c r="J184" s="299"/>
      <c r="K184" s="293" t="str">
        <f>IFERROR(VLOOKUP(J184,'اسماء العملاء'!$A$2:$E$1270,5,FALSE),"")</f>
        <v/>
      </c>
      <c r="L184" s="294" t="str">
        <f>IFERROR(VLOOKUP(J184,'اسماء العملاء'!$A$2:$C$1270,2,FALSE),"")</f>
        <v/>
      </c>
      <c r="M184" s="295" t="str">
        <f>IFERROR(VLOOKUP(J184,'اسماء العملاء'!$A$2:$C$1270,3,FALSE),"")</f>
        <v/>
      </c>
      <c r="N184" s="28"/>
    </row>
    <row r="185" spans="1:14" ht="23.1" customHeight="1">
      <c r="A185" s="158" t="str">
        <f t="shared" ca="1" si="4"/>
        <v/>
      </c>
      <c r="B185" s="138"/>
      <c r="C185" s="136" t="str">
        <f>IF(B185="","",SUMIF('الرصيد الثابت'!$A$2:$A$52,B185,'الرصيد الثابت'!$B$2:$B$52))</f>
        <v/>
      </c>
      <c r="D185" s="136" t="str">
        <f>IF(B185="","",SUMIF('الرصيد الثابت'!$A$2:$A$52,B185,'الرصيد الثابت'!$C$2:$C$52))</f>
        <v/>
      </c>
      <c r="E185" s="201"/>
      <c r="F185" s="201"/>
      <c r="G185" s="136">
        <f t="shared" si="5"/>
        <v>0</v>
      </c>
      <c r="H185" s="202"/>
      <c r="I185" s="131"/>
      <c r="J185" s="299"/>
      <c r="K185" s="293" t="str">
        <f>IFERROR(VLOOKUP(J185,'اسماء العملاء'!$A$2:$E$1270,5,FALSE),"")</f>
        <v/>
      </c>
      <c r="L185" s="294" t="str">
        <f>IFERROR(VLOOKUP(J185,'اسماء العملاء'!$A$2:$C$1270,2,FALSE),"")</f>
        <v/>
      </c>
      <c r="M185" s="295" t="str">
        <f>IFERROR(VLOOKUP(J185,'اسماء العملاء'!$A$2:$C$1270,3,FALSE),"")</f>
        <v/>
      </c>
      <c r="N185" s="28"/>
    </row>
    <row r="186" spans="1:14" ht="23.1" customHeight="1">
      <c r="A186" s="158" t="str">
        <f t="shared" ca="1" si="4"/>
        <v/>
      </c>
      <c r="B186" s="138"/>
      <c r="C186" s="136" t="str">
        <f>IF(B186="","",SUMIF('الرصيد الثابت'!$A$2:$A$52,B186,'الرصيد الثابت'!$B$2:$B$52))</f>
        <v/>
      </c>
      <c r="D186" s="136" t="str">
        <f>IF(B186="","",SUMIF('الرصيد الثابت'!$A$2:$A$52,B186,'الرصيد الثابت'!$C$2:$C$52))</f>
        <v/>
      </c>
      <c r="E186" s="201"/>
      <c r="F186" s="201"/>
      <c r="G186" s="136">
        <f t="shared" si="5"/>
        <v>0</v>
      </c>
      <c r="H186" s="202"/>
      <c r="I186" s="131"/>
      <c r="J186" s="299"/>
      <c r="K186" s="293" t="str">
        <f>IFERROR(VLOOKUP(J186,'اسماء العملاء'!$A$2:$E$1270,5,FALSE),"")</f>
        <v/>
      </c>
      <c r="L186" s="294" t="str">
        <f>IFERROR(VLOOKUP(J186,'اسماء العملاء'!$A$2:$C$1270,2,FALSE),"")</f>
        <v/>
      </c>
      <c r="M186" s="295" t="str">
        <f>IFERROR(VLOOKUP(J186,'اسماء العملاء'!$A$2:$C$1270,3,FALSE),"")</f>
        <v/>
      </c>
      <c r="N186" s="28"/>
    </row>
    <row r="187" spans="1:14" ht="23.1" customHeight="1">
      <c r="A187" s="158" t="str">
        <f t="shared" ca="1" si="4"/>
        <v/>
      </c>
      <c r="B187" s="138"/>
      <c r="C187" s="136" t="str">
        <f>IF(B187="","",SUMIF('الرصيد الثابت'!$A$2:$A$52,B187,'الرصيد الثابت'!$B$2:$B$52))</f>
        <v/>
      </c>
      <c r="D187" s="136" t="str">
        <f>IF(B187="","",SUMIF('الرصيد الثابت'!$A$2:$A$52,B187,'الرصيد الثابت'!$C$2:$C$52))</f>
        <v/>
      </c>
      <c r="E187" s="201"/>
      <c r="F187" s="201"/>
      <c r="G187" s="136">
        <f t="shared" si="5"/>
        <v>0</v>
      </c>
      <c r="H187" s="202"/>
      <c r="I187" s="131"/>
      <c r="J187" s="299"/>
      <c r="K187" s="293" t="str">
        <f>IFERROR(VLOOKUP(J187,'اسماء العملاء'!$A$2:$E$1270,5,FALSE),"")</f>
        <v/>
      </c>
      <c r="L187" s="294" t="str">
        <f>IFERROR(VLOOKUP(J187,'اسماء العملاء'!$A$2:$C$1270,2,FALSE),"")</f>
        <v/>
      </c>
      <c r="M187" s="295" t="str">
        <f>IFERROR(VLOOKUP(J187,'اسماء العملاء'!$A$2:$C$1270,3,FALSE),"")</f>
        <v/>
      </c>
      <c r="N187" s="28"/>
    </row>
    <row r="188" spans="1:14" ht="23.1" customHeight="1">
      <c r="A188" s="158" t="str">
        <f t="shared" ca="1" si="4"/>
        <v/>
      </c>
      <c r="B188" s="138"/>
      <c r="C188" s="136" t="str">
        <f>IF(B188="","",SUMIF('الرصيد الثابت'!$A$2:$A$52,B188,'الرصيد الثابت'!$B$2:$B$52))</f>
        <v/>
      </c>
      <c r="D188" s="136" t="str">
        <f>IF(B188="","",SUMIF('الرصيد الثابت'!$A$2:$A$52,B188,'الرصيد الثابت'!$C$2:$C$52))</f>
        <v/>
      </c>
      <c r="E188" s="201"/>
      <c r="F188" s="201"/>
      <c r="G188" s="136">
        <f t="shared" si="5"/>
        <v>0</v>
      </c>
      <c r="H188" s="202"/>
      <c r="I188" s="131"/>
      <c r="J188" s="299"/>
      <c r="K188" s="293" t="str">
        <f>IFERROR(VLOOKUP(J188,'اسماء العملاء'!$A$2:$E$1270,5,FALSE),"")</f>
        <v/>
      </c>
      <c r="L188" s="294" t="str">
        <f>IFERROR(VLOOKUP(J188,'اسماء العملاء'!$A$2:$C$1270,2,FALSE),"")</f>
        <v/>
      </c>
      <c r="M188" s="295" t="str">
        <f>IFERROR(VLOOKUP(J188,'اسماء العملاء'!$A$2:$C$1270,3,FALSE),"")</f>
        <v/>
      </c>
      <c r="N188" s="28"/>
    </row>
    <row r="189" spans="1:14" ht="23.1" customHeight="1">
      <c r="A189" s="158" t="str">
        <f t="shared" ca="1" si="4"/>
        <v/>
      </c>
      <c r="B189" s="138"/>
      <c r="C189" s="136" t="str">
        <f>IF(B189="","",SUMIF('الرصيد الثابت'!$A$2:$A$52,B189,'الرصيد الثابت'!$B$2:$B$52))</f>
        <v/>
      </c>
      <c r="D189" s="136" t="str">
        <f>IF(B189="","",SUMIF('الرصيد الثابت'!$A$2:$A$52,B189,'الرصيد الثابت'!$C$2:$C$52))</f>
        <v/>
      </c>
      <c r="E189" s="201"/>
      <c r="F189" s="201"/>
      <c r="G189" s="136">
        <f t="shared" si="5"/>
        <v>0</v>
      </c>
      <c r="H189" s="202"/>
      <c r="I189" s="131"/>
      <c r="J189" s="299"/>
      <c r="K189" s="293" t="str">
        <f>IFERROR(VLOOKUP(J189,'اسماء العملاء'!$A$2:$E$1270,5,FALSE),"")</f>
        <v/>
      </c>
      <c r="L189" s="294" t="str">
        <f>IFERROR(VLOOKUP(J189,'اسماء العملاء'!$A$2:$C$1270,2,FALSE),"")</f>
        <v/>
      </c>
      <c r="M189" s="295" t="str">
        <f>IFERROR(VLOOKUP(J189,'اسماء العملاء'!$A$2:$C$1270,3,FALSE),"")</f>
        <v/>
      </c>
      <c r="N189" s="28"/>
    </row>
    <row r="190" spans="1:14" ht="23.1" customHeight="1">
      <c r="A190" s="158" t="str">
        <f t="shared" ca="1" si="4"/>
        <v/>
      </c>
      <c r="B190" s="138"/>
      <c r="C190" s="136" t="str">
        <f>IF(B190="","",SUMIF('الرصيد الثابت'!$A$2:$A$52,B190,'الرصيد الثابت'!$B$2:$B$52))</f>
        <v/>
      </c>
      <c r="D190" s="136" t="str">
        <f>IF(B190="","",SUMIF('الرصيد الثابت'!$A$2:$A$52,B190,'الرصيد الثابت'!$C$2:$C$52))</f>
        <v/>
      </c>
      <c r="E190" s="201"/>
      <c r="F190" s="201"/>
      <c r="G190" s="136">
        <f t="shared" si="5"/>
        <v>0</v>
      </c>
      <c r="H190" s="202"/>
      <c r="I190" s="131"/>
      <c r="J190" s="299"/>
      <c r="K190" s="293" t="str">
        <f>IFERROR(VLOOKUP(J190,'اسماء العملاء'!$A$2:$E$1270,5,FALSE),"")</f>
        <v/>
      </c>
      <c r="L190" s="294" t="str">
        <f>IFERROR(VLOOKUP(J190,'اسماء العملاء'!$A$2:$C$1270,2,FALSE),"")</f>
        <v/>
      </c>
      <c r="M190" s="295" t="str">
        <f>IFERROR(VLOOKUP(J190,'اسماء العملاء'!$A$2:$C$1270,3,FALSE),"")</f>
        <v/>
      </c>
      <c r="N190" s="28"/>
    </row>
    <row r="191" spans="1:14" ht="23.1" customHeight="1">
      <c r="A191" s="158" t="str">
        <f t="shared" ca="1" si="4"/>
        <v/>
      </c>
      <c r="B191" s="138"/>
      <c r="C191" s="136" t="str">
        <f>IF(B191="","",SUMIF('الرصيد الثابت'!$A$2:$A$52,B191,'الرصيد الثابت'!$B$2:$B$52))</f>
        <v/>
      </c>
      <c r="D191" s="136" t="str">
        <f>IF(B191="","",SUMIF('الرصيد الثابت'!$A$2:$A$52,B191,'الرصيد الثابت'!$C$2:$C$52))</f>
        <v/>
      </c>
      <c r="E191" s="201"/>
      <c r="F191" s="201"/>
      <c r="G191" s="136">
        <f t="shared" si="5"/>
        <v>0</v>
      </c>
      <c r="H191" s="202"/>
      <c r="I191" s="131"/>
      <c r="J191" s="299"/>
      <c r="K191" s="293" t="str">
        <f>IFERROR(VLOOKUP(J191,'اسماء العملاء'!$A$2:$E$1270,5,FALSE),"")</f>
        <v/>
      </c>
      <c r="L191" s="294" t="str">
        <f>IFERROR(VLOOKUP(J191,'اسماء العملاء'!$A$2:$C$1270,2,FALSE),"")</f>
        <v/>
      </c>
      <c r="M191" s="295" t="str">
        <f>IFERROR(VLOOKUP(J191,'اسماء العملاء'!$A$2:$C$1270,3,FALSE),"")</f>
        <v/>
      </c>
      <c r="N191" s="28"/>
    </row>
    <row r="192" spans="1:14" ht="23.1" customHeight="1">
      <c r="A192" s="158" t="str">
        <f t="shared" ca="1" si="4"/>
        <v/>
      </c>
      <c r="B192" s="138"/>
      <c r="C192" s="136" t="str">
        <f>IF(B192="","",SUMIF('الرصيد الثابت'!$A$2:$A$52,B192,'الرصيد الثابت'!$B$2:$B$52))</f>
        <v/>
      </c>
      <c r="D192" s="136" t="str">
        <f>IF(B192="","",SUMIF('الرصيد الثابت'!$A$2:$A$52,B192,'الرصيد الثابت'!$C$2:$C$52))</f>
        <v/>
      </c>
      <c r="E192" s="201"/>
      <c r="F192" s="201"/>
      <c r="G192" s="136">
        <f t="shared" si="5"/>
        <v>0</v>
      </c>
      <c r="H192" s="202"/>
      <c r="I192" s="131"/>
      <c r="J192" s="299"/>
      <c r="K192" s="293" t="str">
        <f>IFERROR(VLOOKUP(J192,'اسماء العملاء'!$A$2:$E$1270,5,FALSE),"")</f>
        <v/>
      </c>
      <c r="L192" s="294" t="str">
        <f>IFERROR(VLOOKUP(J192,'اسماء العملاء'!$A$2:$C$1270,2,FALSE),"")</f>
        <v/>
      </c>
      <c r="M192" s="295" t="str">
        <f>IFERROR(VLOOKUP(J192,'اسماء العملاء'!$A$2:$C$1270,3,FALSE),"")</f>
        <v/>
      </c>
      <c r="N192" s="28"/>
    </row>
    <row r="193" spans="1:14" ht="23.1" customHeight="1">
      <c r="A193" s="158" t="str">
        <f t="shared" ca="1" si="4"/>
        <v/>
      </c>
      <c r="B193" s="138"/>
      <c r="C193" s="136" t="str">
        <f>IF(B193="","",SUMIF('الرصيد الثابت'!$A$2:$A$52,B193,'الرصيد الثابت'!$B$2:$B$52))</f>
        <v/>
      </c>
      <c r="D193" s="136" t="str">
        <f>IF(B193="","",SUMIF('الرصيد الثابت'!$A$2:$A$52,B193,'الرصيد الثابت'!$C$2:$C$52))</f>
        <v/>
      </c>
      <c r="E193" s="201"/>
      <c r="F193" s="201"/>
      <c r="G193" s="136">
        <f t="shared" si="5"/>
        <v>0</v>
      </c>
      <c r="H193" s="202"/>
      <c r="I193" s="131"/>
      <c r="J193" s="299"/>
      <c r="K193" s="293" t="str">
        <f>IFERROR(VLOOKUP(J193,'اسماء العملاء'!$A$2:$E$1270,5,FALSE),"")</f>
        <v/>
      </c>
      <c r="L193" s="294" t="str">
        <f>IFERROR(VLOOKUP(J193,'اسماء العملاء'!$A$2:$C$1270,2,FALSE),"")</f>
        <v/>
      </c>
      <c r="M193" s="295" t="str">
        <f>IFERROR(VLOOKUP(J193,'اسماء العملاء'!$A$2:$C$1270,3,FALSE),"")</f>
        <v/>
      </c>
      <c r="N193" s="28"/>
    </row>
    <row r="194" spans="1:14" ht="23.1" customHeight="1">
      <c r="A194" s="158" t="str">
        <f t="shared" ca="1" si="4"/>
        <v/>
      </c>
      <c r="B194" s="138"/>
      <c r="C194" s="136" t="str">
        <f>IF(B194="","",SUMIF('الرصيد الثابت'!$A$2:$A$52,B194,'الرصيد الثابت'!$B$2:$B$52))</f>
        <v/>
      </c>
      <c r="D194" s="136" t="str">
        <f>IF(B194="","",SUMIF('الرصيد الثابت'!$A$2:$A$52,B194,'الرصيد الثابت'!$C$2:$C$52))</f>
        <v/>
      </c>
      <c r="E194" s="201"/>
      <c r="F194" s="201"/>
      <c r="G194" s="136">
        <f t="shared" si="5"/>
        <v>0</v>
      </c>
      <c r="H194" s="202"/>
      <c r="I194" s="131"/>
      <c r="J194" s="299"/>
      <c r="K194" s="293" t="str">
        <f>IFERROR(VLOOKUP(J194,'اسماء العملاء'!$A$2:$E$1270,5,FALSE),"")</f>
        <v/>
      </c>
      <c r="L194" s="294" t="str">
        <f>IFERROR(VLOOKUP(J194,'اسماء العملاء'!$A$2:$C$1270,2,FALSE),"")</f>
        <v/>
      </c>
      <c r="M194" s="295" t="str">
        <f>IFERROR(VLOOKUP(J194,'اسماء العملاء'!$A$2:$C$1270,3,FALSE),"")</f>
        <v/>
      </c>
      <c r="N194" s="28"/>
    </row>
    <row r="195" spans="1:14" ht="23.1" customHeight="1">
      <c r="A195" s="158" t="str">
        <f t="shared" ca="1" si="4"/>
        <v/>
      </c>
      <c r="B195" s="138"/>
      <c r="C195" s="136" t="str">
        <f>IF(B195="","",SUMIF('الرصيد الثابت'!$A$2:$A$52,B195,'الرصيد الثابت'!$B$2:$B$52))</f>
        <v/>
      </c>
      <c r="D195" s="136" t="str">
        <f>IF(B195="","",SUMIF('الرصيد الثابت'!$A$2:$A$52,B195,'الرصيد الثابت'!$C$2:$C$52))</f>
        <v/>
      </c>
      <c r="E195" s="201"/>
      <c r="F195" s="201"/>
      <c r="G195" s="136">
        <f t="shared" si="5"/>
        <v>0</v>
      </c>
      <c r="H195" s="202"/>
      <c r="I195" s="131"/>
      <c r="J195" s="299"/>
      <c r="K195" s="293" t="str">
        <f>IFERROR(VLOOKUP(J195,'اسماء العملاء'!$A$2:$E$1270,5,FALSE),"")</f>
        <v/>
      </c>
      <c r="L195" s="294" t="str">
        <f>IFERROR(VLOOKUP(J195,'اسماء العملاء'!$A$2:$C$1270,2,FALSE),"")</f>
        <v/>
      </c>
      <c r="M195" s="295" t="str">
        <f>IFERROR(VLOOKUP(J195,'اسماء العملاء'!$A$2:$C$1270,3,FALSE),"")</f>
        <v/>
      </c>
      <c r="N195" s="28"/>
    </row>
    <row r="196" spans="1:14" ht="23.1" customHeight="1">
      <c r="A196" s="158" t="str">
        <f t="shared" ref="A196:A259" ca="1" si="6">IF(B196="","",TODAY())</f>
        <v/>
      </c>
      <c r="B196" s="138"/>
      <c r="C196" s="136" t="str">
        <f>IF(B196="","",SUMIF('الرصيد الثابت'!$A$2:$A$52,B196,'الرصيد الثابت'!$B$2:$B$52))</f>
        <v/>
      </c>
      <c r="D196" s="136" t="str">
        <f>IF(B196="","",SUMIF('الرصيد الثابت'!$A$2:$A$52,B196,'الرصيد الثابت'!$C$2:$C$52))</f>
        <v/>
      </c>
      <c r="E196" s="201"/>
      <c r="F196" s="201"/>
      <c r="G196" s="136">
        <f t="shared" ref="G196:G259" si="7">SUM(E196-F196)</f>
        <v>0</v>
      </c>
      <c r="H196" s="202"/>
      <c r="I196" s="131"/>
      <c r="J196" s="299"/>
      <c r="K196" s="293" t="str">
        <f>IFERROR(VLOOKUP(J196,'اسماء العملاء'!$A$2:$E$1270,5,FALSE),"")</f>
        <v/>
      </c>
      <c r="L196" s="294" t="str">
        <f>IFERROR(VLOOKUP(J196,'اسماء العملاء'!$A$2:$C$1270,2,FALSE),"")</f>
        <v/>
      </c>
      <c r="M196" s="295" t="str">
        <f>IFERROR(VLOOKUP(J196,'اسماء العملاء'!$A$2:$C$1270,3,FALSE),"")</f>
        <v/>
      </c>
      <c r="N196" s="28"/>
    </row>
    <row r="197" spans="1:14" ht="23.1" customHeight="1">
      <c r="A197" s="158" t="str">
        <f t="shared" ca="1" si="6"/>
        <v/>
      </c>
      <c r="B197" s="138"/>
      <c r="C197" s="136" t="str">
        <f>IF(B197="","",SUMIF('الرصيد الثابت'!$A$2:$A$52,B197,'الرصيد الثابت'!$B$2:$B$52))</f>
        <v/>
      </c>
      <c r="D197" s="136" t="str">
        <f>IF(B197="","",SUMIF('الرصيد الثابت'!$A$2:$A$52,B197,'الرصيد الثابت'!$C$2:$C$52))</f>
        <v/>
      </c>
      <c r="E197" s="201"/>
      <c r="F197" s="201"/>
      <c r="G197" s="136">
        <f t="shared" si="7"/>
        <v>0</v>
      </c>
      <c r="H197" s="202"/>
      <c r="I197" s="131"/>
      <c r="J197" s="299"/>
      <c r="K197" s="293" t="str">
        <f>IFERROR(VLOOKUP(J197,'اسماء العملاء'!$A$2:$E$1270,5,FALSE),"")</f>
        <v/>
      </c>
      <c r="L197" s="294" t="str">
        <f>IFERROR(VLOOKUP(J197,'اسماء العملاء'!$A$2:$C$1270,2,FALSE),"")</f>
        <v/>
      </c>
      <c r="M197" s="295" t="str">
        <f>IFERROR(VLOOKUP(J197,'اسماء العملاء'!$A$2:$C$1270,3,FALSE),"")</f>
        <v/>
      </c>
      <c r="N197" s="28"/>
    </row>
    <row r="198" spans="1:14" ht="23.1" customHeight="1">
      <c r="A198" s="158" t="str">
        <f t="shared" ca="1" si="6"/>
        <v/>
      </c>
      <c r="B198" s="138"/>
      <c r="C198" s="136" t="str">
        <f>IF(B198="","",SUMIF('الرصيد الثابت'!$A$2:$A$52,B198,'الرصيد الثابت'!$B$2:$B$52))</f>
        <v/>
      </c>
      <c r="D198" s="136" t="str">
        <f>IF(B198="","",SUMIF('الرصيد الثابت'!$A$2:$A$52,B198,'الرصيد الثابت'!$C$2:$C$52))</f>
        <v/>
      </c>
      <c r="E198" s="201"/>
      <c r="F198" s="201"/>
      <c r="G198" s="136">
        <f t="shared" si="7"/>
        <v>0</v>
      </c>
      <c r="H198" s="202"/>
      <c r="I198" s="131"/>
      <c r="J198" s="299"/>
      <c r="K198" s="293" t="str">
        <f>IFERROR(VLOOKUP(J198,'اسماء العملاء'!$A$2:$E$1270,5,FALSE),"")</f>
        <v/>
      </c>
      <c r="L198" s="294" t="str">
        <f>IFERROR(VLOOKUP(J198,'اسماء العملاء'!$A$2:$C$1270,2,FALSE),"")</f>
        <v/>
      </c>
      <c r="M198" s="295" t="str">
        <f>IFERROR(VLOOKUP(J198,'اسماء العملاء'!$A$2:$C$1270,3,FALSE),"")</f>
        <v/>
      </c>
      <c r="N198" s="28"/>
    </row>
    <row r="199" spans="1:14" ht="23.1" customHeight="1">
      <c r="A199" s="158" t="str">
        <f t="shared" ca="1" si="6"/>
        <v/>
      </c>
      <c r="B199" s="138"/>
      <c r="C199" s="136" t="str">
        <f>IF(B199="","",SUMIF('الرصيد الثابت'!$A$2:$A$52,B199,'الرصيد الثابت'!$B$2:$B$52))</f>
        <v/>
      </c>
      <c r="D199" s="136" t="str">
        <f>IF(B199="","",SUMIF('الرصيد الثابت'!$A$2:$A$52,B199,'الرصيد الثابت'!$C$2:$C$52))</f>
        <v/>
      </c>
      <c r="E199" s="201"/>
      <c r="F199" s="201"/>
      <c r="G199" s="136">
        <f t="shared" si="7"/>
        <v>0</v>
      </c>
      <c r="H199" s="202"/>
      <c r="I199" s="131"/>
      <c r="J199" s="299"/>
      <c r="K199" s="293" t="str">
        <f>IFERROR(VLOOKUP(J199,'اسماء العملاء'!$A$2:$E$1270,5,FALSE),"")</f>
        <v/>
      </c>
      <c r="L199" s="294" t="str">
        <f>IFERROR(VLOOKUP(J199,'اسماء العملاء'!$A$2:$C$1270,2,FALSE),"")</f>
        <v/>
      </c>
      <c r="M199" s="295" t="str">
        <f>IFERROR(VLOOKUP(J199,'اسماء العملاء'!$A$2:$C$1270,3,FALSE),"")</f>
        <v/>
      </c>
      <c r="N199" s="28"/>
    </row>
    <row r="200" spans="1:14" ht="23.1" customHeight="1">
      <c r="A200" s="158" t="str">
        <f t="shared" ca="1" si="6"/>
        <v/>
      </c>
      <c r="B200" s="138"/>
      <c r="C200" s="136" t="str">
        <f>IF(B200="","",SUMIF('الرصيد الثابت'!$A$2:$A$52,B200,'الرصيد الثابت'!$B$2:$B$52))</f>
        <v/>
      </c>
      <c r="D200" s="136" t="str">
        <f>IF(B200="","",SUMIF('الرصيد الثابت'!$A$2:$A$52,B200,'الرصيد الثابت'!$C$2:$C$52))</f>
        <v/>
      </c>
      <c r="E200" s="201"/>
      <c r="F200" s="201"/>
      <c r="G200" s="136">
        <f t="shared" si="7"/>
        <v>0</v>
      </c>
      <c r="H200" s="202"/>
      <c r="I200" s="131"/>
      <c r="J200" s="299"/>
      <c r="K200" s="293" t="str">
        <f>IFERROR(VLOOKUP(J200,'اسماء العملاء'!$A$2:$E$1270,5,FALSE),"")</f>
        <v/>
      </c>
      <c r="L200" s="294" t="str">
        <f>IFERROR(VLOOKUP(J200,'اسماء العملاء'!$A$2:$C$1270,2,FALSE),"")</f>
        <v/>
      </c>
      <c r="M200" s="295" t="str">
        <f>IFERROR(VLOOKUP(J200,'اسماء العملاء'!$A$2:$C$1270,3,FALSE),"")</f>
        <v/>
      </c>
      <c r="N200" s="28"/>
    </row>
    <row r="201" spans="1:14" ht="23.1" customHeight="1">
      <c r="A201" s="158" t="str">
        <f t="shared" ca="1" si="6"/>
        <v/>
      </c>
      <c r="B201" s="138"/>
      <c r="C201" s="136" t="str">
        <f>IF(B201="","",SUMIF('الرصيد الثابت'!$A$2:$A$52,B201,'الرصيد الثابت'!$B$2:$B$52))</f>
        <v/>
      </c>
      <c r="D201" s="136" t="str">
        <f>IF(B201="","",SUMIF('الرصيد الثابت'!$A$2:$A$52,B201,'الرصيد الثابت'!$C$2:$C$52))</f>
        <v/>
      </c>
      <c r="E201" s="201"/>
      <c r="F201" s="201"/>
      <c r="G201" s="136">
        <f t="shared" si="7"/>
        <v>0</v>
      </c>
      <c r="H201" s="202"/>
      <c r="I201" s="131"/>
      <c r="J201" s="299"/>
      <c r="K201" s="293" t="str">
        <f>IFERROR(VLOOKUP(J201,'اسماء العملاء'!$A$2:$E$1270,5,FALSE),"")</f>
        <v/>
      </c>
      <c r="L201" s="294" t="str">
        <f>IFERROR(VLOOKUP(J201,'اسماء العملاء'!$A$2:$C$1270,2,FALSE),"")</f>
        <v/>
      </c>
      <c r="M201" s="295" t="str">
        <f>IFERROR(VLOOKUP(J201,'اسماء العملاء'!$A$2:$C$1270,3,FALSE),"")</f>
        <v/>
      </c>
      <c r="N201" s="28"/>
    </row>
    <row r="202" spans="1:14" ht="23.1" customHeight="1">
      <c r="A202" s="158" t="str">
        <f t="shared" ca="1" si="6"/>
        <v/>
      </c>
      <c r="B202" s="138"/>
      <c r="C202" s="136" t="str">
        <f>IF(B202="","",SUMIF('الرصيد الثابت'!$A$2:$A$52,B202,'الرصيد الثابت'!$B$2:$B$52))</f>
        <v/>
      </c>
      <c r="D202" s="136" t="str">
        <f>IF(B202="","",SUMIF('الرصيد الثابت'!$A$2:$A$52,B202,'الرصيد الثابت'!$C$2:$C$52))</f>
        <v/>
      </c>
      <c r="E202" s="201"/>
      <c r="F202" s="201"/>
      <c r="G202" s="136">
        <f t="shared" si="7"/>
        <v>0</v>
      </c>
      <c r="H202" s="202"/>
      <c r="I202" s="131"/>
      <c r="J202" s="299"/>
      <c r="K202" s="293" t="str">
        <f>IFERROR(VLOOKUP(J202,'اسماء العملاء'!$A$2:$E$1270,5,FALSE),"")</f>
        <v/>
      </c>
      <c r="L202" s="294" t="str">
        <f>IFERROR(VLOOKUP(J202,'اسماء العملاء'!$A$2:$C$1270,2,FALSE),"")</f>
        <v/>
      </c>
      <c r="M202" s="295" t="str">
        <f>IFERROR(VLOOKUP(J202,'اسماء العملاء'!$A$2:$C$1270,3,FALSE),"")</f>
        <v/>
      </c>
      <c r="N202" s="28"/>
    </row>
    <row r="203" spans="1:14" ht="23.1" customHeight="1">
      <c r="A203" s="158" t="str">
        <f t="shared" ca="1" si="6"/>
        <v/>
      </c>
      <c r="B203" s="138"/>
      <c r="C203" s="136" t="str">
        <f>IF(B203="","",SUMIF('الرصيد الثابت'!$A$2:$A$52,B203,'الرصيد الثابت'!$B$2:$B$52))</f>
        <v/>
      </c>
      <c r="D203" s="136" t="str">
        <f>IF(B203="","",SUMIF('الرصيد الثابت'!$A$2:$A$52,B203,'الرصيد الثابت'!$C$2:$C$52))</f>
        <v/>
      </c>
      <c r="E203" s="201"/>
      <c r="F203" s="201"/>
      <c r="G203" s="136">
        <f t="shared" si="7"/>
        <v>0</v>
      </c>
      <c r="H203" s="202"/>
      <c r="I203" s="131"/>
      <c r="J203" s="299"/>
      <c r="K203" s="293" t="str">
        <f>IFERROR(VLOOKUP(J203,'اسماء العملاء'!$A$2:$E$1270,5,FALSE),"")</f>
        <v/>
      </c>
      <c r="L203" s="294" t="str">
        <f>IFERROR(VLOOKUP(J203,'اسماء العملاء'!$A$2:$C$1270,2,FALSE),"")</f>
        <v/>
      </c>
      <c r="M203" s="295" t="str">
        <f>IFERROR(VLOOKUP(J203,'اسماء العملاء'!$A$2:$C$1270,3,FALSE),"")</f>
        <v/>
      </c>
      <c r="N203" s="28"/>
    </row>
    <row r="204" spans="1:14" ht="23.1" customHeight="1">
      <c r="A204" s="158" t="str">
        <f t="shared" ca="1" si="6"/>
        <v/>
      </c>
      <c r="B204" s="138"/>
      <c r="C204" s="136" t="str">
        <f>IF(B204="","",SUMIF('الرصيد الثابت'!$A$2:$A$52,B204,'الرصيد الثابت'!$B$2:$B$52))</f>
        <v/>
      </c>
      <c r="D204" s="136" t="str">
        <f>IF(B204="","",SUMIF('الرصيد الثابت'!$A$2:$A$52,B204,'الرصيد الثابت'!$C$2:$C$52))</f>
        <v/>
      </c>
      <c r="E204" s="201"/>
      <c r="F204" s="201"/>
      <c r="G204" s="136">
        <f t="shared" si="7"/>
        <v>0</v>
      </c>
      <c r="H204" s="202"/>
      <c r="I204" s="131"/>
      <c r="J204" s="299"/>
      <c r="K204" s="293" t="str">
        <f>IFERROR(VLOOKUP(J204,'اسماء العملاء'!$A$2:$E$1270,5,FALSE),"")</f>
        <v/>
      </c>
      <c r="L204" s="294" t="str">
        <f>IFERROR(VLOOKUP(J204,'اسماء العملاء'!$A$2:$C$1270,2,FALSE),"")</f>
        <v/>
      </c>
      <c r="M204" s="295" t="str">
        <f>IFERROR(VLOOKUP(J204,'اسماء العملاء'!$A$2:$C$1270,3,FALSE),"")</f>
        <v/>
      </c>
      <c r="N204" s="28"/>
    </row>
    <row r="205" spans="1:14" ht="23.1" customHeight="1">
      <c r="A205" s="158" t="str">
        <f t="shared" ca="1" si="6"/>
        <v/>
      </c>
      <c r="B205" s="138"/>
      <c r="C205" s="136" t="str">
        <f>IF(B205="","",SUMIF('الرصيد الثابت'!$A$2:$A$52,B205,'الرصيد الثابت'!$B$2:$B$52))</f>
        <v/>
      </c>
      <c r="D205" s="136" t="str">
        <f>IF(B205="","",SUMIF('الرصيد الثابت'!$A$2:$A$52,B205,'الرصيد الثابت'!$C$2:$C$52))</f>
        <v/>
      </c>
      <c r="E205" s="201"/>
      <c r="F205" s="201"/>
      <c r="G205" s="136">
        <f t="shared" si="7"/>
        <v>0</v>
      </c>
      <c r="H205" s="202"/>
      <c r="I205" s="131"/>
      <c r="J205" s="299"/>
      <c r="K205" s="293" t="str">
        <f>IFERROR(VLOOKUP(J205,'اسماء العملاء'!$A$2:$E$1270,5,FALSE),"")</f>
        <v/>
      </c>
      <c r="L205" s="294" t="str">
        <f>IFERROR(VLOOKUP(J205,'اسماء العملاء'!$A$2:$C$1270,2,FALSE),"")</f>
        <v/>
      </c>
      <c r="M205" s="295" t="str">
        <f>IFERROR(VLOOKUP(J205,'اسماء العملاء'!$A$2:$C$1270,3,FALSE),"")</f>
        <v/>
      </c>
      <c r="N205" s="28"/>
    </row>
    <row r="206" spans="1:14" ht="23.1" customHeight="1">
      <c r="A206" s="158" t="str">
        <f t="shared" ca="1" si="6"/>
        <v/>
      </c>
      <c r="B206" s="138"/>
      <c r="C206" s="136" t="str">
        <f>IF(B206="","",SUMIF('الرصيد الثابت'!$A$2:$A$52,B206,'الرصيد الثابت'!$B$2:$B$52))</f>
        <v/>
      </c>
      <c r="D206" s="136" t="str">
        <f>IF(B206="","",SUMIF('الرصيد الثابت'!$A$2:$A$52,B206,'الرصيد الثابت'!$C$2:$C$52))</f>
        <v/>
      </c>
      <c r="E206" s="201"/>
      <c r="F206" s="201"/>
      <c r="G206" s="136">
        <f t="shared" si="7"/>
        <v>0</v>
      </c>
      <c r="H206" s="202"/>
      <c r="I206" s="131"/>
      <c r="J206" s="299"/>
      <c r="K206" s="293" t="str">
        <f>IFERROR(VLOOKUP(J206,'اسماء العملاء'!$A$2:$E$1270,5,FALSE),"")</f>
        <v/>
      </c>
      <c r="L206" s="294" t="str">
        <f>IFERROR(VLOOKUP(J206,'اسماء العملاء'!$A$2:$C$1270,2,FALSE),"")</f>
        <v/>
      </c>
      <c r="M206" s="295" t="str">
        <f>IFERROR(VLOOKUP(J206,'اسماء العملاء'!$A$2:$C$1270,3,FALSE),"")</f>
        <v/>
      </c>
      <c r="N206" s="28"/>
    </row>
    <row r="207" spans="1:14" ht="23.1" customHeight="1">
      <c r="A207" s="158" t="str">
        <f t="shared" ca="1" si="6"/>
        <v/>
      </c>
      <c r="B207" s="138"/>
      <c r="C207" s="136" t="str">
        <f>IF(B207="","",SUMIF('الرصيد الثابت'!$A$2:$A$52,B207,'الرصيد الثابت'!$B$2:$B$52))</f>
        <v/>
      </c>
      <c r="D207" s="136" t="str">
        <f>IF(B207="","",SUMIF('الرصيد الثابت'!$A$2:$A$52,B207,'الرصيد الثابت'!$C$2:$C$52))</f>
        <v/>
      </c>
      <c r="E207" s="201"/>
      <c r="F207" s="201"/>
      <c r="G207" s="136">
        <f t="shared" si="7"/>
        <v>0</v>
      </c>
      <c r="H207" s="202"/>
      <c r="I207" s="131"/>
      <c r="J207" s="299"/>
      <c r="K207" s="293" t="str">
        <f>IFERROR(VLOOKUP(J207,'اسماء العملاء'!$A$2:$E$1270,5,FALSE),"")</f>
        <v/>
      </c>
      <c r="L207" s="294" t="str">
        <f>IFERROR(VLOOKUP(J207,'اسماء العملاء'!$A$2:$C$1270,2,FALSE),"")</f>
        <v/>
      </c>
      <c r="M207" s="295" t="str">
        <f>IFERROR(VLOOKUP(J207,'اسماء العملاء'!$A$2:$C$1270,3,FALSE),"")</f>
        <v/>
      </c>
      <c r="N207" s="28"/>
    </row>
    <row r="208" spans="1:14" ht="23.1" customHeight="1">
      <c r="A208" s="158" t="str">
        <f t="shared" ca="1" si="6"/>
        <v/>
      </c>
      <c r="B208" s="138"/>
      <c r="C208" s="136" t="str">
        <f>IF(B208="","",SUMIF('الرصيد الثابت'!$A$2:$A$52,B208,'الرصيد الثابت'!$B$2:$B$52))</f>
        <v/>
      </c>
      <c r="D208" s="136" t="str">
        <f>IF(B208="","",SUMIF('الرصيد الثابت'!$A$2:$A$52,B208,'الرصيد الثابت'!$C$2:$C$52))</f>
        <v/>
      </c>
      <c r="E208" s="201"/>
      <c r="F208" s="201"/>
      <c r="G208" s="136">
        <f t="shared" si="7"/>
        <v>0</v>
      </c>
      <c r="H208" s="202"/>
      <c r="I208" s="131"/>
      <c r="J208" s="299"/>
      <c r="K208" s="293" t="str">
        <f>IFERROR(VLOOKUP(J208,'اسماء العملاء'!$A$2:$E$1270,5,FALSE),"")</f>
        <v/>
      </c>
      <c r="L208" s="294" t="str">
        <f>IFERROR(VLOOKUP(J208,'اسماء العملاء'!$A$2:$C$1270,2,FALSE),"")</f>
        <v/>
      </c>
      <c r="M208" s="295" t="str">
        <f>IFERROR(VLOOKUP(J208,'اسماء العملاء'!$A$2:$C$1270,3,FALSE),"")</f>
        <v/>
      </c>
      <c r="N208" s="28"/>
    </row>
    <row r="209" spans="1:14" ht="23.1" customHeight="1">
      <c r="A209" s="158" t="str">
        <f t="shared" ca="1" si="6"/>
        <v/>
      </c>
      <c r="B209" s="138"/>
      <c r="C209" s="136" t="str">
        <f>IF(B209="","",SUMIF('الرصيد الثابت'!$A$2:$A$52,B209,'الرصيد الثابت'!$B$2:$B$52))</f>
        <v/>
      </c>
      <c r="D209" s="136" t="str">
        <f>IF(B209="","",SUMIF('الرصيد الثابت'!$A$2:$A$52,B209,'الرصيد الثابت'!$C$2:$C$52))</f>
        <v/>
      </c>
      <c r="E209" s="201"/>
      <c r="F209" s="201"/>
      <c r="G209" s="136">
        <f t="shared" si="7"/>
        <v>0</v>
      </c>
      <c r="H209" s="202"/>
      <c r="I209" s="131"/>
      <c r="J209" s="299"/>
      <c r="K209" s="293" t="str">
        <f>IFERROR(VLOOKUP(J209,'اسماء العملاء'!$A$2:$E$1270,5,FALSE),"")</f>
        <v/>
      </c>
      <c r="L209" s="294" t="str">
        <f>IFERROR(VLOOKUP(J209,'اسماء العملاء'!$A$2:$C$1270,2,FALSE),"")</f>
        <v/>
      </c>
      <c r="M209" s="295" t="str">
        <f>IFERROR(VLOOKUP(J209,'اسماء العملاء'!$A$2:$C$1270,3,FALSE),"")</f>
        <v/>
      </c>
      <c r="N209" s="28"/>
    </row>
    <row r="210" spans="1:14" ht="23.1" customHeight="1">
      <c r="A210" s="158" t="str">
        <f t="shared" ca="1" si="6"/>
        <v/>
      </c>
      <c r="B210" s="138"/>
      <c r="C210" s="136" t="str">
        <f>IF(B210="","",SUMIF('الرصيد الثابت'!$A$2:$A$52,B210,'الرصيد الثابت'!$B$2:$B$52))</f>
        <v/>
      </c>
      <c r="D210" s="136" t="str">
        <f>IF(B210="","",SUMIF('الرصيد الثابت'!$A$2:$A$52,B210,'الرصيد الثابت'!$C$2:$C$52))</f>
        <v/>
      </c>
      <c r="E210" s="201"/>
      <c r="F210" s="201"/>
      <c r="G210" s="136">
        <f t="shared" si="7"/>
        <v>0</v>
      </c>
      <c r="H210" s="202"/>
      <c r="I210" s="131"/>
      <c r="J210" s="299"/>
      <c r="K210" s="293" t="str">
        <f>IFERROR(VLOOKUP(J210,'اسماء العملاء'!$A$2:$E$1270,5,FALSE),"")</f>
        <v/>
      </c>
      <c r="L210" s="294" t="str">
        <f>IFERROR(VLOOKUP(J210,'اسماء العملاء'!$A$2:$C$1270,2,FALSE),"")</f>
        <v/>
      </c>
      <c r="M210" s="295" t="str">
        <f>IFERROR(VLOOKUP(J210,'اسماء العملاء'!$A$2:$C$1270,3,FALSE),"")</f>
        <v/>
      </c>
      <c r="N210" s="28"/>
    </row>
    <row r="211" spans="1:14" ht="23.1" customHeight="1">
      <c r="A211" s="158" t="str">
        <f t="shared" ca="1" si="6"/>
        <v/>
      </c>
      <c r="B211" s="138"/>
      <c r="C211" s="136" t="str">
        <f>IF(B211="","",SUMIF('الرصيد الثابت'!$A$2:$A$52,B211,'الرصيد الثابت'!$B$2:$B$52))</f>
        <v/>
      </c>
      <c r="D211" s="136" t="str">
        <f>IF(B211="","",SUMIF('الرصيد الثابت'!$A$2:$A$52,B211,'الرصيد الثابت'!$C$2:$C$52))</f>
        <v/>
      </c>
      <c r="E211" s="201"/>
      <c r="F211" s="201"/>
      <c r="G211" s="136">
        <f t="shared" si="7"/>
        <v>0</v>
      </c>
      <c r="H211" s="202"/>
      <c r="I211" s="131"/>
      <c r="J211" s="299"/>
      <c r="K211" s="293" t="str">
        <f>IFERROR(VLOOKUP(J211,'اسماء العملاء'!$A$2:$E$1270,5,FALSE),"")</f>
        <v/>
      </c>
      <c r="L211" s="294" t="str">
        <f>IFERROR(VLOOKUP(J211,'اسماء العملاء'!$A$2:$C$1270,2,FALSE),"")</f>
        <v/>
      </c>
      <c r="M211" s="295" t="str">
        <f>IFERROR(VLOOKUP(J211,'اسماء العملاء'!$A$2:$C$1270,3,FALSE),"")</f>
        <v/>
      </c>
      <c r="N211" s="28"/>
    </row>
    <row r="212" spans="1:14" ht="23.1" customHeight="1">
      <c r="A212" s="158" t="str">
        <f t="shared" ca="1" si="6"/>
        <v/>
      </c>
      <c r="B212" s="138"/>
      <c r="C212" s="136" t="str">
        <f>IF(B212="","",SUMIF('الرصيد الثابت'!$A$2:$A$52,B212,'الرصيد الثابت'!$B$2:$B$52))</f>
        <v/>
      </c>
      <c r="D212" s="136" t="str">
        <f>IF(B212="","",SUMIF('الرصيد الثابت'!$A$2:$A$52,B212,'الرصيد الثابت'!$C$2:$C$52))</f>
        <v/>
      </c>
      <c r="E212" s="201"/>
      <c r="F212" s="201"/>
      <c r="G212" s="136">
        <f t="shared" si="7"/>
        <v>0</v>
      </c>
      <c r="H212" s="202"/>
      <c r="I212" s="131"/>
      <c r="J212" s="299"/>
      <c r="K212" s="293" t="str">
        <f>IFERROR(VLOOKUP(J212,'اسماء العملاء'!$A$2:$E$1270,5,FALSE),"")</f>
        <v/>
      </c>
      <c r="L212" s="294" t="str">
        <f>IFERROR(VLOOKUP(J212,'اسماء العملاء'!$A$2:$C$1270,2,FALSE),"")</f>
        <v/>
      </c>
      <c r="M212" s="295" t="str">
        <f>IFERROR(VLOOKUP(J212,'اسماء العملاء'!$A$2:$C$1270,3,FALSE),"")</f>
        <v/>
      </c>
      <c r="N212" s="28"/>
    </row>
    <row r="213" spans="1:14" ht="23.1" customHeight="1">
      <c r="A213" s="158" t="str">
        <f t="shared" ca="1" si="6"/>
        <v/>
      </c>
      <c r="B213" s="138"/>
      <c r="C213" s="136" t="str">
        <f>IF(B213="","",SUMIF('الرصيد الثابت'!$A$2:$A$52,B213,'الرصيد الثابت'!$B$2:$B$52))</f>
        <v/>
      </c>
      <c r="D213" s="136" t="str">
        <f>IF(B213="","",SUMIF('الرصيد الثابت'!$A$2:$A$52,B213,'الرصيد الثابت'!$C$2:$C$52))</f>
        <v/>
      </c>
      <c r="E213" s="201"/>
      <c r="F213" s="201"/>
      <c r="G213" s="136">
        <f t="shared" si="7"/>
        <v>0</v>
      </c>
      <c r="H213" s="202"/>
      <c r="I213" s="131"/>
      <c r="J213" s="299"/>
      <c r="K213" s="293" t="str">
        <f>IFERROR(VLOOKUP(J213,'اسماء العملاء'!$A$2:$E$1270,5,FALSE),"")</f>
        <v/>
      </c>
      <c r="L213" s="294" t="str">
        <f>IFERROR(VLOOKUP(J213,'اسماء العملاء'!$A$2:$C$1270,2,FALSE),"")</f>
        <v/>
      </c>
      <c r="M213" s="295" t="str">
        <f>IFERROR(VLOOKUP(J213,'اسماء العملاء'!$A$2:$C$1270,3,FALSE),"")</f>
        <v/>
      </c>
      <c r="N213" s="28"/>
    </row>
    <row r="214" spans="1:14" ht="23.1" customHeight="1">
      <c r="A214" s="158" t="str">
        <f t="shared" ca="1" si="6"/>
        <v/>
      </c>
      <c r="B214" s="138"/>
      <c r="C214" s="136" t="str">
        <f>IF(B214="","",SUMIF('الرصيد الثابت'!$A$2:$A$52,B214,'الرصيد الثابت'!$B$2:$B$52))</f>
        <v/>
      </c>
      <c r="D214" s="136" t="str">
        <f>IF(B214="","",SUMIF('الرصيد الثابت'!$A$2:$A$52,B214,'الرصيد الثابت'!$C$2:$C$52))</f>
        <v/>
      </c>
      <c r="E214" s="201"/>
      <c r="F214" s="201"/>
      <c r="G214" s="136">
        <f t="shared" si="7"/>
        <v>0</v>
      </c>
      <c r="H214" s="202"/>
      <c r="I214" s="131"/>
      <c r="J214" s="299"/>
      <c r="K214" s="293" t="str">
        <f>IFERROR(VLOOKUP(J214,'اسماء العملاء'!$A$2:$E$1270,5,FALSE),"")</f>
        <v/>
      </c>
      <c r="L214" s="294" t="str">
        <f>IFERROR(VLOOKUP(J214,'اسماء العملاء'!$A$2:$C$1270,2,FALSE),"")</f>
        <v/>
      </c>
      <c r="M214" s="295" t="str">
        <f>IFERROR(VLOOKUP(J214,'اسماء العملاء'!$A$2:$C$1270,3,FALSE),"")</f>
        <v/>
      </c>
      <c r="N214" s="28"/>
    </row>
    <row r="215" spans="1:14" ht="23.1" customHeight="1">
      <c r="A215" s="158" t="str">
        <f t="shared" ca="1" si="6"/>
        <v/>
      </c>
      <c r="B215" s="138"/>
      <c r="C215" s="136" t="str">
        <f>IF(B215="","",SUMIF('الرصيد الثابت'!$A$2:$A$52,B215,'الرصيد الثابت'!$B$2:$B$52))</f>
        <v/>
      </c>
      <c r="D215" s="136" t="str">
        <f>IF(B215="","",SUMIF('الرصيد الثابت'!$A$2:$A$52,B215,'الرصيد الثابت'!$C$2:$C$52))</f>
        <v/>
      </c>
      <c r="E215" s="201"/>
      <c r="F215" s="201"/>
      <c r="G215" s="136">
        <f t="shared" si="7"/>
        <v>0</v>
      </c>
      <c r="H215" s="202"/>
      <c r="I215" s="131"/>
      <c r="J215" s="299"/>
      <c r="K215" s="293" t="str">
        <f>IFERROR(VLOOKUP(J215,'اسماء العملاء'!$A$2:$E$1270,5,FALSE),"")</f>
        <v/>
      </c>
      <c r="L215" s="294" t="str">
        <f>IFERROR(VLOOKUP(J215,'اسماء العملاء'!$A$2:$C$1270,2,FALSE),"")</f>
        <v/>
      </c>
      <c r="M215" s="295" t="str">
        <f>IFERROR(VLOOKUP(J215,'اسماء العملاء'!$A$2:$C$1270,3,FALSE),"")</f>
        <v/>
      </c>
      <c r="N215" s="28"/>
    </row>
    <row r="216" spans="1:14" ht="23.1" customHeight="1">
      <c r="A216" s="158" t="str">
        <f t="shared" ca="1" si="6"/>
        <v/>
      </c>
      <c r="B216" s="138"/>
      <c r="C216" s="136" t="str">
        <f>IF(B216="","",SUMIF('الرصيد الثابت'!$A$2:$A$52,B216,'الرصيد الثابت'!$B$2:$B$52))</f>
        <v/>
      </c>
      <c r="D216" s="136" t="str">
        <f>IF(B216="","",SUMIF('الرصيد الثابت'!$A$2:$A$52,B216,'الرصيد الثابت'!$C$2:$C$52))</f>
        <v/>
      </c>
      <c r="E216" s="201"/>
      <c r="F216" s="201"/>
      <c r="G216" s="136">
        <f t="shared" si="7"/>
        <v>0</v>
      </c>
      <c r="H216" s="202"/>
      <c r="I216" s="131"/>
      <c r="J216" s="299"/>
      <c r="K216" s="293" t="str">
        <f>IFERROR(VLOOKUP(J216,'اسماء العملاء'!$A$2:$E$1270,5,FALSE),"")</f>
        <v/>
      </c>
      <c r="L216" s="294" t="str">
        <f>IFERROR(VLOOKUP(J216,'اسماء العملاء'!$A$2:$C$1270,2,FALSE),"")</f>
        <v/>
      </c>
      <c r="M216" s="295" t="str">
        <f>IFERROR(VLOOKUP(J216,'اسماء العملاء'!$A$2:$C$1270,3,FALSE),"")</f>
        <v/>
      </c>
      <c r="N216" s="28"/>
    </row>
    <row r="217" spans="1:14" ht="23.1" customHeight="1">
      <c r="A217" s="158" t="str">
        <f t="shared" ca="1" si="6"/>
        <v/>
      </c>
      <c r="B217" s="138"/>
      <c r="C217" s="136" t="str">
        <f>IF(B217="","",SUMIF('الرصيد الثابت'!$A$2:$A$52,B217,'الرصيد الثابت'!$B$2:$B$52))</f>
        <v/>
      </c>
      <c r="D217" s="136" t="str">
        <f>IF(B217="","",SUMIF('الرصيد الثابت'!$A$2:$A$52,B217,'الرصيد الثابت'!$C$2:$C$52))</f>
        <v/>
      </c>
      <c r="E217" s="201"/>
      <c r="F217" s="201"/>
      <c r="G217" s="136">
        <f t="shared" si="7"/>
        <v>0</v>
      </c>
      <c r="H217" s="202"/>
      <c r="I217" s="131"/>
      <c r="J217" s="299"/>
      <c r="K217" s="293" t="str">
        <f>IFERROR(VLOOKUP(J217,'اسماء العملاء'!$A$2:$E$1270,5,FALSE),"")</f>
        <v/>
      </c>
      <c r="L217" s="294" t="str">
        <f>IFERROR(VLOOKUP(J217,'اسماء العملاء'!$A$2:$C$1270,2,FALSE),"")</f>
        <v/>
      </c>
      <c r="M217" s="295" t="str">
        <f>IFERROR(VLOOKUP(J217,'اسماء العملاء'!$A$2:$C$1270,3,FALSE),"")</f>
        <v/>
      </c>
      <c r="N217" s="28"/>
    </row>
    <row r="218" spans="1:14" ht="23.1" customHeight="1">
      <c r="A218" s="158" t="str">
        <f t="shared" ca="1" si="6"/>
        <v/>
      </c>
      <c r="B218" s="138"/>
      <c r="C218" s="136" t="str">
        <f>IF(B218="","",SUMIF('الرصيد الثابت'!$A$2:$A$52,B218,'الرصيد الثابت'!$B$2:$B$52))</f>
        <v/>
      </c>
      <c r="D218" s="136" t="str">
        <f>IF(B218="","",SUMIF('الرصيد الثابت'!$A$2:$A$52,B218,'الرصيد الثابت'!$C$2:$C$52))</f>
        <v/>
      </c>
      <c r="E218" s="201"/>
      <c r="F218" s="201"/>
      <c r="G218" s="136">
        <f t="shared" si="7"/>
        <v>0</v>
      </c>
      <c r="H218" s="202"/>
      <c r="I218" s="131"/>
      <c r="J218" s="299"/>
      <c r="K218" s="293" t="str">
        <f>IFERROR(VLOOKUP(J218,'اسماء العملاء'!$A$2:$E$1270,5,FALSE),"")</f>
        <v/>
      </c>
      <c r="L218" s="294" t="str">
        <f>IFERROR(VLOOKUP(J218,'اسماء العملاء'!$A$2:$C$1270,2,FALSE),"")</f>
        <v/>
      </c>
      <c r="M218" s="295" t="str">
        <f>IFERROR(VLOOKUP(J218,'اسماء العملاء'!$A$2:$C$1270,3,FALSE),"")</f>
        <v/>
      </c>
      <c r="N218" s="28"/>
    </row>
    <row r="219" spans="1:14" ht="23.1" customHeight="1">
      <c r="A219" s="158" t="str">
        <f t="shared" ca="1" si="6"/>
        <v/>
      </c>
      <c r="B219" s="138"/>
      <c r="C219" s="136" t="str">
        <f>IF(B219="","",SUMIF('الرصيد الثابت'!$A$2:$A$52,B219,'الرصيد الثابت'!$B$2:$B$52))</f>
        <v/>
      </c>
      <c r="D219" s="136" t="str">
        <f>IF(B219="","",SUMIF('الرصيد الثابت'!$A$2:$A$52,B219,'الرصيد الثابت'!$C$2:$C$52))</f>
        <v/>
      </c>
      <c r="E219" s="201"/>
      <c r="F219" s="201"/>
      <c r="G219" s="136">
        <f t="shared" si="7"/>
        <v>0</v>
      </c>
      <c r="H219" s="202"/>
      <c r="I219" s="131"/>
      <c r="J219" s="299"/>
      <c r="K219" s="293" t="str">
        <f>IFERROR(VLOOKUP(J219,'اسماء العملاء'!$A$2:$E$1270,5,FALSE),"")</f>
        <v/>
      </c>
      <c r="L219" s="294" t="str">
        <f>IFERROR(VLOOKUP(J219,'اسماء العملاء'!$A$2:$C$1270,2,FALSE),"")</f>
        <v/>
      </c>
      <c r="M219" s="295" t="str">
        <f>IFERROR(VLOOKUP(J219,'اسماء العملاء'!$A$2:$C$1270,3,FALSE),"")</f>
        <v/>
      </c>
      <c r="N219" s="28"/>
    </row>
    <row r="220" spans="1:14" ht="23.1" customHeight="1">
      <c r="A220" s="158" t="str">
        <f t="shared" ca="1" si="6"/>
        <v/>
      </c>
      <c r="B220" s="138"/>
      <c r="C220" s="136" t="str">
        <f>IF(B220="","",SUMIF('الرصيد الثابت'!$A$2:$A$52,B220,'الرصيد الثابت'!$B$2:$B$52))</f>
        <v/>
      </c>
      <c r="D220" s="136" t="str">
        <f>IF(B220="","",SUMIF('الرصيد الثابت'!$A$2:$A$52,B220,'الرصيد الثابت'!$C$2:$C$52))</f>
        <v/>
      </c>
      <c r="E220" s="201"/>
      <c r="F220" s="201"/>
      <c r="G220" s="136">
        <f t="shared" si="7"/>
        <v>0</v>
      </c>
      <c r="H220" s="202"/>
      <c r="I220" s="131"/>
      <c r="J220" s="299"/>
      <c r="K220" s="293" t="str">
        <f>IFERROR(VLOOKUP(J220,'اسماء العملاء'!$A$2:$E$1270,5,FALSE),"")</f>
        <v/>
      </c>
      <c r="L220" s="294" t="str">
        <f>IFERROR(VLOOKUP(J220,'اسماء العملاء'!$A$2:$C$1270,2,FALSE),"")</f>
        <v/>
      </c>
      <c r="M220" s="295" t="str">
        <f>IFERROR(VLOOKUP(J220,'اسماء العملاء'!$A$2:$C$1270,3,FALSE),"")</f>
        <v/>
      </c>
      <c r="N220" s="28"/>
    </row>
    <row r="221" spans="1:14" ht="23.1" customHeight="1">
      <c r="A221" s="158" t="str">
        <f t="shared" ca="1" si="6"/>
        <v/>
      </c>
      <c r="B221" s="138"/>
      <c r="C221" s="136" t="str">
        <f>IF(B221="","",SUMIF('الرصيد الثابت'!$A$2:$A$52,B221,'الرصيد الثابت'!$B$2:$B$52))</f>
        <v/>
      </c>
      <c r="D221" s="136" t="str">
        <f>IF(B221="","",SUMIF('الرصيد الثابت'!$A$2:$A$52,B221,'الرصيد الثابت'!$C$2:$C$52))</f>
        <v/>
      </c>
      <c r="E221" s="201"/>
      <c r="F221" s="201"/>
      <c r="G221" s="136">
        <f t="shared" si="7"/>
        <v>0</v>
      </c>
      <c r="H221" s="202"/>
      <c r="I221" s="131"/>
      <c r="J221" s="299"/>
      <c r="K221" s="293" t="str">
        <f>IFERROR(VLOOKUP(J221,'اسماء العملاء'!$A$2:$E$1270,5,FALSE),"")</f>
        <v/>
      </c>
      <c r="L221" s="294" t="str">
        <f>IFERROR(VLOOKUP(J221,'اسماء العملاء'!$A$2:$C$1270,2,FALSE),"")</f>
        <v/>
      </c>
      <c r="M221" s="295" t="str">
        <f>IFERROR(VLOOKUP(J221,'اسماء العملاء'!$A$2:$C$1270,3,FALSE),"")</f>
        <v/>
      </c>
      <c r="N221" s="28"/>
    </row>
    <row r="222" spans="1:14" ht="23.1" customHeight="1">
      <c r="A222" s="158" t="str">
        <f t="shared" ca="1" si="6"/>
        <v/>
      </c>
      <c r="B222" s="138"/>
      <c r="C222" s="136" t="str">
        <f>IF(B222="","",SUMIF('الرصيد الثابت'!$A$2:$A$52,B222,'الرصيد الثابت'!$B$2:$B$52))</f>
        <v/>
      </c>
      <c r="D222" s="136" t="str">
        <f>IF(B222="","",SUMIF('الرصيد الثابت'!$A$2:$A$52,B222,'الرصيد الثابت'!$C$2:$C$52))</f>
        <v/>
      </c>
      <c r="E222" s="201"/>
      <c r="F222" s="201"/>
      <c r="G222" s="136">
        <f t="shared" si="7"/>
        <v>0</v>
      </c>
      <c r="H222" s="202"/>
      <c r="I222" s="131"/>
      <c r="J222" s="299"/>
      <c r="K222" s="293" t="str">
        <f>IFERROR(VLOOKUP(J222,'اسماء العملاء'!$A$2:$E$1270,5,FALSE),"")</f>
        <v/>
      </c>
      <c r="L222" s="294" t="str">
        <f>IFERROR(VLOOKUP(J222,'اسماء العملاء'!$A$2:$C$1270,2,FALSE),"")</f>
        <v/>
      </c>
      <c r="M222" s="295" t="str">
        <f>IFERROR(VLOOKUP(J222,'اسماء العملاء'!$A$2:$C$1270,3,FALSE),"")</f>
        <v/>
      </c>
      <c r="N222" s="28"/>
    </row>
    <row r="223" spans="1:14" ht="23.1" customHeight="1">
      <c r="A223" s="158" t="str">
        <f t="shared" ca="1" si="6"/>
        <v/>
      </c>
      <c r="B223" s="138"/>
      <c r="C223" s="136" t="str">
        <f>IF(B223="","",SUMIF('الرصيد الثابت'!$A$2:$A$52,B223,'الرصيد الثابت'!$B$2:$B$52))</f>
        <v/>
      </c>
      <c r="D223" s="136" t="str">
        <f>IF(B223="","",SUMIF('الرصيد الثابت'!$A$2:$A$52,B223,'الرصيد الثابت'!$C$2:$C$52))</f>
        <v/>
      </c>
      <c r="E223" s="201"/>
      <c r="F223" s="201"/>
      <c r="G223" s="136">
        <f t="shared" si="7"/>
        <v>0</v>
      </c>
      <c r="H223" s="202"/>
      <c r="I223" s="131"/>
      <c r="J223" s="299"/>
      <c r="K223" s="293" t="str">
        <f>IFERROR(VLOOKUP(J223,'اسماء العملاء'!$A$2:$E$1270,5,FALSE),"")</f>
        <v/>
      </c>
      <c r="L223" s="294" t="str">
        <f>IFERROR(VLOOKUP(J223,'اسماء العملاء'!$A$2:$C$1270,2,FALSE),"")</f>
        <v/>
      </c>
      <c r="M223" s="295" t="str">
        <f>IFERROR(VLOOKUP(J223,'اسماء العملاء'!$A$2:$C$1270,3,FALSE),"")</f>
        <v/>
      </c>
      <c r="N223" s="28"/>
    </row>
    <row r="224" spans="1:14" ht="23.1" customHeight="1">
      <c r="A224" s="158" t="str">
        <f t="shared" ca="1" si="6"/>
        <v/>
      </c>
      <c r="B224" s="138"/>
      <c r="C224" s="136" t="str">
        <f>IF(B224="","",SUMIF('الرصيد الثابت'!$A$2:$A$52,B224,'الرصيد الثابت'!$B$2:$B$52))</f>
        <v/>
      </c>
      <c r="D224" s="136" t="str">
        <f>IF(B224="","",SUMIF('الرصيد الثابت'!$A$2:$A$52,B224,'الرصيد الثابت'!$C$2:$C$52))</f>
        <v/>
      </c>
      <c r="E224" s="201"/>
      <c r="F224" s="201"/>
      <c r="G224" s="136">
        <f t="shared" si="7"/>
        <v>0</v>
      </c>
      <c r="H224" s="202"/>
      <c r="I224" s="131"/>
      <c r="J224" s="299"/>
      <c r="K224" s="293" t="str">
        <f>IFERROR(VLOOKUP(J224,'اسماء العملاء'!$A$2:$E$1270,5,FALSE),"")</f>
        <v/>
      </c>
      <c r="L224" s="294" t="str">
        <f>IFERROR(VLOOKUP(J224,'اسماء العملاء'!$A$2:$C$1270,2,FALSE),"")</f>
        <v/>
      </c>
      <c r="M224" s="295" t="str">
        <f>IFERROR(VLOOKUP(J224,'اسماء العملاء'!$A$2:$C$1270,3,FALSE),"")</f>
        <v/>
      </c>
      <c r="N224" s="28"/>
    </row>
    <row r="225" spans="1:14" ht="23.1" customHeight="1">
      <c r="A225" s="158" t="str">
        <f t="shared" ca="1" si="6"/>
        <v/>
      </c>
      <c r="B225" s="138"/>
      <c r="C225" s="136" t="str">
        <f>IF(B225="","",SUMIF('الرصيد الثابت'!$A$2:$A$52,B225,'الرصيد الثابت'!$B$2:$B$52))</f>
        <v/>
      </c>
      <c r="D225" s="136" t="str">
        <f>IF(B225="","",SUMIF('الرصيد الثابت'!$A$2:$A$52,B225,'الرصيد الثابت'!$C$2:$C$52))</f>
        <v/>
      </c>
      <c r="E225" s="201"/>
      <c r="F225" s="201"/>
      <c r="G225" s="136">
        <f t="shared" si="7"/>
        <v>0</v>
      </c>
      <c r="H225" s="202"/>
      <c r="I225" s="131"/>
      <c r="J225" s="299"/>
      <c r="K225" s="293" t="str">
        <f>IFERROR(VLOOKUP(J225,'اسماء العملاء'!$A$2:$E$1270,5,FALSE),"")</f>
        <v/>
      </c>
      <c r="L225" s="294" t="str">
        <f>IFERROR(VLOOKUP(J225,'اسماء العملاء'!$A$2:$C$1270,2,FALSE),"")</f>
        <v/>
      </c>
      <c r="M225" s="295" t="str">
        <f>IFERROR(VLOOKUP(J225,'اسماء العملاء'!$A$2:$C$1270,3,FALSE),"")</f>
        <v/>
      </c>
      <c r="N225" s="28"/>
    </row>
    <row r="226" spans="1:14" ht="23.1" customHeight="1">
      <c r="A226" s="158" t="str">
        <f t="shared" ca="1" si="6"/>
        <v/>
      </c>
      <c r="B226" s="138"/>
      <c r="C226" s="136" t="str">
        <f>IF(B226="","",SUMIF('الرصيد الثابت'!$A$2:$A$52,B226,'الرصيد الثابت'!$B$2:$B$52))</f>
        <v/>
      </c>
      <c r="D226" s="136" t="str">
        <f>IF(B226="","",SUMIF('الرصيد الثابت'!$A$2:$A$52,B226,'الرصيد الثابت'!$C$2:$C$52))</f>
        <v/>
      </c>
      <c r="E226" s="201"/>
      <c r="F226" s="201"/>
      <c r="G226" s="136">
        <f t="shared" si="7"/>
        <v>0</v>
      </c>
      <c r="H226" s="202"/>
      <c r="I226" s="131"/>
      <c r="J226" s="299"/>
      <c r="K226" s="293" t="str">
        <f>IFERROR(VLOOKUP(J226,'اسماء العملاء'!$A$2:$E$1270,5,FALSE),"")</f>
        <v/>
      </c>
      <c r="L226" s="294" t="str">
        <f>IFERROR(VLOOKUP(J226,'اسماء العملاء'!$A$2:$C$1270,2,FALSE),"")</f>
        <v/>
      </c>
      <c r="M226" s="295" t="str">
        <f>IFERROR(VLOOKUP(J226,'اسماء العملاء'!$A$2:$C$1270,3,FALSE),"")</f>
        <v/>
      </c>
      <c r="N226" s="28"/>
    </row>
    <row r="227" spans="1:14" ht="23.1" customHeight="1">
      <c r="A227" s="158" t="str">
        <f t="shared" ca="1" si="6"/>
        <v/>
      </c>
      <c r="B227" s="138"/>
      <c r="C227" s="136" t="str">
        <f>IF(B227="","",SUMIF('الرصيد الثابت'!$A$2:$A$52,B227,'الرصيد الثابت'!$B$2:$B$52))</f>
        <v/>
      </c>
      <c r="D227" s="136" t="str">
        <f>IF(B227="","",SUMIF('الرصيد الثابت'!$A$2:$A$52,B227,'الرصيد الثابت'!$C$2:$C$52))</f>
        <v/>
      </c>
      <c r="E227" s="201"/>
      <c r="F227" s="201"/>
      <c r="G227" s="136">
        <f t="shared" si="7"/>
        <v>0</v>
      </c>
      <c r="H227" s="202"/>
      <c r="I227" s="131"/>
      <c r="J227" s="299"/>
      <c r="K227" s="293" t="str">
        <f>IFERROR(VLOOKUP(J227,'اسماء العملاء'!$A$2:$E$1270,5,FALSE),"")</f>
        <v/>
      </c>
      <c r="L227" s="294" t="str">
        <f>IFERROR(VLOOKUP(J227,'اسماء العملاء'!$A$2:$C$1270,2,FALSE),"")</f>
        <v/>
      </c>
      <c r="M227" s="295" t="str">
        <f>IFERROR(VLOOKUP(J227,'اسماء العملاء'!$A$2:$C$1270,3,FALSE),"")</f>
        <v/>
      </c>
      <c r="N227" s="28"/>
    </row>
    <row r="228" spans="1:14" ht="23.1" customHeight="1">
      <c r="A228" s="158" t="str">
        <f t="shared" ca="1" si="6"/>
        <v/>
      </c>
      <c r="B228" s="138"/>
      <c r="C228" s="136" t="str">
        <f>IF(B228="","",SUMIF('الرصيد الثابت'!$A$2:$A$52,B228,'الرصيد الثابت'!$B$2:$B$52))</f>
        <v/>
      </c>
      <c r="D228" s="136" t="str">
        <f>IF(B228="","",SUMIF('الرصيد الثابت'!$A$2:$A$52,B228,'الرصيد الثابت'!$C$2:$C$52))</f>
        <v/>
      </c>
      <c r="E228" s="201"/>
      <c r="F228" s="201"/>
      <c r="G228" s="136">
        <f t="shared" si="7"/>
        <v>0</v>
      </c>
      <c r="H228" s="202"/>
      <c r="I228" s="131"/>
      <c r="J228" s="299"/>
      <c r="K228" s="293" t="str">
        <f>IFERROR(VLOOKUP(J228,'اسماء العملاء'!$A$2:$E$1270,5,FALSE),"")</f>
        <v/>
      </c>
      <c r="L228" s="294" t="str">
        <f>IFERROR(VLOOKUP(J228,'اسماء العملاء'!$A$2:$C$1270,2,FALSE),"")</f>
        <v/>
      </c>
      <c r="M228" s="295" t="str">
        <f>IFERROR(VLOOKUP(J228,'اسماء العملاء'!$A$2:$C$1270,3,FALSE),"")</f>
        <v/>
      </c>
      <c r="N228" s="28"/>
    </row>
    <row r="229" spans="1:14" ht="23.1" customHeight="1">
      <c r="A229" s="158" t="str">
        <f t="shared" ca="1" si="6"/>
        <v/>
      </c>
      <c r="B229" s="138"/>
      <c r="C229" s="136" t="str">
        <f>IF(B229="","",SUMIF('الرصيد الثابت'!$A$2:$A$52,B229,'الرصيد الثابت'!$B$2:$B$52))</f>
        <v/>
      </c>
      <c r="D229" s="136" t="str">
        <f>IF(B229="","",SUMIF('الرصيد الثابت'!$A$2:$A$52,B229,'الرصيد الثابت'!$C$2:$C$52))</f>
        <v/>
      </c>
      <c r="E229" s="201"/>
      <c r="F229" s="201"/>
      <c r="G229" s="136">
        <f t="shared" si="7"/>
        <v>0</v>
      </c>
      <c r="H229" s="202"/>
      <c r="I229" s="131"/>
      <c r="J229" s="299"/>
      <c r="K229" s="293" t="str">
        <f>IFERROR(VLOOKUP(J229,'اسماء العملاء'!$A$2:$E$1270,5,FALSE),"")</f>
        <v/>
      </c>
      <c r="L229" s="294" t="str">
        <f>IFERROR(VLOOKUP(J229,'اسماء العملاء'!$A$2:$C$1270,2,FALSE),"")</f>
        <v/>
      </c>
      <c r="M229" s="295" t="str">
        <f>IFERROR(VLOOKUP(J229,'اسماء العملاء'!$A$2:$C$1270,3,FALSE),"")</f>
        <v/>
      </c>
      <c r="N229" s="28"/>
    </row>
    <row r="230" spans="1:14" ht="23.1" customHeight="1">
      <c r="A230" s="158" t="str">
        <f t="shared" ca="1" si="6"/>
        <v/>
      </c>
      <c r="B230" s="138"/>
      <c r="C230" s="136" t="str">
        <f>IF(B230="","",SUMIF('الرصيد الثابت'!$A$2:$A$52,B230,'الرصيد الثابت'!$B$2:$B$52))</f>
        <v/>
      </c>
      <c r="D230" s="136" t="str">
        <f>IF(B230="","",SUMIF('الرصيد الثابت'!$A$2:$A$52,B230,'الرصيد الثابت'!$C$2:$C$52))</f>
        <v/>
      </c>
      <c r="E230" s="201"/>
      <c r="F230" s="201"/>
      <c r="G230" s="136">
        <f t="shared" si="7"/>
        <v>0</v>
      </c>
      <c r="H230" s="202"/>
      <c r="I230" s="131"/>
      <c r="J230" s="299"/>
      <c r="K230" s="293" t="str">
        <f>IFERROR(VLOOKUP(J230,'اسماء العملاء'!$A$2:$E$1270,5,FALSE),"")</f>
        <v/>
      </c>
      <c r="L230" s="294" t="str">
        <f>IFERROR(VLOOKUP(J230,'اسماء العملاء'!$A$2:$C$1270,2,FALSE),"")</f>
        <v/>
      </c>
      <c r="M230" s="295" t="str">
        <f>IFERROR(VLOOKUP(J230,'اسماء العملاء'!$A$2:$C$1270,3,FALSE),"")</f>
        <v/>
      </c>
      <c r="N230" s="28"/>
    </row>
    <row r="231" spans="1:14" ht="23.1" customHeight="1">
      <c r="A231" s="158" t="str">
        <f t="shared" ca="1" si="6"/>
        <v/>
      </c>
      <c r="B231" s="138"/>
      <c r="C231" s="136" t="str">
        <f>IF(B231="","",SUMIF('الرصيد الثابت'!$A$2:$A$52,B231,'الرصيد الثابت'!$B$2:$B$52))</f>
        <v/>
      </c>
      <c r="D231" s="136" t="str">
        <f>IF(B231="","",SUMIF('الرصيد الثابت'!$A$2:$A$52,B231,'الرصيد الثابت'!$C$2:$C$52))</f>
        <v/>
      </c>
      <c r="E231" s="201"/>
      <c r="F231" s="201"/>
      <c r="G231" s="136">
        <f t="shared" si="7"/>
        <v>0</v>
      </c>
      <c r="H231" s="202"/>
      <c r="I231" s="131"/>
      <c r="J231" s="299"/>
      <c r="K231" s="293" t="str">
        <f>IFERROR(VLOOKUP(J231,'اسماء العملاء'!$A$2:$E$1270,5,FALSE),"")</f>
        <v/>
      </c>
      <c r="L231" s="294" t="str">
        <f>IFERROR(VLOOKUP(J231,'اسماء العملاء'!$A$2:$C$1270,2,FALSE),"")</f>
        <v/>
      </c>
      <c r="M231" s="295" t="str">
        <f>IFERROR(VLOOKUP(J231,'اسماء العملاء'!$A$2:$C$1270,3,FALSE),"")</f>
        <v/>
      </c>
      <c r="N231" s="28"/>
    </row>
    <row r="232" spans="1:14" ht="23.1" customHeight="1">
      <c r="A232" s="158" t="str">
        <f t="shared" ca="1" si="6"/>
        <v/>
      </c>
      <c r="B232" s="138"/>
      <c r="C232" s="136" t="str">
        <f>IF(B232="","",SUMIF('الرصيد الثابت'!$A$2:$A$52,B232,'الرصيد الثابت'!$B$2:$B$52))</f>
        <v/>
      </c>
      <c r="D232" s="136" t="str">
        <f>IF(B232="","",SUMIF('الرصيد الثابت'!$A$2:$A$52,B232,'الرصيد الثابت'!$C$2:$C$52))</f>
        <v/>
      </c>
      <c r="E232" s="201"/>
      <c r="F232" s="201"/>
      <c r="G232" s="136">
        <f t="shared" si="7"/>
        <v>0</v>
      </c>
      <c r="H232" s="202"/>
      <c r="I232" s="131"/>
      <c r="J232" s="299"/>
      <c r="K232" s="293" t="str">
        <f>IFERROR(VLOOKUP(J232,'اسماء العملاء'!$A$2:$E$1270,5,FALSE),"")</f>
        <v/>
      </c>
      <c r="L232" s="294" t="str">
        <f>IFERROR(VLOOKUP(J232,'اسماء العملاء'!$A$2:$C$1270,2,FALSE),"")</f>
        <v/>
      </c>
      <c r="M232" s="295" t="str">
        <f>IFERROR(VLOOKUP(J232,'اسماء العملاء'!$A$2:$C$1270,3,FALSE),"")</f>
        <v/>
      </c>
      <c r="N232" s="28"/>
    </row>
    <row r="233" spans="1:14" ht="23.1" customHeight="1">
      <c r="A233" s="158" t="str">
        <f t="shared" ca="1" si="6"/>
        <v/>
      </c>
      <c r="B233" s="138"/>
      <c r="C233" s="136" t="str">
        <f>IF(B233="","",SUMIF('الرصيد الثابت'!$A$2:$A$52,B233,'الرصيد الثابت'!$B$2:$B$52))</f>
        <v/>
      </c>
      <c r="D233" s="136" t="str">
        <f>IF(B233="","",SUMIF('الرصيد الثابت'!$A$2:$A$52,B233,'الرصيد الثابت'!$C$2:$C$52))</f>
        <v/>
      </c>
      <c r="E233" s="201"/>
      <c r="F233" s="201"/>
      <c r="G233" s="136">
        <f t="shared" si="7"/>
        <v>0</v>
      </c>
      <c r="H233" s="202"/>
      <c r="I233" s="131"/>
      <c r="J233" s="299"/>
      <c r="K233" s="293" t="str">
        <f>IFERROR(VLOOKUP(J233,'اسماء العملاء'!$A$2:$E$1270,5,FALSE),"")</f>
        <v/>
      </c>
      <c r="L233" s="294" t="str">
        <f>IFERROR(VLOOKUP(J233,'اسماء العملاء'!$A$2:$C$1270,2,FALSE),"")</f>
        <v/>
      </c>
      <c r="M233" s="295" t="str">
        <f>IFERROR(VLOOKUP(J233,'اسماء العملاء'!$A$2:$C$1270,3,FALSE),"")</f>
        <v/>
      </c>
      <c r="N233" s="28"/>
    </row>
    <row r="234" spans="1:14" ht="23.1" customHeight="1">
      <c r="A234" s="158" t="str">
        <f t="shared" ca="1" si="6"/>
        <v/>
      </c>
      <c r="B234" s="138"/>
      <c r="C234" s="136" t="str">
        <f>IF(B234="","",SUMIF('الرصيد الثابت'!$A$2:$A$52,B234,'الرصيد الثابت'!$B$2:$B$52))</f>
        <v/>
      </c>
      <c r="D234" s="136" t="str">
        <f>IF(B234="","",SUMIF('الرصيد الثابت'!$A$2:$A$52,B234,'الرصيد الثابت'!$C$2:$C$52))</f>
        <v/>
      </c>
      <c r="E234" s="201"/>
      <c r="F234" s="201"/>
      <c r="G234" s="136">
        <f t="shared" si="7"/>
        <v>0</v>
      </c>
      <c r="H234" s="202"/>
      <c r="I234" s="131"/>
      <c r="J234" s="299"/>
      <c r="K234" s="293" t="str">
        <f>IFERROR(VLOOKUP(J234,'اسماء العملاء'!$A$2:$E$1270,5,FALSE),"")</f>
        <v/>
      </c>
      <c r="L234" s="294" t="str">
        <f>IFERROR(VLOOKUP(J234,'اسماء العملاء'!$A$2:$C$1270,2,FALSE),"")</f>
        <v/>
      </c>
      <c r="M234" s="295" t="str">
        <f>IFERROR(VLOOKUP(J234,'اسماء العملاء'!$A$2:$C$1270,3,FALSE),"")</f>
        <v/>
      </c>
      <c r="N234" s="28"/>
    </row>
    <row r="235" spans="1:14" ht="23.1" customHeight="1">
      <c r="A235" s="158" t="str">
        <f t="shared" ca="1" si="6"/>
        <v/>
      </c>
      <c r="B235" s="138"/>
      <c r="C235" s="136" t="str">
        <f>IF(B235="","",SUMIF('الرصيد الثابت'!$A$2:$A$52,B235,'الرصيد الثابت'!$B$2:$B$52))</f>
        <v/>
      </c>
      <c r="D235" s="136" t="str">
        <f>IF(B235="","",SUMIF('الرصيد الثابت'!$A$2:$A$52,B235,'الرصيد الثابت'!$C$2:$C$52))</f>
        <v/>
      </c>
      <c r="E235" s="201"/>
      <c r="F235" s="201"/>
      <c r="G235" s="136">
        <f t="shared" si="7"/>
        <v>0</v>
      </c>
      <c r="H235" s="202"/>
      <c r="I235" s="131"/>
      <c r="J235" s="299"/>
      <c r="K235" s="293" t="str">
        <f>IFERROR(VLOOKUP(J235,'اسماء العملاء'!$A$2:$E$1270,5,FALSE),"")</f>
        <v/>
      </c>
      <c r="L235" s="294" t="str">
        <f>IFERROR(VLOOKUP(J235,'اسماء العملاء'!$A$2:$C$1270,2,FALSE),"")</f>
        <v/>
      </c>
      <c r="M235" s="295" t="str">
        <f>IFERROR(VLOOKUP(J235,'اسماء العملاء'!$A$2:$C$1270,3,FALSE),"")</f>
        <v/>
      </c>
      <c r="N235" s="28"/>
    </row>
    <row r="236" spans="1:14" ht="23.1" customHeight="1">
      <c r="A236" s="158" t="str">
        <f t="shared" ca="1" si="6"/>
        <v/>
      </c>
      <c r="B236" s="138"/>
      <c r="C236" s="136" t="str">
        <f>IF(B236="","",SUMIF('الرصيد الثابت'!$A$2:$A$52,B236,'الرصيد الثابت'!$B$2:$B$52))</f>
        <v/>
      </c>
      <c r="D236" s="136" t="str">
        <f>IF(B236="","",SUMIF('الرصيد الثابت'!$A$2:$A$52,B236,'الرصيد الثابت'!$C$2:$C$52))</f>
        <v/>
      </c>
      <c r="E236" s="201"/>
      <c r="F236" s="201"/>
      <c r="G236" s="136">
        <f t="shared" si="7"/>
        <v>0</v>
      </c>
      <c r="H236" s="202"/>
      <c r="I236" s="131"/>
      <c r="J236" s="299"/>
      <c r="K236" s="293" t="str">
        <f>IFERROR(VLOOKUP(J236,'اسماء العملاء'!$A$2:$E$1270,5,FALSE),"")</f>
        <v/>
      </c>
      <c r="L236" s="294" t="str">
        <f>IFERROR(VLOOKUP(J236,'اسماء العملاء'!$A$2:$C$1270,2,FALSE),"")</f>
        <v/>
      </c>
      <c r="M236" s="295" t="str">
        <f>IFERROR(VLOOKUP(J236,'اسماء العملاء'!$A$2:$C$1270,3,FALSE),"")</f>
        <v/>
      </c>
      <c r="N236" s="28"/>
    </row>
    <row r="237" spans="1:14" ht="23.1" customHeight="1">
      <c r="A237" s="158" t="str">
        <f t="shared" ca="1" si="6"/>
        <v/>
      </c>
      <c r="B237" s="138"/>
      <c r="C237" s="136" t="str">
        <f>IF(B237="","",SUMIF('الرصيد الثابت'!$A$2:$A$52,B237,'الرصيد الثابت'!$B$2:$B$52))</f>
        <v/>
      </c>
      <c r="D237" s="136" t="str">
        <f>IF(B237="","",SUMIF('الرصيد الثابت'!$A$2:$A$52,B237,'الرصيد الثابت'!$C$2:$C$52))</f>
        <v/>
      </c>
      <c r="E237" s="201"/>
      <c r="F237" s="201"/>
      <c r="G237" s="136">
        <f t="shared" si="7"/>
        <v>0</v>
      </c>
      <c r="H237" s="202"/>
      <c r="I237" s="131"/>
      <c r="J237" s="299"/>
      <c r="K237" s="293" t="str">
        <f>IFERROR(VLOOKUP(J237,'اسماء العملاء'!$A$2:$E$1270,5,FALSE),"")</f>
        <v/>
      </c>
      <c r="L237" s="294" t="str">
        <f>IFERROR(VLOOKUP(J237,'اسماء العملاء'!$A$2:$C$1270,2,FALSE),"")</f>
        <v/>
      </c>
      <c r="M237" s="295" t="str">
        <f>IFERROR(VLOOKUP(J237,'اسماء العملاء'!$A$2:$C$1270,3,FALSE),"")</f>
        <v/>
      </c>
      <c r="N237" s="28"/>
    </row>
    <row r="238" spans="1:14" ht="23.1" customHeight="1">
      <c r="A238" s="158" t="str">
        <f t="shared" ca="1" si="6"/>
        <v/>
      </c>
      <c r="B238" s="138"/>
      <c r="C238" s="136" t="str">
        <f>IF(B238="","",SUMIF('الرصيد الثابت'!$A$2:$A$52,B238,'الرصيد الثابت'!$B$2:$B$52))</f>
        <v/>
      </c>
      <c r="D238" s="136" t="str">
        <f>IF(B238="","",SUMIF('الرصيد الثابت'!$A$2:$A$52,B238,'الرصيد الثابت'!$C$2:$C$52))</f>
        <v/>
      </c>
      <c r="E238" s="201"/>
      <c r="F238" s="201"/>
      <c r="G238" s="136">
        <f t="shared" si="7"/>
        <v>0</v>
      </c>
      <c r="H238" s="202"/>
      <c r="I238" s="131"/>
      <c r="J238" s="299"/>
      <c r="K238" s="293" t="str">
        <f>IFERROR(VLOOKUP(J238,'اسماء العملاء'!$A$2:$E$1270,5,FALSE),"")</f>
        <v/>
      </c>
      <c r="L238" s="294" t="str">
        <f>IFERROR(VLOOKUP(J238,'اسماء العملاء'!$A$2:$C$1270,2,FALSE),"")</f>
        <v/>
      </c>
      <c r="M238" s="295" t="str">
        <f>IFERROR(VLOOKUP(J238,'اسماء العملاء'!$A$2:$C$1270,3,FALSE),"")</f>
        <v/>
      </c>
      <c r="N238" s="28"/>
    </row>
    <row r="239" spans="1:14" ht="23.1" customHeight="1">
      <c r="A239" s="158" t="str">
        <f t="shared" ca="1" si="6"/>
        <v/>
      </c>
      <c r="B239" s="138"/>
      <c r="C239" s="136" t="str">
        <f>IF(B239="","",SUMIF('الرصيد الثابت'!$A$2:$A$52,B239,'الرصيد الثابت'!$B$2:$B$52))</f>
        <v/>
      </c>
      <c r="D239" s="136" t="str">
        <f>IF(B239="","",SUMIF('الرصيد الثابت'!$A$2:$A$52,B239,'الرصيد الثابت'!$C$2:$C$52))</f>
        <v/>
      </c>
      <c r="E239" s="201"/>
      <c r="F239" s="201"/>
      <c r="G239" s="136">
        <f t="shared" si="7"/>
        <v>0</v>
      </c>
      <c r="H239" s="202"/>
      <c r="I239" s="131"/>
      <c r="J239" s="299"/>
      <c r="K239" s="293" t="str">
        <f>IFERROR(VLOOKUP(J239,'اسماء العملاء'!$A$2:$E$1270,5,FALSE),"")</f>
        <v/>
      </c>
      <c r="L239" s="294" t="str">
        <f>IFERROR(VLOOKUP(J239,'اسماء العملاء'!$A$2:$C$1270,2,FALSE),"")</f>
        <v/>
      </c>
      <c r="M239" s="295" t="str">
        <f>IFERROR(VLOOKUP(J239,'اسماء العملاء'!$A$2:$C$1270,3,FALSE),"")</f>
        <v/>
      </c>
      <c r="N239" s="28"/>
    </row>
    <row r="240" spans="1:14" ht="23.1" customHeight="1">
      <c r="A240" s="158" t="str">
        <f t="shared" ca="1" si="6"/>
        <v/>
      </c>
      <c r="B240" s="138"/>
      <c r="C240" s="136" t="str">
        <f>IF(B240="","",SUMIF('الرصيد الثابت'!$A$2:$A$52,B240,'الرصيد الثابت'!$B$2:$B$52))</f>
        <v/>
      </c>
      <c r="D240" s="136" t="str">
        <f>IF(B240="","",SUMIF('الرصيد الثابت'!$A$2:$A$52,B240,'الرصيد الثابت'!$C$2:$C$52))</f>
        <v/>
      </c>
      <c r="E240" s="201"/>
      <c r="F240" s="201"/>
      <c r="G240" s="136">
        <f t="shared" si="7"/>
        <v>0</v>
      </c>
      <c r="H240" s="202"/>
      <c r="I240" s="131"/>
      <c r="J240" s="299"/>
      <c r="K240" s="293" t="str">
        <f>IFERROR(VLOOKUP(J240,'اسماء العملاء'!$A$2:$E$1270,5,FALSE),"")</f>
        <v/>
      </c>
      <c r="L240" s="294" t="str">
        <f>IFERROR(VLOOKUP(J240,'اسماء العملاء'!$A$2:$C$1270,2,FALSE),"")</f>
        <v/>
      </c>
      <c r="M240" s="295" t="str">
        <f>IFERROR(VLOOKUP(J240,'اسماء العملاء'!$A$2:$C$1270,3,FALSE),"")</f>
        <v/>
      </c>
      <c r="N240" s="28"/>
    </row>
    <row r="241" spans="1:14" ht="23.1" customHeight="1">
      <c r="A241" s="158" t="str">
        <f t="shared" ca="1" si="6"/>
        <v/>
      </c>
      <c r="B241" s="138"/>
      <c r="C241" s="136" t="str">
        <f>IF(B241="","",SUMIF('الرصيد الثابت'!$A$2:$A$52,B241,'الرصيد الثابت'!$B$2:$B$52))</f>
        <v/>
      </c>
      <c r="D241" s="136" t="str">
        <f>IF(B241="","",SUMIF('الرصيد الثابت'!$A$2:$A$52,B241,'الرصيد الثابت'!$C$2:$C$52))</f>
        <v/>
      </c>
      <c r="E241" s="201"/>
      <c r="F241" s="201"/>
      <c r="G241" s="136">
        <f t="shared" si="7"/>
        <v>0</v>
      </c>
      <c r="H241" s="202"/>
      <c r="I241" s="131"/>
      <c r="J241" s="299"/>
      <c r="K241" s="293" t="str">
        <f>IFERROR(VLOOKUP(J241,'اسماء العملاء'!$A$2:$E$1270,5,FALSE),"")</f>
        <v/>
      </c>
      <c r="L241" s="294" t="str">
        <f>IFERROR(VLOOKUP(J241,'اسماء العملاء'!$A$2:$C$1270,2,FALSE),"")</f>
        <v/>
      </c>
      <c r="M241" s="295" t="str">
        <f>IFERROR(VLOOKUP(J241,'اسماء العملاء'!$A$2:$C$1270,3,FALSE),"")</f>
        <v/>
      </c>
      <c r="N241" s="28"/>
    </row>
    <row r="242" spans="1:14" ht="23.1" customHeight="1">
      <c r="A242" s="158" t="str">
        <f t="shared" ca="1" si="6"/>
        <v/>
      </c>
      <c r="B242" s="138"/>
      <c r="C242" s="136" t="str">
        <f>IF(B242="","",SUMIF('الرصيد الثابت'!$A$2:$A$52,B242,'الرصيد الثابت'!$B$2:$B$52))</f>
        <v/>
      </c>
      <c r="D242" s="136" t="str">
        <f>IF(B242="","",SUMIF('الرصيد الثابت'!$A$2:$A$52,B242,'الرصيد الثابت'!$C$2:$C$52))</f>
        <v/>
      </c>
      <c r="E242" s="201"/>
      <c r="F242" s="201"/>
      <c r="G242" s="136">
        <f t="shared" si="7"/>
        <v>0</v>
      </c>
      <c r="H242" s="202"/>
      <c r="I242" s="131"/>
      <c r="J242" s="299"/>
      <c r="K242" s="293" t="str">
        <f>IFERROR(VLOOKUP(J242,'اسماء العملاء'!$A$2:$E$1270,5,FALSE),"")</f>
        <v/>
      </c>
      <c r="L242" s="294" t="str">
        <f>IFERROR(VLOOKUP(J242,'اسماء العملاء'!$A$2:$C$1270,2,FALSE),"")</f>
        <v/>
      </c>
      <c r="M242" s="295" t="str">
        <f>IFERROR(VLOOKUP(J242,'اسماء العملاء'!$A$2:$C$1270,3,FALSE),"")</f>
        <v/>
      </c>
      <c r="N242" s="28"/>
    </row>
    <row r="243" spans="1:14" ht="23.1" customHeight="1">
      <c r="A243" s="158" t="str">
        <f t="shared" ca="1" si="6"/>
        <v/>
      </c>
      <c r="B243" s="138"/>
      <c r="C243" s="136" t="str">
        <f>IF(B243="","",SUMIF('الرصيد الثابت'!$A$2:$A$52,B243,'الرصيد الثابت'!$B$2:$B$52))</f>
        <v/>
      </c>
      <c r="D243" s="136" t="str">
        <f>IF(B243="","",SUMIF('الرصيد الثابت'!$A$2:$A$52,B243,'الرصيد الثابت'!$C$2:$C$52))</f>
        <v/>
      </c>
      <c r="E243" s="201"/>
      <c r="F243" s="201"/>
      <c r="G243" s="136">
        <f t="shared" si="7"/>
        <v>0</v>
      </c>
      <c r="H243" s="202"/>
      <c r="I243" s="131"/>
      <c r="J243" s="299"/>
      <c r="K243" s="293" t="str">
        <f>IFERROR(VLOOKUP(J243,'اسماء العملاء'!$A$2:$E$1270,5,FALSE),"")</f>
        <v/>
      </c>
      <c r="L243" s="294" t="str">
        <f>IFERROR(VLOOKUP(J243,'اسماء العملاء'!$A$2:$C$1270,2,FALSE),"")</f>
        <v/>
      </c>
      <c r="M243" s="295" t="str">
        <f>IFERROR(VLOOKUP(J243,'اسماء العملاء'!$A$2:$C$1270,3,FALSE),"")</f>
        <v/>
      </c>
      <c r="N243" s="203"/>
    </row>
    <row r="244" spans="1:14" ht="23.1" customHeight="1">
      <c r="A244" s="158" t="str">
        <f t="shared" ca="1" si="6"/>
        <v/>
      </c>
      <c r="B244" s="138"/>
      <c r="C244" s="136" t="str">
        <f>IF(B244="","",SUMIF('الرصيد الثابت'!$A$2:$A$52,B244,'الرصيد الثابت'!$B$2:$B$52))</f>
        <v/>
      </c>
      <c r="D244" s="136" t="str">
        <f>IF(B244="","",SUMIF('الرصيد الثابت'!$A$2:$A$52,B244,'الرصيد الثابت'!$C$2:$C$52))</f>
        <v/>
      </c>
      <c r="E244" s="201"/>
      <c r="F244" s="201"/>
      <c r="G244" s="136">
        <f t="shared" si="7"/>
        <v>0</v>
      </c>
      <c r="H244" s="202"/>
      <c r="I244" s="131"/>
      <c r="J244" s="299"/>
      <c r="K244" s="293" t="str">
        <f>IFERROR(VLOOKUP(J244,'اسماء العملاء'!$A$2:$E$1270,5,FALSE),"")</f>
        <v/>
      </c>
      <c r="L244" s="294" t="str">
        <f>IFERROR(VLOOKUP(J244,'اسماء العملاء'!$A$2:$C$1270,2,FALSE),"")</f>
        <v/>
      </c>
      <c r="M244" s="295" t="str">
        <f>IFERROR(VLOOKUP(J244,'اسماء العملاء'!$A$2:$C$1270,3,FALSE),"")</f>
        <v/>
      </c>
      <c r="N244" s="203"/>
    </row>
    <row r="245" spans="1:14" ht="23.1" customHeight="1">
      <c r="A245" s="158" t="str">
        <f t="shared" ca="1" si="6"/>
        <v/>
      </c>
      <c r="B245" s="138"/>
      <c r="C245" s="136" t="str">
        <f>IF(B245="","",SUMIF('الرصيد الثابت'!$A$2:$A$52,B245,'الرصيد الثابت'!$B$2:$B$52))</f>
        <v/>
      </c>
      <c r="D245" s="136" t="str">
        <f>IF(B245="","",SUMIF('الرصيد الثابت'!$A$2:$A$52,B245,'الرصيد الثابت'!$C$2:$C$52))</f>
        <v/>
      </c>
      <c r="E245" s="201"/>
      <c r="F245" s="201"/>
      <c r="G245" s="136">
        <f t="shared" si="7"/>
        <v>0</v>
      </c>
      <c r="H245" s="202"/>
      <c r="I245" s="131"/>
      <c r="J245" s="299"/>
      <c r="K245" s="293" t="str">
        <f>IFERROR(VLOOKUP(J245,'اسماء العملاء'!$A$2:$E$1270,5,FALSE),"")</f>
        <v/>
      </c>
      <c r="L245" s="294" t="str">
        <f>IFERROR(VLOOKUP(J245,'اسماء العملاء'!$A$2:$C$1270,2,FALSE),"")</f>
        <v/>
      </c>
      <c r="M245" s="295" t="str">
        <f>IFERROR(VLOOKUP(J245,'اسماء العملاء'!$A$2:$C$1270,3,FALSE),"")</f>
        <v/>
      </c>
      <c r="N245" s="203"/>
    </row>
    <row r="246" spans="1:14" ht="23.1" customHeight="1">
      <c r="A246" s="158" t="str">
        <f t="shared" ca="1" si="6"/>
        <v/>
      </c>
      <c r="B246" s="138"/>
      <c r="C246" s="136" t="str">
        <f>IF(B246="","",SUMIF('الرصيد الثابت'!$A$2:$A$52,B246,'الرصيد الثابت'!$B$2:$B$52))</f>
        <v/>
      </c>
      <c r="D246" s="136" t="str">
        <f>IF(B246="","",SUMIF('الرصيد الثابت'!$A$2:$A$52,B246,'الرصيد الثابت'!$C$2:$C$52))</f>
        <v/>
      </c>
      <c r="E246" s="201"/>
      <c r="F246" s="201"/>
      <c r="G246" s="136">
        <f t="shared" si="7"/>
        <v>0</v>
      </c>
      <c r="H246" s="202"/>
      <c r="I246" s="131"/>
      <c r="J246" s="299"/>
      <c r="K246" s="293" t="str">
        <f>IFERROR(VLOOKUP(J246,'اسماء العملاء'!$A$2:$E$1270,5,FALSE),"")</f>
        <v/>
      </c>
      <c r="L246" s="294" t="str">
        <f>IFERROR(VLOOKUP(J246,'اسماء العملاء'!$A$2:$C$1270,2,FALSE),"")</f>
        <v/>
      </c>
      <c r="M246" s="295" t="str">
        <f>IFERROR(VLOOKUP(J246,'اسماء العملاء'!$A$2:$C$1270,3,FALSE),"")</f>
        <v/>
      </c>
      <c r="N246" s="203"/>
    </row>
    <row r="247" spans="1:14" ht="23.1" customHeight="1">
      <c r="A247" s="158" t="str">
        <f t="shared" ca="1" si="6"/>
        <v/>
      </c>
      <c r="B247" s="138"/>
      <c r="C247" s="136" t="str">
        <f>IF(B247="","",SUMIF('الرصيد الثابت'!$A$2:$A$52,B247,'الرصيد الثابت'!$B$2:$B$52))</f>
        <v/>
      </c>
      <c r="D247" s="136" t="str">
        <f>IF(B247="","",SUMIF('الرصيد الثابت'!$A$2:$A$52,B247,'الرصيد الثابت'!$C$2:$C$52))</f>
        <v/>
      </c>
      <c r="E247" s="201"/>
      <c r="F247" s="201"/>
      <c r="G247" s="136">
        <f t="shared" si="7"/>
        <v>0</v>
      </c>
      <c r="H247" s="202"/>
      <c r="I247" s="131"/>
      <c r="J247" s="299"/>
      <c r="K247" s="293" t="str">
        <f>IFERROR(VLOOKUP(J247,'اسماء العملاء'!$A$2:$E$1270,5,FALSE),"")</f>
        <v/>
      </c>
      <c r="L247" s="294" t="str">
        <f>IFERROR(VLOOKUP(J247,'اسماء العملاء'!$A$2:$C$1270,2,FALSE),"")</f>
        <v/>
      </c>
      <c r="M247" s="295" t="str">
        <f>IFERROR(VLOOKUP(J247,'اسماء العملاء'!$A$2:$C$1270,3,FALSE),"")</f>
        <v/>
      </c>
      <c r="N247" s="203"/>
    </row>
    <row r="248" spans="1:14" ht="23.1" customHeight="1">
      <c r="A248" s="158" t="str">
        <f t="shared" ca="1" si="6"/>
        <v/>
      </c>
      <c r="B248" s="138"/>
      <c r="C248" s="136" t="str">
        <f>IF(B248="","",SUMIF('الرصيد الثابت'!$A$2:$A$52,B248,'الرصيد الثابت'!$B$2:$B$52))</f>
        <v/>
      </c>
      <c r="D248" s="136" t="str">
        <f>IF(B248="","",SUMIF('الرصيد الثابت'!$A$2:$A$52,B248,'الرصيد الثابت'!$C$2:$C$52))</f>
        <v/>
      </c>
      <c r="E248" s="201"/>
      <c r="F248" s="201"/>
      <c r="G248" s="136">
        <f t="shared" si="7"/>
        <v>0</v>
      </c>
      <c r="H248" s="202"/>
      <c r="I248" s="131"/>
      <c r="J248" s="299"/>
      <c r="K248" s="293" t="str">
        <f>IFERROR(VLOOKUP(J248,'اسماء العملاء'!$A$2:$E$1270,5,FALSE),"")</f>
        <v/>
      </c>
      <c r="L248" s="294" t="str">
        <f>IFERROR(VLOOKUP(J248,'اسماء العملاء'!$A$2:$C$1270,2,FALSE),"")</f>
        <v/>
      </c>
      <c r="M248" s="295" t="str">
        <f>IFERROR(VLOOKUP(J248,'اسماء العملاء'!$A$2:$C$1270,3,FALSE),"")</f>
        <v/>
      </c>
      <c r="N248" s="203"/>
    </row>
    <row r="249" spans="1:14" ht="23.1" customHeight="1">
      <c r="A249" s="158" t="str">
        <f t="shared" ca="1" si="6"/>
        <v/>
      </c>
      <c r="B249" s="138"/>
      <c r="C249" s="136" t="str">
        <f>IF(B249="","",SUMIF('الرصيد الثابت'!$A$2:$A$52,B249,'الرصيد الثابت'!$B$2:$B$52))</f>
        <v/>
      </c>
      <c r="D249" s="136" t="str">
        <f>IF(B249="","",SUMIF('الرصيد الثابت'!$A$2:$A$52,B249,'الرصيد الثابت'!$C$2:$C$52))</f>
        <v/>
      </c>
      <c r="E249" s="201"/>
      <c r="F249" s="201"/>
      <c r="G249" s="136">
        <f t="shared" si="7"/>
        <v>0</v>
      </c>
      <c r="H249" s="202"/>
      <c r="I249" s="131"/>
      <c r="J249" s="299"/>
      <c r="K249" s="293" t="str">
        <f>IFERROR(VLOOKUP(J249,'اسماء العملاء'!$A$2:$E$1270,5,FALSE),"")</f>
        <v/>
      </c>
      <c r="L249" s="294" t="str">
        <f>IFERROR(VLOOKUP(J249,'اسماء العملاء'!$A$2:$C$1270,2,FALSE),"")</f>
        <v/>
      </c>
      <c r="M249" s="295" t="str">
        <f>IFERROR(VLOOKUP(J249,'اسماء العملاء'!$A$2:$C$1270,3,FALSE),"")</f>
        <v/>
      </c>
      <c r="N249" s="203"/>
    </row>
    <row r="250" spans="1:14" ht="23.1" customHeight="1">
      <c r="A250" s="158" t="str">
        <f t="shared" ca="1" si="6"/>
        <v/>
      </c>
      <c r="B250" s="138"/>
      <c r="C250" s="136" t="str">
        <f>IF(B250="","",SUMIF('الرصيد الثابت'!$A$2:$A$52,B250,'الرصيد الثابت'!$B$2:$B$52))</f>
        <v/>
      </c>
      <c r="D250" s="136" t="str">
        <f>IF(B250="","",SUMIF('الرصيد الثابت'!$A$2:$A$52,B250,'الرصيد الثابت'!$C$2:$C$52))</f>
        <v/>
      </c>
      <c r="E250" s="201"/>
      <c r="F250" s="201"/>
      <c r="G250" s="136">
        <f t="shared" si="7"/>
        <v>0</v>
      </c>
      <c r="H250" s="202"/>
      <c r="I250" s="131"/>
      <c r="J250" s="299"/>
      <c r="K250" s="293" t="str">
        <f>IFERROR(VLOOKUP(J250,'اسماء العملاء'!$A$2:$E$1270,5,FALSE),"")</f>
        <v/>
      </c>
      <c r="L250" s="294" t="str">
        <f>IFERROR(VLOOKUP(J250,'اسماء العملاء'!$A$2:$C$1270,2,FALSE),"")</f>
        <v/>
      </c>
      <c r="M250" s="295" t="str">
        <f>IFERROR(VLOOKUP(J250,'اسماء العملاء'!$A$2:$C$1270,3,FALSE),"")</f>
        <v/>
      </c>
      <c r="N250" s="203"/>
    </row>
    <row r="251" spans="1:14" ht="23.1" customHeight="1">
      <c r="A251" s="158" t="str">
        <f t="shared" ca="1" si="6"/>
        <v/>
      </c>
      <c r="B251" s="138"/>
      <c r="C251" s="136" t="str">
        <f>IF(B251="","",SUMIF('الرصيد الثابت'!$A$2:$A$52,B251,'الرصيد الثابت'!$B$2:$B$52))</f>
        <v/>
      </c>
      <c r="D251" s="136" t="str">
        <f>IF(B251="","",SUMIF('الرصيد الثابت'!$A$2:$A$52,B251,'الرصيد الثابت'!$C$2:$C$52))</f>
        <v/>
      </c>
      <c r="E251" s="201"/>
      <c r="F251" s="201"/>
      <c r="G251" s="136">
        <f t="shared" si="7"/>
        <v>0</v>
      </c>
      <c r="H251" s="202"/>
      <c r="I251" s="131"/>
      <c r="J251" s="299"/>
      <c r="K251" s="293" t="str">
        <f>IFERROR(VLOOKUP(J251,'اسماء العملاء'!$A$2:$E$1270,5,FALSE),"")</f>
        <v/>
      </c>
      <c r="L251" s="294" t="str">
        <f>IFERROR(VLOOKUP(J251,'اسماء العملاء'!$A$2:$C$1270,2,FALSE),"")</f>
        <v/>
      </c>
      <c r="M251" s="295" t="str">
        <f>IFERROR(VLOOKUP(J251,'اسماء العملاء'!$A$2:$C$1270,3,FALSE),"")</f>
        <v/>
      </c>
      <c r="N251" s="203"/>
    </row>
    <row r="252" spans="1:14" ht="23.1" customHeight="1">
      <c r="A252" s="158" t="str">
        <f t="shared" ca="1" si="6"/>
        <v/>
      </c>
      <c r="B252" s="138"/>
      <c r="C252" s="136" t="str">
        <f>IF(B252="","",SUMIF('الرصيد الثابت'!$A$2:$A$52,B252,'الرصيد الثابت'!$B$2:$B$52))</f>
        <v/>
      </c>
      <c r="D252" s="136" t="str">
        <f>IF(B252="","",SUMIF('الرصيد الثابت'!$A$2:$A$52,B252,'الرصيد الثابت'!$C$2:$C$52))</f>
        <v/>
      </c>
      <c r="E252" s="201"/>
      <c r="F252" s="201"/>
      <c r="G252" s="136">
        <f t="shared" si="7"/>
        <v>0</v>
      </c>
      <c r="H252" s="202"/>
      <c r="I252" s="131"/>
      <c r="J252" s="299"/>
      <c r="K252" s="293" t="str">
        <f>IFERROR(VLOOKUP(J252,'اسماء العملاء'!$A$2:$E$1270,5,FALSE),"")</f>
        <v/>
      </c>
      <c r="L252" s="294" t="str">
        <f>IFERROR(VLOOKUP(J252,'اسماء العملاء'!$A$2:$C$1270,2,FALSE),"")</f>
        <v/>
      </c>
      <c r="M252" s="295" t="str">
        <f>IFERROR(VLOOKUP(J252,'اسماء العملاء'!$A$2:$C$1270,3,FALSE),"")</f>
        <v/>
      </c>
      <c r="N252" s="203"/>
    </row>
    <row r="253" spans="1:14" ht="23.1" customHeight="1">
      <c r="A253" s="158" t="str">
        <f t="shared" ca="1" si="6"/>
        <v/>
      </c>
      <c r="B253" s="138"/>
      <c r="C253" s="136" t="str">
        <f>IF(B253="","",SUMIF('الرصيد الثابت'!$A$2:$A$52,B253,'الرصيد الثابت'!$B$2:$B$52))</f>
        <v/>
      </c>
      <c r="D253" s="136" t="str">
        <f>IF(B253="","",SUMIF('الرصيد الثابت'!$A$2:$A$52,B253,'الرصيد الثابت'!$C$2:$C$52))</f>
        <v/>
      </c>
      <c r="E253" s="201"/>
      <c r="F253" s="201"/>
      <c r="G253" s="136">
        <f t="shared" si="7"/>
        <v>0</v>
      </c>
      <c r="H253" s="202"/>
      <c r="I253" s="131"/>
      <c r="J253" s="299"/>
      <c r="K253" s="293" t="str">
        <f>IFERROR(VLOOKUP(J253,'اسماء العملاء'!$A$2:$E$1270,5,FALSE),"")</f>
        <v/>
      </c>
      <c r="L253" s="294" t="str">
        <f>IFERROR(VLOOKUP(J253,'اسماء العملاء'!$A$2:$C$1270,2,FALSE),"")</f>
        <v/>
      </c>
      <c r="M253" s="295" t="str">
        <f>IFERROR(VLOOKUP(J253,'اسماء العملاء'!$A$2:$C$1270,3,FALSE),"")</f>
        <v/>
      </c>
      <c r="N253" s="203"/>
    </row>
    <row r="254" spans="1:14" ht="23.1" customHeight="1">
      <c r="A254" s="158" t="str">
        <f t="shared" ca="1" si="6"/>
        <v/>
      </c>
      <c r="B254" s="138"/>
      <c r="C254" s="136" t="str">
        <f>IF(B254="","",SUMIF('الرصيد الثابت'!$A$2:$A$52,B254,'الرصيد الثابت'!$B$2:$B$52))</f>
        <v/>
      </c>
      <c r="D254" s="136" t="str">
        <f>IF(B254="","",SUMIF('الرصيد الثابت'!$A$2:$A$52,B254,'الرصيد الثابت'!$C$2:$C$52))</f>
        <v/>
      </c>
      <c r="E254" s="201"/>
      <c r="F254" s="201"/>
      <c r="G254" s="136">
        <f t="shared" si="7"/>
        <v>0</v>
      </c>
      <c r="H254" s="202"/>
      <c r="I254" s="131"/>
      <c r="J254" s="299"/>
      <c r="K254" s="293" t="str">
        <f>IFERROR(VLOOKUP(J254,'اسماء العملاء'!$A$2:$E$1270,5,FALSE),"")</f>
        <v/>
      </c>
      <c r="L254" s="294" t="str">
        <f>IFERROR(VLOOKUP(J254,'اسماء العملاء'!$A$2:$C$1270,2,FALSE),"")</f>
        <v/>
      </c>
      <c r="M254" s="295" t="str">
        <f>IFERROR(VLOOKUP(J254,'اسماء العملاء'!$A$2:$C$1270,3,FALSE),"")</f>
        <v/>
      </c>
      <c r="N254" s="203"/>
    </row>
    <row r="255" spans="1:14" ht="23.1" customHeight="1">
      <c r="A255" s="158" t="str">
        <f t="shared" ca="1" si="6"/>
        <v/>
      </c>
      <c r="B255" s="138"/>
      <c r="C255" s="136" t="str">
        <f>IF(B255="","",SUMIF('الرصيد الثابت'!$A$2:$A$52,B255,'الرصيد الثابت'!$B$2:$B$52))</f>
        <v/>
      </c>
      <c r="D255" s="136" t="str">
        <f>IF(B255="","",SUMIF('الرصيد الثابت'!$A$2:$A$52,B255,'الرصيد الثابت'!$C$2:$C$52))</f>
        <v/>
      </c>
      <c r="E255" s="201"/>
      <c r="F255" s="201"/>
      <c r="G255" s="136">
        <f t="shared" si="7"/>
        <v>0</v>
      </c>
      <c r="H255" s="202"/>
      <c r="I255" s="131"/>
      <c r="J255" s="299"/>
      <c r="K255" s="293" t="str">
        <f>IFERROR(VLOOKUP(J255,'اسماء العملاء'!$A$2:$E$1270,5,FALSE),"")</f>
        <v/>
      </c>
      <c r="L255" s="294" t="str">
        <f>IFERROR(VLOOKUP(J255,'اسماء العملاء'!$A$2:$C$1270,2,FALSE),"")</f>
        <v/>
      </c>
      <c r="M255" s="295" t="str">
        <f>IFERROR(VLOOKUP(J255,'اسماء العملاء'!$A$2:$C$1270,3,FALSE),"")</f>
        <v/>
      </c>
      <c r="N255" s="203"/>
    </row>
    <row r="256" spans="1:14" ht="23.1" customHeight="1">
      <c r="A256" s="158" t="str">
        <f t="shared" ca="1" si="6"/>
        <v/>
      </c>
      <c r="B256" s="138"/>
      <c r="C256" s="136" t="str">
        <f>IF(B256="","",SUMIF('الرصيد الثابت'!$A$2:$A$52,B256,'الرصيد الثابت'!$B$2:$B$52))</f>
        <v/>
      </c>
      <c r="D256" s="136" t="str">
        <f>IF(B256="","",SUMIF('الرصيد الثابت'!$A$2:$A$52,B256,'الرصيد الثابت'!$C$2:$C$52))</f>
        <v/>
      </c>
      <c r="E256" s="201"/>
      <c r="F256" s="201"/>
      <c r="G256" s="136">
        <f t="shared" si="7"/>
        <v>0</v>
      </c>
      <c r="H256" s="202"/>
      <c r="I256" s="131"/>
      <c r="J256" s="299"/>
      <c r="K256" s="293" t="str">
        <f>IFERROR(VLOOKUP(J256,'اسماء العملاء'!$A$2:$E$1270,5,FALSE),"")</f>
        <v/>
      </c>
      <c r="L256" s="294" t="str">
        <f>IFERROR(VLOOKUP(J256,'اسماء العملاء'!$A$2:$C$1270,2,FALSE),"")</f>
        <v/>
      </c>
      <c r="M256" s="295" t="str">
        <f>IFERROR(VLOOKUP(J256,'اسماء العملاء'!$A$2:$C$1270,3,FALSE),"")</f>
        <v/>
      </c>
      <c r="N256" s="203"/>
    </row>
    <row r="257" spans="1:14" ht="23.1" customHeight="1">
      <c r="A257" s="158" t="str">
        <f t="shared" ca="1" si="6"/>
        <v/>
      </c>
      <c r="B257" s="138"/>
      <c r="C257" s="136" t="str">
        <f>IF(B257="","",SUMIF('الرصيد الثابت'!$A$2:$A$52,B257,'الرصيد الثابت'!$B$2:$B$52))</f>
        <v/>
      </c>
      <c r="D257" s="136" t="str">
        <f>IF(B257="","",SUMIF('الرصيد الثابت'!$A$2:$A$52,B257,'الرصيد الثابت'!$C$2:$C$52))</f>
        <v/>
      </c>
      <c r="E257" s="201"/>
      <c r="F257" s="201"/>
      <c r="G257" s="136">
        <f t="shared" si="7"/>
        <v>0</v>
      </c>
      <c r="H257" s="202"/>
      <c r="I257" s="131"/>
      <c r="J257" s="299"/>
      <c r="K257" s="293" t="str">
        <f>IFERROR(VLOOKUP(J257,'اسماء العملاء'!$A$2:$E$1270,5,FALSE),"")</f>
        <v/>
      </c>
      <c r="L257" s="294" t="str">
        <f>IFERROR(VLOOKUP(J257,'اسماء العملاء'!$A$2:$C$1270,2,FALSE),"")</f>
        <v/>
      </c>
      <c r="M257" s="295" t="str">
        <f>IFERROR(VLOOKUP(J257,'اسماء العملاء'!$A$2:$C$1270,3,FALSE),"")</f>
        <v/>
      </c>
      <c r="N257" s="203"/>
    </row>
    <row r="258" spans="1:14" ht="23.1" customHeight="1">
      <c r="A258" s="158" t="str">
        <f t="shared" ca="1" si="6"/>
        <v/>
      </c>
      <c r="B258" s="138"/>
      <c r="C258" s="136" t="str">
        <f>IF(B258="","",SUMIF('الرصيد الثابت'!$A$2:$A$52,B258,'الرصيد الثابت'!$B$2:$B$52))</f>
        <v/>
      </c>
      <c r="D258" s="136" t="str">
        <f>IF(B258="","",SUMIF('الرصيد الثابت'!$A$2:$A$52,B258,'الرصيد الثابت'!$C$2:$C$52))</f>
        <v/>
      </c>
      <c r="E258" s="201"/>
      <c r="F258" s="201"/>
      <c r="G258" s="136">
        <f t="shared" si="7"/>
        <v>0</v>
      </c>
      <c r="H258" s="202"/>
      <c r="I258" s="131"/>
      <c r="J258" s="299"/>
      <c r="K258" s="293" t="str">
        <f>IFERROR(VLOOKUP(J258,'اسماء العملاء'!$A$2:$E$1270,5,FALSE),"")</f>
        <v/>
      </c>
      <c r="L258" s="294" t="str">
        <f>IFERROR(VLOOKUP(J258,'اسماء العملاء'!$A$2:$C$1270,2,FALSE),"")</f>
        <v/>
      </c>
      <c r="M258" s="295" t="str">
        <f>IFERROR(VLOOKUP(J258,'اسماء العملاء'!$A$2:$C$1270,3,FALSE),"")</f>
        <v/>
      </c>
      <c r="N258" s="203"/>
    </row>
    <row r="259" spans="1:14" ht="23.1" customHeight="1">
      <c r="A259" s="158" t="str">
        <f t="shared" ca="1" si="6"/>
        <v/>
      </c>
      <c r="B259" s="138"/>
      <c r="C259" s="136" t="str">
        <f>IF(B259="","",SUMIF('الرصيد الثابت'!$A$2:$A$52,B259,'الرصيد الثابت'!$B$2:$B$52))</f>
        <v/>
      </c>
      <c r="D259" s="136" t="str">
        <f>IF(B259="","",SUMIF('الرصيد الثابت'!$A$2:$A$52,B259,'الرصيد الثابت'!$C$2:$C$52))</f>
        <v/>
      </c>
      <c r="E259" s="201"/>
      <c r="F259" s="201"/>
      <c r="G259" s="136">
        <f t="shared" si="7"/>
        <v>0</v>
      </c>
      <c r="H259" s="202"/>
      <c r="I259" s="131"/>
      <c r="J259" s="299"/>
      <c r="K259" s="293" t="str">
        <f>IFERROR(VLOOKUP(J259,'اسماء العملاء'!$A$2:$E$1270,5,FALSE),"")</f>
        <v/>
      </c>
      <c r="L259" s="294" t="str">
        <f>IFERROR(VLOOKUP(J259,'اسماء العملاء'!$A$2:$C$1270,2,FALSE),"")</f>
        <v/>
      </c>
      <c r="M259" s="295" t="str">
        <f>IFERROR(VLOOKUP(J259,'اسماء العملاء'!$A$2:$C$1270,3,FALSE),"")</f>
        <v/>
      </c>
      <c r="N259" s="203"/>
    </row>
    <row r="260" spans="1:14" ht="23.1" customHeight="1">
      <c r="A260" s="158" t="str">
        <f t="shared" ref="A260:A296" ca="1" si="8">IF(B260="","",TODAY())</f>
        <v/>
      </c>
      <c r="B260" s="138"/>
      <c r="C260" s="136" t="str">
        <f>IF(B260="","",SUMIF('الرصيد الثابت'!$A$2:$A$52,B260,'الرصيد الثابت'!$B$2:$B$52))</f>
        <v/>
      </c>
      <c r="D260" s="136" t="str">
        <f>IF(B260="","",SUMIF('الرصيد الثابت'!$A$2:$A$52,B260,'الرصيد الثابت'!$C$2:$C$52))</f>
        <v/>
      </c>
      <c r="E260" s="201"/>
      <c r="F260" s="201"/>
      <c r="G260" s="136">
        <f t="shared" ref="G260:G296" si="9">SUM(E260-F260)</f>
        <v>0</v>
      </c>
      <c r="H260" s="202"/>
      <c r="I260" s="131"/>
      <c r="J260" s="299"/>
      <c r="K260" s="293" t="str">
        <f>IFERROR(VLOOKUP(J260,'اسماء العملاء'!$A$2:$E$1270,5,FALSE),"")</f>
        <v/>
      </c>
      <c r="L260" s="294" t="str">
        <f>IFERROR(VLOOKUP(J260,'اسماء العملاء'!$A$2:$C$1270,2,FALSE),"")</f>
        <v/>
      </c>
      <c r="M260" s="295" t="str">
        <f>IFERROR(VLOOKUP(J260,'اسماء العملاء'!$A$2:$C$1270,3,FALSE),"")</f>
        <v/>
      </c>
      <c r="N260" s="203"/>
    </row>
    <row r="261" spans="1:14" ht="23.1" customHeight="1">
      <c r="A261" s="158" t="str">
        <f t="shared" ca="1" si="8"/>
        <v/>
      </c>
      <c r="B261" s="138"/>
      <c r="C261" s="136" t="str">
        <f>IF(B261="","",SUMIF('الرصيد الثابت'!$A$2:$A$52,B261,'الرصيد الثابت'!$B$2:$B$52))</f>
        <v/>
      </c>
      <c r="D261" s="136" t="str">
        <f>IF(B261="","",SUMIF('الرصيد الثابت'!$A$2:$A$52,B261,'الرصيد الثابت'!$C$2:$C$52))</f>
        <v/>
      </c>
      <c r="E261" s="201"/>
      <c r="F261" s="201"/>
      <c r="G261" s="136">
        <f t="shared" si="9"/>
        <v>0</v>
      </c>
      <c r="H261" s="202"/>
      <c r="I261" s="131"/>
      <c r="J261" s="299"/>
      <c r="K261" s="293" t="str">
        <f>IFERROR(VLOOKUP(J261,'اسماء العملاء'!$A$2:$E$1270,5,FALSE),"")</f>
        <v/>
      </c>
      <c r="L261" s="294" t="str">
        <f>IFERROR(VLOOKUP(J261,'اسماء العملاء'!$A$2:$C$1270,2,FALSE),"")</f>
        <v/>
      </c>
      <c r="M261" s="295" t="str">
        <f>IFERROR(VLOOKUP(J261,'اسماء العملاء'!$A$2:$C$1270,3,FALSE),"")</f>
        <v/>
      </c>
      <c r="N261" s="203"/>
    </row>
    <row r="262" spans="1:14" ht="23.1" customHeight="1">
      <c r="A262" s="158" t="str">
        <f t="shared" ca="1" si="8"/>
        <v/>
      </c>
      <c r="B262" s="138"/>
      <c r="C262" s="136" t="str">
        <f>IF(B262="","",SUMIF('الرصيد الثابت'!$A$2:$A$52,B262,'الرصيد الثابت'!$B$2:$B$52))</f>
        <v/>
      </c>
      <c r="D262" s="136" t="str">
        <f>IF(B262="","",SUMIF('الرصيد الثابت'!$A$2:$A$52,B262,'الرصيد الثابت'!$C$2:$C$52))</f>
        <v/>
      </c>
      <c r="E262" s="201"/>
      <c r="F262" s="201"/>
      <c r="G262" s="136">
        <f t="shared" si="9"/>
        <v>0</v>
      </c>
      <c r="H262" s="202"/>
      <c r="I262" s="131"/>
      <c r="J262" s="299"/>
      <c r="K262" s="293" t="str">
        <f>IFERROR(VLOOKUP(J262,'اسماء العملاء'!$A$2:$E$1270,5,FALSE),"")</f>
        <v/>
      </c>
      <c r="L262" s="294" t="str">
        <f>IFERROR(VLOOKUP(J262,'اسماء العملاء'!$A$2:$C$1270,2,FALSE),"")</f>
        <v/>
      </c>
      <c r="M262" s="295" t="str">
        <f>IFERROR(VLOOKUP(J262,'اسماء العملاء'!$A$2:$C$1270,3,FALSE),"")</f>
        <v/>
      </c>
      <c r="N262" s="203"/>
    </row>
    <row r="263" spans="1:14" ht="23.1" customHeight="1">
      <c r="A263" s="158" t="str">
        <f t="shared" ca="1" si="8"/>
        <v/>
      </c>
      <c r="B263" s="138"/>
      <c r="C263" s="136" t="str">
        <f>IF(B263="","",SUMIF('الرصيد الثابت'!$A$2:$A$52,B263,'الرصيد الثابت'!$B$2:$B$52))</f>
        <v/>
      </c>
      <c r="D263" s="136" t="str">
        <f>IF(B263="","",SUMIF('الرصيد الثابت'!$A$2:$A$52,B263,'الرصيد الثابت'!$C$2:$C$52))</f>
        <v/>
      </c>
      <c r="E263" s="201"/>
      <c r="F263" s="201"/>
      <c r="G263" s="136">
        <f t="shared" si="9"/>
        <v>0</v>
      </c>
      <c r="H263" s="202"/>
      <c r="I263" s="131"/>
      <c r="J263" s="299"/>
      <c r="K263" s="293" t="str">
        <f>IFERROR(VLOOKUP(J263,'اسماء العملاء'!$A$2:$E$1270,5,FALSE),"")</f>
        <v/>
      </c>
      <c r="L263" s="294" t="str">
        <f>IFERROR(VLOOKUP(J263,'اسماء العملاء'!$A$2:$C$1270,2,FALSE),"")</f>
        <v/>
      </c>
      <c r="M263" s="295" t="str">
        <f>IFERROR(VLOOKUP(J263,'اسماء العملاء'!$A$2:$C$1270,3,FALSE),"")</f>
        <v/>
      </c>
      <c r="N263" s="203"/>
    </row>
    <row r="264" spans="1:14" ht="23.1" customHeight="1">
      <c r="A264" s="158" t="str">
        <f t="shared" ca="1" si="8"/>
        <v/>
      </c>
      <c r="B264" s="138"/>
      <c r="C264" s="136" t="str">
        <f>IF(B264="","",SUMIF('الرصيد الثابت'!$A$2:$A$52,B264,'الرصيد الثابت'!$B$2:$B$52))</f>
        <v/>
      </c>
      <c r="D264" s="136" t="str">
        <f>IF(B264="","",SUMIF('الرصيد الثابت'!$A$2:$A$52,B264,'الرصيد الثابت'!$C$2:$C$52))</f>
        <v/>
      </c>
      <c r="E264" s="201"/>
      <c r="F264" s="201"/>
      <c r="G264" s="136">
        <f t="shared" si="9"/>
        <v>0</v>
      </c>
      <c r="H264" s="202"/>
      <c r="I264" s="131"/>
      <c r="J264" s="299"/>
      <c r="K264" s="293" t="str">
        <f>IFERROR(VLOOKUP(J264,'اسماء العملاء'!$A$2:$E$1270,5,FALSE),"")</f>
        <v/>
      </c>
      <c r="L264" s="294" t="str">
        <f>IFERROR(VLOOKUP(J264,'اسماء العملاء'!$A$2:$C$1270,2,FALSE),"")</f>
        <v/>
      </c>
      <c r="M264" s="295" t="str">
        <f>IFERROR(VLOOKUP(J264,'اسماء العملاء'!$A$2:$C$1270,3,FALSE),"")</f>
        <v/>
      </c>
      <c r="N264" s="203"/>
    </row>
    <row r="265" spans="1:14" ht="23.1" customHeight="1">
      <c r="A265" s="158" t="str">
        <f t="shared" ca="1" si="8"/>
        <v/>
      </c>
      <c r="B265" s="138"/>
      <c r="C265" s="136" t="str">
        <f>IF(B265="","",SUMIF('الرصيد الثابت'!$A$2:$A$52,B265,'الرصيد الثابت'!$B$2:$B$52))</f>
        <v/>
      </c>
      <c r="D265" s="136" t="str">
        <f>IF(B265="","",SUMIF('الرصيد الثابت'!$A$2:$A$52,B265,'الرصيد الثابت'!$C$2:$C$52))</f>
        <v/>
      </c>
      <c r="E265" s="201"/>
      <c r="F265" s="201"/>
      <c r="G265" s="136">
        <f t="shared" si="9"/>
        <v>0</v>
      </c>
      <c r="H265" s="202"/>
      <c r="I265" s="131"/>
      <c r="J265" s="299"/>
      <c r="K265" s="293" t="str">
        <f>IFERROR(VLOOKUP(J265,'اسماء العملاء'!$A$2:$E$1270,5,FALSE),"")</f>
        <v/>
      </c>
      <c r="L265" s="294" t="str">
        <f>IFERROR(VLOOKUP(J265,'اسماء العملاء'!$A$2:$C$1270,2,FALSE),"")</f>
        <v/>
      </c>
      <c r="M265" s="295" t="str">
        <f>IFERROR(VLOOKUP(J265,'اسماء العملاء'!$A$2:$C$1270,3,FALSE),"")</f>
        <v/>
      </c>
      <c r="N265" s="203"/>
    </row>
    <row r="266" spans="1:14" ht="23.1" customHeight="1">
      <c r="A266" s="158" t="str">
        <f t="shared" ca="1" si="8"/>
        <v/>
      </c>
      <c r="B266" s="138"/>
      <c r="C266" s="136" t="str">
        <f>IF(B266="","",SUMIF('الرصيد الثابت'!$A$2:$A$52,B266,'الرصيد الثابت'!$B$2:$B$52))</f>
        <v/>
      </c>
      <c r="D266" s="136" t="str">
        <f>IF(B266="","",SUMIF('الرصيد الثابت'!$A$2:$A$52,B266,'الرصيد الثابت'!$C$2:$C$52))</f>
        <v/>
      </c>
      <c r="E266" s="201"/>
      <c r="F266" s="201"/>
      <c r="G266" s="136">
        <f t="shared" si="9"/>
        <v>0</v>
      </c>
      <c r="H266" s="202"/>
      <c r="I266" s="131"/>
      <c r="J266" s="299"/>
      <c r="K266" s="293" t="str">
        <f>IFERROR(VLOOKUP(J266,'اسماء العملاء'!$A$2:$E$1270,5,FALSE),"")</f>
        <v/>
      </c>
      <c r="L266" s="294" t="str">
        <f>IFERROR(VLOOKUP(J266,'اسماء العملاء'!$A$2:$C$1270,2,FALSE),"")</f>
        <v/>
      </c>
      <c r="M266" s="295" t="str">
        <f>IFERROR(VLOOKUP(J266,'اسماء العملاء'!$A$2:$C$1270,3,FALSE),"")</f>
        <v/>
      </c>
      <c r="N266" s="203"/>
    </row>
    <row r="267" spans="1:14" ht="23.1" customHeight="1">
      <c r="A267" s="158" t="str">
        <f t="shared" ca="1" si="8"/>
        <v/>
      </c>
      <c r="B267" s="138"/>
      <c r="C267" s="136" t="str">
        <f>IF(B267="","",SUMIF('الرصيد الثابت'!$A$2:$A$52,B267,'الرصيد الثابت'!$B$2:$B$52))</f>
        <v/>
      </c>
      <c r="D267" s="136" t="str">
        <f>IF(B267="","",SUMIF('الرصيد الثابت'!$A$2:$A$52,B267,'الرصيد الثابت'!$C$2:$C$52))</f>
        <v/>
      </c>
      <c r="E267" s="201"/>
      <c r="F267" s="201"/>
      <c r="G267" s="136">
        <f t="shared" si="9"/>
        <v>0</v>
      </c>
      <c r="H267" s="202"/>
      <c r="I267" s="131"/>
      <c r="J267" s="299"/>
      <c r="K267" s="293" t="str">
        <f>IFERROR(VLOOKUP(J267,'اسماء العملاء'!$A$2:$E$1270,5,FALSE),"")</f>
        <v/>
      </c>
      <c r="L267" s="294" t="str">
        <f>IFERROR(VLOOKUP(J267,'اسماء العملاء'!$A$2:$C$1270,2,FALSE),"")</f>
        <v/>
      </c>
      <c r="M267" s="295" t="str">
        <f>IFERROR(VLOOKUP(J267,'اسماء العملاء'!$A$2:$C$1270,3,FALSE),"")</f>
        <v/>
      </c>
      <c r="N267" s="203"/>
    </row>
    <row r="268" spans="1:14" ht="23.1" customHeight="1">
      <c r="A268" s="158" t="str">
        <f t="shared" ca="1" si="8"/>
        <v/>
      </c>
      <c r="B268" s="138"/>
      <c r="C268" s="136" t="str">
        <f>IF(B268="","",SUMIF('الرصيد الثابت'!$A$2:$A$52,B268,'الرصيد الثابت'!$B$2:$B$52))</f>
        <v/>
      </c>
      <c r="D268" s="136" t="str">
        <f>IF(B268="","",SUMIF('الرصيد الثابت'!$A$2:$A$52,B268,'الرصيد الثابت'!$C$2:$C$52))</f>
        <v/>
      </c>
      <c r="E268" s="201"/>
      <c r="F268" s="201"/>
      <c r="G268" s="136">
        <f t="shared" si="9"/>
        <v>0</v>
      </c>
      <c r="H268" s="202"/>
      <c r="I268" s="131"/>
      <c r="J268" s="299"/>
      <c r="K268" s="293" t="str">
        <f>IFERROR(VLOOKUP(J268,'اسماء العملاء'!$A$2:$E$1270,5,FALSE),"")</f>
        <v/>
      </c>
      <c r="L268" s="294" t="str">
        <f>IFERROR(VLOOKUP(J268,'اسماء العملاء'!$A$2:$C$1270,2,FALSE),"")</f>
        <v/>
      </c>
      <c r="M268" s="295" t="str">
        <f>IFERROR(VLOOKUP(J268,'اسماء العملاء'!$A$2:$C$1270,3,FALSE),"")</f>
        <v/>
      </c>
      <c r="N268" s="203"/>
    </row>
    <row r="269" spans="1:14" ht="23.1" customHeight="1">
      <c r="A269" s="158" t="str">
        <f t="shared" ca="1" si="8"/>
        <v/>
      </c>
      <c r="B269" s="138"/>
      <c r="C269" s="136" t="str">
        <f>IF(B269="","",SUMIF('الرصيد الثابت'!$A$2:$A$52,B269,'الرصيد الثابت'!$B$2:$B$52))</f>
        <v/>
      </c>
      <c r="D269" s="136" t="str">
        <f>IF(B269="","",SUMIF('الرصيد الثابت'!$A$2:$A$52,B269,'الرصيد الثابت'!$C$2:$C$52))</f>
        <v/>
      </c>
      <c r="E269" s="201"/>
      <c r="F269" s="201"/>
      <c r="G269" s="136">
        <f t="shared" si="9"/>
        <v>0</v>
      </c>
      <c r="H269" s="202"/>
      <c r="I269" s="131"/>
      <c r="J269" s="299"/>
      <c r="K269" s="293" t="str">
        <f>IFERROR(VLOOKUP(J269,'اسماء العملاء'!$A$2:$E$1270,5,FALSE),"")</f>
        <v/>
      </c>
      <c r="L269" s="294" t="str">
        <f>IFERROR(VLOOKUP(J269,'اسماء العملاء'!$A$2:$C$1270,2,FALSE),"")</f>
        <v/>
      </c>
      <c r="M269" s="295" t="str">
        <f>IFERROR(VLOOKUP(J269,'اسماء العملاء'!$A$2:$C$1270,3,FALSE),"")</f>
        <v/>
      </c>
      <c r="N269" s="203"/>
    </row>
    <row r="270" spans="1:14" ht="23.1" customHeight="1">
      <c r="A270" s="158" t="str">
        <f t="shared" ca="1" si="8"/>
        <v/>
      </c>
      <c r="B270" s="138"/>
      <c r="C270" s="136" t="str">
        <f>IF(B270="","",SUMIF('الرصيد الثابت'!$A$2:$A$52,B270,'الرصيد الثابت'!$B$2:$B$52))</f>
        <v/>
      </c>
      <c r="D270" s="136" t="str">
        <f>IF(B270="","",SUMIF('الرصيد الثابت'!$A$2:$A$52,B270,'الرصيد الثابت'!$C$2:$C$52))</f>
        <v/>
      </c>
      <c r="E270" s="201"/>
      <c r="F270" s="201"/>
      <c r="G270" s="136">
        <f t="shared" si="9"/>
        <v>0</v>
      </c>
      <c r="H270" s="202"/>
      <c r="I270" s="131"/>
      <c r="J270" s="299"/>
      <c r="K270" s="293" t="str">
        <f>IFERROR(VLOOKUP(J270,'اسماء العملاء'!$A$2:$E$1270,5,FALSE),"")</f>
        <v/>
      </c>
      <c r="L270" s="294" t="str">
        <f>IFERROR(VLOOKUP(J270,'اسماء العملاء'!$A$2:$C$1270,2,FALSE),"")</f>
        <v/>
      </c>
      <c r="M270" s="295" t="str">
        <f>IFERROR(VLOOKUP(J270,'اسماء العملاء'!$A$2:$C$1270,3,FALSE),"")</f>
        <v/>
      </c>
      <c r="N270" s="203"/>
    </row>
    <row r="271" spans="1:14" ht="23.1" customHeight="1">
      <c r="A271" s="158" t="str">
        <f t="shared" ca="1" si="8"/>
        <v/>
      </c>
      <c r="B271" s="138"/>
      <c r="C271" s="136" t="str">
        <f>IF(B271="","",SUMIF('الرصيد الثابت'!$A$2:$A$52,B271,'الرصيد الثابت'!$B$2:$B$52))</f>
        <v/>
      </c>
      <c r="D271" s="136" t="str">
        <f>IF(B271="","",SUMIF('الرصيد الثابت'!$A$2:$A$52,B271,'الرصيد الثابت'!$C$2:$C$52))</f>
        <v/>
      </c>
      <c r="E271" s="201"/>
      <c r="F271" s="201"/>
      <c r="G271" s="136">
        <f t="shared" si="9"/>
        <v>0</v>
      </c>
      <c r="H271" s="202"/>
      <c r="I271" s="131"/>
      <c r="J271" s="299"/>
      <c r="K271" s="293" t="str">
        <f>IFERROR(VLOOKUP(J271,'اسماء العملاء'!$A$2:$E$1270,5,FALSE),"")</f>
        <v/>
      </c>
      <c r="L271" s="294" t="str">
        <f>IFERROR(VLOOKUP(J271,'اسماء العملاء'!$A$2:$C$1270,2,FALSE),"")</f>
        <v/>
      </c>
      <c r="M271" s="295" t="str">
        <f>IFERROR(VLOOKUP(J271,'اسماء العملاء'!$A$2:$C$1270,3,FALSE),"")</f>
        <v/>
      </c>
      <c r="N271" s="203"/>
    </row>
    <row r="272" spans="1:14" ht="23.1" customHeight="1">
      <c r="A272" s="158" t="str">
        <f t="shared" ca="1" si="8"/>
        <v/>
      </c>
      <c r="B272" s="138"/>
      <c r="C272" s="136" t="str">
        <f>IF(B272="","",SUMIF('الرصيد الثابت'!$A$2:$A$52,B272,'الرصيد الثابت'!$B$2:$B$52))</f>
        <v/>
      </c>
      <c r="D272" s="136" t="str">
        <f>IF(B272="","",SUMIF('الرصيد الثابت'!$A$2:$A$52,B272,'الرصيد الثابت'!$C$2:$C$52))</f>
        <v/>
      </c>
      <c r="E272" s="201"/>
      <c r="F272" s="201"/>
      <c r="G272" s="136">
        <f t="shared" si="9"/>
        <v>0</v>
      </c>
      <c r="H272" s="202"/>
      <c r="I272" s="131"/>
      <c r="J272" s="299"/>
      <c r="K272" s="293" t="str">
        <f>IFERROR(VLOOKUP(J272,'اسماء العملاء'!$A$2:$E$1270,5,FALSE),"")</f>
        <v/>
      </c>
      <c r="L272" s="294" t="str">
        <f>IFERROR(VLOOKUP(J272,'اسماء العملاء'!$A$2:$C$1270,2,FALSE),"")</f>
        <v/>
      </c>
      <c r="M272" s="295" t="str">
        <f>IFERROR(VLOOKUP(J272,'اسماء العملاء'!$A$2:$C$1270,3,FALSE),"")</f>
        <v/>
      </c>
      <c r="N272" s="203"/>
    </row>
    <row r="273" spans="1:14" ht="23.1" customHeight="1">
      <c r="A273" s="158" t="str">
        <f t="shared" ca="1" si="8"/>
        <v/>
      </c>
      <c r="B273" s="138"/>
      <c r="C273" s="136" t="str">
        <f>IF(B273="","",SUMIF('الرصيد الثابت'!$A$2:$A$52,B273,'الرصيد الثابت'!$B$2:$B$52))</f>
        <v/>
      </c>
      <c r="D273" s="136" t="str">
        <f>IF(B273="","",SUMIF('الرصيد الثابت'!$A$2:$A$52,B273,'الرصيد الثابت'!$C$2:$C$52))</f>
        <v/>
      </c>
      <c r="E273" s="201"/>
      <c r="F273" s="201"/>
      <c r="G273" s="136">
        <f t="shared" si="9"/>
        <v>0</v>
      </c>
      <c r="H273" s="202"/>
      <c r="I273" s="131"/>
      <c r="J273" s="299"/>
      <c r="K273" s="293" t="str">
        <f>IFERROR(VLOOKUP(J273,'اسماء العملاء'!$A$2:$E$1270,5,FALSE),"")</f>
        <v/>
      </c>
      <c r="L273" s="294" t="str">
        <f>IFERROR(VLOOKUP(J273,'اسماء العملاء'!$A$2:$C$1270,2,FALSE),"")</f>
        <v/>
      </c>
      <c r="M273" s="295" t="str">
        <f>IFERROR(VLOOKUP(J273,'اسماء العملاء'!$A$2:$C$1270,3,FALSE),"")</f>
        <v/>
      </c>
      <c r="N273" s="203"/>
    </row>
    <row r="274" spans="1:14" ht="23.1" customHeight="1">
      <c r="A274" s="158" t="str">
        <f t="shared" ca="1" si="8"/>
        <v/>
      </c>
      <c r="B274" s="138"/>
      <c r="C274" s="136" t="str">
        <f>IF(B274="","",SUMIF('الرصيد الثابت'!$A$2:$A$52,B274,'الرصيد الثابت'!$B$2:$B$52))</f>
        <v/>
      </c>
      <c r="D274" s="136" t="str">
        <f>IF(B274="","",SUMIF('الرصيد الثابت'!$A$2:$A$52,B274,'الرصيد الثابت'!$C$2:$C$52))</f>
        <v/>
      </c>
      <c r="E274" s="201"/>
      <c r="F274" s="201"/>
      <c r="G274" s="136">
        <f t="shared" si="9"/>
        <v>0</v>
      </c>
      <c r="H274" s="202"/>
      <c r="I274" s="131"/>
      <c r="J274" s="299"/>
      <c r="K274" s="293" t="str">
        <f>IFERROR(VLOOKUP(J274,'اسماء العملاء'!$A$2:$E$1270,5,FALSE),"")</f>
        <v/>
      </c>
      <c r="L274" s="294" t="str">
        <f>IFERROR(VLOOKUP(J274,'اسماء العملاء'!$A$2:$C$1270,2,FALSE),"")</f>
        <v/>
      </c>
      <c r="M274" s="295" t="str">
        <f>IFERROR(VLOOKUP(J274,'اسماء العملاء'!$A$2:$C$1270,3,FALSE),"")</f>
        <v/>
      </c>
      <c r="N274" s="203"/>
    </row>
    <row r="275" spans="1:14" ht="23.1" customHeight="1">
      <c r="A275" s="158" t="str">
        <f t="shared" ca="1" si="8"/>
        <v/>
      </c>
      <c r="B275" s="138"/>
      <c r="C275" s="136" t="str">
        <f>IF(B275="","",SUMIF('الرصيد الثابت'!$A$2:$A$52,B275,'الرصيد الثابت'!$B$2:$B$52))</f>
        <v/>
      </c>
      <c r="D275" s="136" t="str">
        <f>IF(B275="","",SUMIF('الرصيد الثابت'!$A$2:$A$52,B275,'الرصيد الثابت'!$C$2:$C$52))</f>
        <v/>
      </c>
      <c r="E275" s="201"/>
      <c r="F275" s="201"/>
      <c r="G275" s="136">
        <f t="shared" si="9"/>
        <v>0</v>
      </c>
      <c r="H275" s="202"/>
      <c r="I275" s="131"/>
      <c r="J275" s="299"/>
      <c r="K275" s="293" t="str">
        <f>IFERROR(VLOOKUP(J275,'اسماء العملاء'!$A$2:$E$1270,5,FALSE),"")</f>
        <v/>
      </c>
      <c r="L275" s="294" t="str">
        <f>IFERROR(VLOOKUP(J275,'اسماء العملاء'!$A$2:$C$1270,2,FALSE),"")</f>
        <v/>
      </c>
      <c r="M275" s="295" t="str">
        <f>IFERROR(VLOOKUP(J275,'اسماء العملاء'!$A$2:$C$1270,3,FALSE),"")</f>
        <v/>
      </c>
      <c r="N275" s="203"/>
    </row>
    <row r="276" spans="1:14" ht="23.1" customHeight="1">
      <c r="A276" s="158" t="str">
        <f t="shared" ca="1" si="8"/>
        <v/>
      </c>
      <c r="B276" s="138"/>
      <c r="C276" s="136" t="str">
        <f>IF(B276="","",SUMIF('الرصيد الثابت'!$A$2:$A$52,B276,'الرصيد الثابت'!$B$2:$B$52))</f>
        <v/>
      </c>
      <c r="D276" s="136" t="str">
        <f>IF(B276="","",SUMIF('الرصيد الثابت'!$A$2:$A$52,B276,'الرصيد الثابت'!$C$2:$C$52))</f>
        <v/>
      </c>
      <c r="E276" s="201"/>
      <c r="F276" s="201"/>
      <c r="G276" s="136">
        <f t="shared" si="9"/>
        <v>0</v>
      </c>
      <c r="H276" s="202"/>
      <c r="I276" s="131"/>
      <c r="J276" s="299"/>
      <c r="K276" s="293" t="str">
        <f>IFERROR(VLOOKUP(J276,'اسماء العملاء'!$A$2:$E$1270,5,FALSE),"")</f>
        <v/>
      </c>
      <c r="L276" s="294" t="str">
        <f>IFERROR(VLOOKUP(J276,'اسماء العملاء'!$A$2:$C$1270,2,FALSE),"")</f>
        <v/>
      </c>
      <c r="M276" s="295" t="str">
        <f>IFERROR(VLOOKUP(J276,'اسماء العملاء'!$A$2:$C$1270,3,FALSE),"")</f>
        <v/>
      </c>
      <c r="N276" s="203"/>
    </row>
    <row r="277" spans="1:14" ht="23.1" customHeight="1">
      <c r="A277" s="158" t="str">
        <f t="shared" ca="1" si="8"/>
        <v/>
      </c>
      <c r="B277" s="138"/>
      <c r="C277" s="136" t="str">
        <f>IF(B277="","",SUMIF('الرصيد الثابت'!$A$2:$A$52,B277,'الرصيد الثابت'!$B$2:$B$52))</f>
        <v/>
      </c>
      <c r="D277" s="136" t="str">
        <f>IF(B277="","",SUMIF('الرصيد الثابت'!$A$2:$A$52,B277,'الرصيد الثابت'!$C$2:$C$52))</f>
        <v/>
      </c>
      <c r="E277" s="201"/>
      <c r="F277" s="201"/>
      <c r="G277" s="136">
        <f t="shared" si="9"/>
        <v>0</v>
      </c>
      <c r="H277" s="202"/>
      <c r="I277" s="131"/>
      <c r="J277" s="299"/>
      <c r="K277" s="293" t="str">
        <f>IFERROR(VLOOKUP(J277,'اسماء العملاء'!$A$2:$E$1270,5,FALSE),"")</f>
        <v/>
      </c>
      <c r="L277" s="294" t="str">
        <f>IFERROR(VLOOKUP(J277,'اسماء العملاء'!$A$2:$C$1270,2,FALSE),"")</f>
        <v/>
      </c>
      <c r="M277" s="295" t="str">
        <f>IFERROR(VLOOKUP(J277,'اسماء العملاء'!$A$2:$C$1270,3,FALSE),"")</f>
        <v/>
      </c>
      <c r="N277" s="203"/>
    </row>
    <row r="278" spans="1:14" ht="23.1" customHeight="1">
      <c r="A278" s="158" t="str">
        <f t="shared" ca="1" si="8"/>
        <v/>
      </c>
      <c r="B278" s="138"/>
      <c r="C278" s="136" t="str">
        <f>IF(B278="","",SUMIF('الرصيد الثابت'!$A$2:$A$52,B278,'الرصيد الثابت'!$B$2:$B$52))</f>
        <v/>
      </c>
      <c r="D278" s="136" t="str">
        <f>IF(B278="","",SUMIF('الرصيد الثابت'!$A$2:$A$52,B278,'الرصيد الثابت'!$C$2:$C$52))</f>
        <v/>
      </c>
      <c r="E278" s="201"/>
      <c r="F278" s="201"/>
      <c r="G278" s="136">
        <f t="shared" si="9"/>
        <v>0</v>
      </c>
      <c r="H278" s="202"/>
      <c r="I278" s="131"/>
      <c r="J278" s="299"/>
      <c r="K278" s="293" t="str">
        <f>IFERROR(VLOOKUP(J278,'اسماء العملاء'!$A$2:$E$1270,5,FALSE),"")</f>
        <v/>
      </c>
      <c r="L278" s="294" t="str">
        <f>IFERROR(VLOOKUP(J278,'اسماء العملاء'!$A$2:$C$1270,2,FALSE),"")</f>
        <v/>
      </c>
      <c r="M278" s="295" t="str">
        <f>IFERROR(VLOOKUP(J278,'اسماء العملاء'!$A$2:$C$1270,3,FALSE),"")</f>
        <v/>
      </c>
      <c r="N278" s="203"/>
    </row>
    <row r="279" spans="1:14" ht="23.1" customHeight="1">
      <c r="A279" s="158" t="str">
        <f t="shared" ca="1" si="8"/>
        <v/>
      </c>
      <c r="B279" s="138"/>
      <c r="C279" s="136" t="str">
        <f>IF(B279="","",SUMIF('الرصيد الثابت'!$A$2:$A$52,B279,'الرصيد الثابت'!$B$2:$B$52))</f>
        <v/>
      </c>
      <c r="D279" s="136" t="str">
        <f>IF(B279="","",SUMIF('الرصيد الثابت'!$A$2:$A$52,B279,'الرصيد الثابت'!$C$2:$C$52))</f>
        <v/>
      </c>
      <c r="E279" s="201"/>
      <c r="F279" s="201"/>
      <c r="G279" s="136">
        <f t="shared" si="9"/>
        <v>0</v>
      </c>
      <c r="H279" s="202"/>
      <c r="I279" s="131"/>
      <c r="J279" s="299"/>
      <c r="K279" s="293" t="str">
        <f>IFERROR(VLOOKUP(J279,'اسماء العملاء'!$A$2:$E$1270,5,FALSE),"")</f>
        <v/>
      </c>
      <c r="L279" s="294" t="str">
        <f>IFERROR(VLOOKUP(J279,'اسماء العملاء'!$A$2:$C$1270,2,FALSE),"")</f>
        <v/>
      </c>
      <c r="M279" s="295" t="str">
        <f>IFERROR(VLOOKUP(J279,'اسماء العملاء'!$A$2:$C$1270,3,FALSE),"")</f>
        <v/>
      </c>
      <c r="N279" s="203"/>
    </row>
    <row r="280" spans="1:14" ht="23.1" customHeight="1">
      <c r="A280" s="158" t="str">
        <f t="shared" ca="1" si="8"/>
        <v/>
      </c>
      <c r="B280" s="138"/>
      <c r="C280" s="136" t="str">
        <f>IF(B280="","",SUMIF('الرصيد الثابت'!$A$2:$A$52,B280,'الرصيد الثابت'!$B$2:$B$52))</f>
        <v/>
      </c>
      <c r="D280" s="136" t="str">
        <f>IF(B280="","",SUMIF('الرصيد الثابت'!$A$2:$A$52,B280,'الرصيد الثابت'!$C$2:$C$52))</f>
        <v/>
      </c>
      <c r="E280" s="201"/>
      <c r="F280" s="201"/>
      <c r="G280" s="136">
        <f t="shared" si="9"/>
        <v>0</v>
      </c>
      <c r="H280" s="202"/>
      <c r="I280" s="131"/>
      <c r="J280" s="299"/>
      <c r="K280" s="293" t="str">
        <f>IFERROR(VLOOKUP(J280,'اسماء العملاء'!$A$2:$E$1270,5,FALSE),"")</f>
        <v/>
      </c>
      <c r="L280" s="294" t="str">
        <f>IFERROR(VLOOKUP(J280,'اسماء العملاء'!$A$2:$C$1270,2,FALSE),"")</f>
        <v/>
      </c>
      <c r="M280" s="295" t="str">
        <f>IFERROR(VLOOKUP(J280,'اسماء العملاء'!$A$2:$C$1270,3,FALSE),"")</f>
        <v/>
      </c>
      <c r="N280" s="203"/>
    </row>
    <row r="281" spans="1:14" ht="23.1" customHeight="1">
      <c r="A281" s="158" t="str">
        <f t="shared" ca="1" si="8"/>
        <v/>
      </c>
      <c r="B281" s="138"/>
      <c r="C281" s="136" t="str">
        <f>IF(B281="","",SUMIF('الرصيد الثابت'!$A$2:$A$52,B281,'الرصيد الثابت'!$B$2:$B$52))</f>
        <v/>
      </c>
      <c r="D281" s="136" t="str">
        <f>IF(B281="","",SUMIF('الرصيد الثابت'!$A$2:$A$52,B281,'الرصيد الثابت'!$C$2:$C$52))</f>
        <v/>
      </c>
      <c r="E281" s="201"/>
      <c r="F281" s="201"/>
      <c r="G281" s="136">
        <f t="shared" si="9"/>
        <v>0</v>
      </c>
      <c r="H281" s="202"/>
      <c r="I281" s="131"/>
      <c r="J281" s="299"/>
      <c r="K281" s="293" t="str">
        <f>IFERROR(VLOOKUP(J281,'اسماء العملاء'!$A$2:$E$1270,5,FALSE),"")</f>
        <v/>
      </c>
      <c r="L281" s="294" t="str">
        <f>IFERROR(VLOOKUP(J281,'اسماء العملاء'!$A$2:$C$1270,2,FALSE),"")</f>
        <v/>
      </c>
      <c r="M281" s="295" t="str">
        <f>IFERROR(VLOOKUP(J281,'اسماء العملاء'!$A$2:$C$1270,3,FALSE),"")</f>
        <v/>
      </c>
      <c r="N281" s="203"/>
    </row>
    <row r="282" spans="1:14" ht="23.1" customHeight="1">
      <c r="A282" s="158" t="str">
        <f t="shared" ca="1" si="8"/>
        <v/>
      </c>
      <c r="B282" s="138"/>
      <c r="C282" s="136" t="str">
        <f>IF(B282="","",SUMIF('الرصيد الثابت'!$A$2:$A$52,B282,'الرصيد الثابت'!$B$2:$B$52))</f>
        <v/>
      </c>
      <c r="D282" s="136" t="str">
        <f>IF(B282="","",SUMIF('الرصيد الثابت'!$A$2:$A$52,B282,'الرصيد الثابت'!$C$2:$C$52))</f>
        <v/>
      </c>
      <c r="E282" s="201"/>
      <c r="F282" s="201"/>
      <c r="G282" s="136">
        <f t="shared" si="9"/>
        <v>0</v>
      </c>
      <c r="H282" s="202"/>
      <c r="I282" s="131"/>
      <c r="J282" s="299"/>
      <c r="K282" s="293" t="str">
        <f>IFERROR(VLOOKUP(J282,'اسماء العملاء'!$A$2:$E$1270,5,FALSE),"")</f>
        <v/>
      </c>
      <c r="L282" s="294" t="str">
        <f>IFERROR(VLOOKUP(J282,'اسماء العملاء'!$A$2:$C$1270,2,FALSE),"")</f>
        <v/>
      </c>
      <c r="M282" s="295" t="str">
        <f>IFERROR(VLOOKUP(J282,'اسماء العملاء'!$A$2:$C$1270,3,FALSE),"")</f>
        <v/>
      </c>
      <c r="N282" s="203"/>
    </row>
    <row r="283" spans="1:14" ht="23.1" customHeight="1">
      <c r="A283" s="158" t="str">
        <f t="shared" ca="1" si="8"/>
        <v/>
      </c>
      <c r="B283" s="138"/>
      <c r="C283" s="136" t="str">
        <f>IF(B283="","",SUMIF('الرصيد الثابت'!$A$2:$A$52,B283,'الرصيد الثابت'!$B$2:$B$52))</f>
        <v/>
      </c>
      <c r="D283" s="136" t="str">
        <f>IF(B283="","",SUMIF('الرصيد الثابت'!$A$2:$A$52,B283,'الرصيد الثابت'!$C$2:$C$52))</f>
        <v/>
      </c>
      <c r="E283" s="201"/>
      <c r="F283" s="201"/>
      <c r="G283" s="136">
        <f t="shared" si="9"/>
        <v>0</v>
      </c>
      <c r="H283" s="202"/>
      <c r="I283" s="131"/>
      <c r="J283" s="299"/>
      <c r="K283" s="293" t="str">
        <f>IFERROR(VLOOKUP(J283,'اسماء العملاء'!$A$2:$E$1270,5,FALSE),"")</f>
        <v/>
      </c>
      <c r="L283" s="294" t="str">
        <f>IFERROR(VLOOKUP(J283,'اسماء العملاء'!$A$2:$C$1270,2,FALSE),"")</f>
        <v/>
      </c>
      <c r="M283" s="295" t="str">
        <f>IFERROR(VLOOKUP(J283,'اسماء العملاء'!$A$2:$C$1270,3,FALSE),"")</f>
        <v/>
      </c>
      <c r="N283" s="203"/>
    </row>
    <row r="284" spans="1:14" ht="23.1" customHeight="1">
      <c r="A284" s="158" t="str">
        <f t="shared" ca="1" si="8"/>
        <v/>
      </c>
      <c r="B284" s="138"/>
      <c r="C284" s="136" t="str">
        <f>IF(B284="","",SUMIF('الرصيد الثابت'!$A$2:$A$52,B284,'الرصيد الثابت'!$B$2:$B$52))</f>
        <v/>
      </c>
      <c r="D284" s="136" t="str">
        <f>IF(B284="","",SUMIF('الرصيد الثابت'!$A$2:$A$52,B284,'الرصيد الثابت'!$C$2:$C$52))</f>
        <v/>
      </c>
      <c r="E284" s="201"/>
      <c r="F284" s="201"/>
      <c r="G284" s="136">
        <f t="shared" si="9"/>
        <v>0</v>
      </c>
      <c r="H284" s="202"/>
      <c r="I284" s="131"/>
      <c r="J284" s="299"/>
      <c r="K284" s="293" t="str">
        <f>IFERROR(VLOOKUP(J284,'اسماء العملاء'!$A$2:$E$1270,5,FALSE),"")</f>
        <v/>
      </c>
      <c r="L284" s="294" t="str">
        <f>IFERROR(VLOOKUP(J284,'اسماء العملاء'!$A$2:$C$1270,2,FALSE),"")</f>
        <v/>
      </c>
      <c r="M284" s="295" t="str">
        <f>IFERROR(VLOOKUP(J284,'اسماء العملاء'!$A$2:$C$1270,3,FALSE),"")</f>
        <v/>
      </c>
      <c r="N284" s="203"/>
    </row>
    <row r="285" spans="1:14" ht="23.1" customHeight="1">
      <c r="A285" s="158" t="str">
        <f t="shared" ca="1" si="8"/>
        <v/>
      </c>
      <c r="B285" s="138"/>
      <c r="C285" s="136" t="str">
        <f>IF(B285="","",SUMIF('الرصيد الثابت'!$A$2:$A$52,B285,'الرصيد الثابت'!$B$2:$B$52))</f>
        <v/>
      </c>
      <c r="D285" s="136" t="str">
        <f>IF(B285="","",SUMIF('الرصيد الثابت'!$A$2:$A$52,B285,'الرصيد الثابت'!$C$2:$C$52))</f>
        <v/>
      </c>
      <c r="E285" s="201"/>
      <c r="F285" s="201"/>
      <c r="G285" s="136">
        <f t="shared" si="9"/>
        <v>0</v>
      </c>
      <c r="H285" s="202"/>
      <c r="I285" s="131"/>
      <c r="J285" s="299"/>
      <c r="K285" s="293" t="str">
        <f>IFERROR(VLOOKUP(J285,'اسماء العملاء'!$A$2:$E$1270,5,FALSE),"")</f>
        <v/>
      </c>
      <c r="L285" s="294" t="str">
        <f>IFERROR(VLOOKUP(J285,'اسماء العملاء'!$A$2:$C$1270,2,FALSE),"")</f>
        <v/>
      </c>
      <c r="M285" s="295" t="str">
        <f>IFERROR(VLOOKUP(J285,'اسماء العملاء'!$A$2:$C$1270,3,FALSE),"")</f>
        <v/>
      </c>
      <c r="N285" s="203"/>
    </row>
    <row r="286" spans="1:14" ht="23.1" customHeight="1">
      <c r="A286" s="158" t="str">
        <f t="shared" ca="1" si="8"/>
        <v/>
      </c>
      <c r="B286" s="138"/>
      <c r="C286" s="136" t="str">
        <f>IF(B286="","",SUMIF('الرصيد الثابت'!$A$2:$A$52,B286,'الرصيد الثابت'!$B$2:$B$52))</f>
        <v/>
      </c>
      <c r="D286" s="136" t="str">
        <f>IF(B286="","",SUMIF('الرصيد الثابت'!$A$2:$A$52,B286,'الرصيد الثابت'!$C$2:$C$52))</f>
        <v/>
      </c>
      <c r="E286" s="201"/>
      <c r="F286" s="201"/>
      <c r="G286" s="136">
        <f t="shared" si="9"/>
        <v>0</v>
      </c>
      <c r="H286" s="202"/>
      <c r="I286" s="131"/>
      <c r="J286" s="299"/>
      <c r="K286" s="293" t="str">
        <f>IFERROR(VLOOKUP(J286,'اسماء العملاء'!$A$2:$E$1270,5,FALSE),"")</f>
        <v/>
      </c>
      <c r="L286" s="294" t="str">
        <f>IFERROR(VLOOKUP(J286,'اسماء العملاء'!$A$2:$C$1270,2,FALSE),"")</f>
        <v/>
      </c>
      <c r="M286" s="295" t="str">
        <f>IFERROR(VLOOKUP(J286,'اسماء العملاء'!$A$2:$C$1270,3,FALSE),"")</f>
        <v/>
      </c>
      <c r="N286" s="203"/>
    </row>
    <row r="287" spans="1:14" ht="23.1" customHeight="1">
      <c r="A287" s="158" t="str">
        <f t="shared" ca="1" si="8"/>
        <v/>
      </c>
      <c r="B287" s="138"/>
      <c r="C287" s="136" t="str">
        <f>IF(B287="","",SUMIF('الرصيد الثابت'!$A$2:$A$52,B287,'الرصيد الثابت'!$B$2:$B$52))</f>
        <v/>
      </c>
      <c r="D287" s="136" t="str">
        <f>IF(B287="","",SUMIF('الرصيد الثابت'!$A$2:$A$52,B287,'الرصيد الثابت'!$C$2:$C$52))</f>
        <v/>
      </c>
      <c r="E287" s="201"/>
      <c r="F287" s="201"/>
      <c r="G287" s="136">
        <f t="shared" si="9"/>
        <v>0</v>
      </c>
      <c r="H287" s="202"/>
      <c r="I287" s="131"/>
      <c r="J287" s="299"/>
      <c r="K287" s="293" t="str">
        <f>IFERROR(VLOOKUP(J287,'اسماء العملاء'!$A$2:$E$1270,5,FALSE),"")</f>
        <v/>
      </c>
      <c r="L287" s="294" t="str">
        <f>IFERROR(VLOOKUP(J287,'اسماء العملاء'!$A$2:$C$1270,2,FALSE),"")</f>
        <v/>
      </c>
      <c r="M287" s="295" t="str">
        <f>IFERROR(VLOOKUP(J287,'اسماء العملاء'!$A$2:$C$1270,3,FALSE),"")</f>
        <v/>
      </c>
      <c r="N287" s="203"/>
    </row>
    <row r="288" spans="1:14" ht="23.1" customHeight="1">
      <c r="A288" s="158" t="str">
        <f t="shared" ca="1" si="8"/>
        <v/>
      </c>
      <c r="B288" s="138"/>
      <c r="C288" s="136" t="str">
        <f>IF(B288="","",SUMIF('الرصيد الثابت'!$A$2:$A$52,B288,'الرصيد الثابت'!$B$2:$B$52))</f>
        <v/>
      </c>
      <c r="D288" s="136" t="str">
        <f>IF(B288="","",SUMIF('الرصيد الثابت'!$A$2:$A$52,B288,'الرصيد الثابت'!$C$2:$C$52))</f>
        <v/>
      </c>
      <c r="E288" s="201"/>
      <c r="F288" s="201"/>
      <c r="G288" s="136">
        <f t="shared" si="9"/>
        <v>0</v>
      </c>
      <c r="H288" s="202"/>
      <c r="I288" s="131"/>
      <c r="J288" s="299"/>
      <c r="K288" s="293" t="str">
        <f>IFERROR(VLOOKUP(J288,'اسماء العملاء'!$A$2:$E$1270,5,FALSE),"")</f>
        <v/>
      </c>
      <c r="L288" s="294" t="str">
        <f>IFERROR(VLOOKUP(J288,'اسماء العملاء'!$A$2:$C$1270,2,FALSE),"")</f>
        <v/>
      </c>
      <c r="M288" s="295" t="str">
        <f>IFERROR(VLOOKUP(J288,'اسماء العملاء'!$A$2:$C$1270,3,FALSE),"")</f>
        <v/>
      </c>
      <c r="N288" s="28"/>
    </row>
    <row r="289" spans="1:14" ht="23.1" customHeight="1">
      <c r="A289" s="158" t="str">
        <f t="shared" ca="1" si="8"/>
        <v/>
      </c>
      <c r="B289" s="138"/>
      <c r="C289" s="136" t="str">
        <f>IF(B289="","",SUMIF('الرصيد الثابت'!$A$2:$A$52,B289,'الرصيد الثابت'!$B$2:$B$52))</f>
        <v/>
      </c>
      <c r="D289" s="136" t="str">
        <f>IF(B289="","",SUMIF('الرصيد الثابت'!$A$2:$A$52,B289,'الرصيد الثابت'!$C$2:$C$52))</f>
        <v/>
      </c>
      <c r="E289" s="201"/>
      <c r="F289" s="201"/>
      <c r="G289" s="136">
        <f t="shared" si="9"/>
        <v>0</v>
      </c>
      <c r="H289" s="202"/>
      <c r="I289" s="131"/>
      <c r="J289" s="299"/>
      <c r="K289" s="293" t="str">
        <f>IFERROR(VLOOKUP(J289,'اسماء العملاء'!$A$2:$E$1270,5,FALSE),"")</f>
        <v/>
      </c>
      <c r="L289" s="294" t="str">
        <f>IFERROR(VLOOKUP(J289,'اسماء العملاء'!$A$2:$C$1270,2,FALSE),"")</f>
        <v/>
      </c>
      <c r="M289" s="295" t="str">
        <f>IFERROR(VLOOKUP(J289,'اسماء العملاء'!$A$2:$C$1270,3,FALSE),"")</f>
        <v/>
      </c>
      <c r="N289" s="28"/>
    </row>
    <row r="290" spans="1:14" ht="23.1" customHeight="1">
      <c r="A290" s="158" t="str">
        <f t="shared" ca="1" si="8"/>
        <v/>
      </c>
      <c r="B290" s="138"/>
      <c r="C290" s="136" t="str">
        <f>IF(B290="","",SUMIF('الرصيد الثابت'!$A$2:$A$52,B290,'الرصيد الثابت'!$B$2:$B$52))</f>
        <v/>
      </c>
      <c r="D290" s="136" t="str">
        <f>IF(B290="","",SUMIF('الرصيد الثابت'!$A$2:$A$52,B290,'الرصيد الثابت'!$C$2:$C$52))</f>
        <v/>
      </c>
      <c r="E290" s="201"/>
      <c r="F290" s="201"/>
      <c r="G290" s="136">
        <f t="shared" si="9"/>
        <v>0</v>
      </c>
      <c r="H290" s="202"/>
      <c r="I290" s="131"/>
      <c r="J290" s="299"/>
      <c r="K290" s="293" t="str">
        <f>IFERROR(VLOOKUP(J290,'اسماء العملاء'!$A$2:$E$1270,5,FALSE),"")</f>
        <v/>
      </c>
      <c r="L290" s="294" t="str">
        <f>IFERROR(VLOOKUP(J290,'اسماء العملاء'!$A$2:$C$1270,2,FALSE),"")</f>
        <v/>
      </c>
      <c r="M290" s="295" t="str">
        <f>IFERROR(VLOOKUP(J290,'اسماء العملاء'!$A$2:$C$1270,3,FALSE),"")</f>
        <v/>
      </c>
      <c r="N290" s="28"/>
    </row>
    <row r="291" spans="1:14" ht="23.1" customHeight="1">
      <c r="A291" s="158" t="str">
        <f t="shared" ca="1" si="8"/>
        <v/>
      </c>
      <c r="B291" s="138"/>
      <c r="C291" s="136" t="str">
        <f>IF(B291="","",SUMIF('الرصيد الثابت'!$A$2:$A$52,B291,'الرصيد الثابت'!$B$2:$B$52))</f>
        <v/>
      </c>
      <c r="D291" s="136" t="str">
        <f>IF(B291="","",SUMIF('الرصيد الثابت'!$A$2:$A$52,B291,'الرصيد الثابت'!$C$2:$C$52))</f>
        <v/>
      </c>
      <c r="E291" s="201"/>
      <c r="F291" s="201"/>
      <c r="G291" s="136">
        <f t="shared" si="9"/>
        <v>0</v>
      </c>
      <c r="H291" s="202"/>
      <c r="I291" s="131"/>
      <c r="J291" s="299"/>
      <c r="K291" s="293" t="str">
        <f>IFERROR(VLOOKUP(J291,'اسماء العملاء'!$A$2:$E$1270,5,FALSE),"")</f>
        <v/>
      </c>
      <c r="L291" s="294" t="str">
        <f>IFERROR(VLOOKUP(J291,'اسماء العملاء'!$A$2:$C$1270,2,FALSE),"")</f>
        <v/>
      </c>
      <c r="M291" s="295" t="str">
        <f>IFERROR(VLOOKUP(J291,'اسماء العملاء'!$A$2:$C$1270,3,FALSE),"")</f>
        <v/>
      </c>
      <c r="N291" s="28"/>
    </row>
    <row r="292" spans="1:14" ht="23.1" customHeight="1">
      <c r="A292" s="158" t="str">
        <f t="shared" ca="1" si="8"/>
        <v/>
      </c>
      <c r="B292" s="138"/>
      <c r="C292" s="136" t="str">
        <f>IF(B292="","",SUMIF('الرصيد الثابت'!$A$2:$A$52,B292,'الرصيد الثابت'!$B$2:$B$52))</f>
        <v/>
      </c>
      <c r="D292" s="136" t="str">
        <f>IF(B292="","",SUMIF('الرصيد الثابت'!$A$2:$A$52,B292,'الرصيد الثابت'!$C$2:$C$52))</f>
        <v/>
      </c>
      <c r="E292" s="201"/>
      <c r="F292" s="201"/>
      <c r="G292" s="136">
        <f t="shared" si="9"/>
        <v>0</v>
      </c>
      <c r="H292" s="202"/>
      <c r="I292" s="131"/>
      <c r="J292" s="299"/>
      <c r="K292" s="293" t="str">
        <f>IFERROR(VLOOKUP(J292,'اسماء العملاء'!$A$2:$E$1270,5,FALSE),"")</f>
        <v/>
      </c>
      <c r="L292" s="294" t="str">
        <f>IFERROR(VLOOKUP(J292,'اسماء العملاء'!$A$2:$C$1270,2,FALSE),"")</f>
        <v/>
      </c>
      <c r="M292" s="295" t="str">
        <f>IFERROR(VLOOKUP(J292,'اسماء العملاء'!$A$2:$C$1270,3,FALSE),"")</f>
        <v/>
      </c>
      <c r="N292" s="28"/>
    </row>
    <row r="293" spans="1:14" ht="23.1" customHeight="1">
      <c r="A293" s="158" t="str">
        <f t="shared" ca="1" si="8"/>
        <v/>
      </c>
      <c r="B293" s="138"/>
      <c r="C293" s="136" t="str">
        <f>IF(B293="","",SUMIF('الرصيد الثابت'!$A$2:$A$52,B293,'الرصيد الثابت'!$B$2:$B$52))</f>
        <v/>
      </c>
      <c r="D293" s="136" t="str">
        <f>IF(B293="","",SUMIF('الرصيد الثابت'!$A$2:$A$52,B293,'الرصيد الثابت'!$C$2:$C$52))</f>
        <v/>
      </c>
      <c r="E293" s="201"/>
      <c r="F293" s="201"/>
      <c r="G293" s="136">
        <f t="shared" si="9"/>
        <v>0</v>
      </c>
      <c r="H293" s="202"/>
      <c r="I293" s="131"/>
      <c r="J293" s="299"/>
      <c r="K293" s="293" t="str">
        <f>IFERROR(VLOOKUP(J293,'اسماء العملاء'!$A$2:$E$1270,5,FALSE),"")</f>
        <v/>
      </c>
      <c r="L293" s="294" t="str">
        <f>IFERROR(VLOOKUP(J293,'اسماء العملاء'!$A$2:$C$1270,2,FALSE),"")</f>
        <v/>
      </c>
      <c r="M293" s="295" t="str">
        <f>IFERROR(VLOOKUP(J293,'اسماء العملاء'!$A$2:$C$1270,3,FALSE),"")</f>
        <v/>
      </c>
      <c r="N293" s="28"/>
    </row>
    <row r="294" spans="1:14" ht="23.1" customHeight="1">
      <c r="A294" s="158" t="str">
        <f t="shared" ca="1" si="8"/>
        <v/>
      </c>
      <c r="B294" s="138"/>
      <c r="C294" s="136" t="str">
        <f>IF(B294="","",SUMIF('الرصيد الثابت'!$A$2:$A$52,B294,'الرصيد الثابت'!$B$2:$B$52))</f>
        <v/>
      </c>
      <c r="D294" s="136" t="str">
        <f>IF(B294="","",SUMIF('الرصيد الثابت'!$A$2:$A$52,B294,'الرصيد الثابت'!$C$2:$C$52))</f>
        <v/>
      </c>
      <c r="E294" s="201"/>
      <c r="F294" s="201"/>
      <c r="G294" s="136">
        <f t="shared" si="9"/>
        <v>0</v>
      </c>
      <c r="H294" s="202"/>
      <c r="I294" s="131"/>
      <c r="J294" s="299"/>
      <c r="K294" s="293" t="str">
        <f>IFERROR(VLOOKUP(J294,'اسماء العملاء'!$A$2:$E$1270,5,FALSE),"")</f>
        <v/>
      </c>
      <c r="L294" s="294" t="str">
        <f>IFERROR(VLOOKUP(J294,'اسماء العملاء'!$A$2:$C$1270,2,FALSE),"")</f>
        <v/>
      </c>
      <c r="M294" s="295" t="str">
        <f>IFERROR(VLOOKUP(J294,'اسماء العملاء'!$A$2:$C$1270,3,FALSE),"")</f>
        <v/>
      </c>
      <c r="N294" s="28"/>
    </row>
    <row r="295" spans="1:14" ht="23.1" customHeight="1">
      <c r="A295" s="207" t="str">
        <f t="shared" ca="1" si="8"/>
        <v/>
      </c>
      <c r="B295" s="212"/>
      <c r="C295" s="209" t="str">
        <f>IF(B295="","",SUMIF('الرصيد الثابت'!$A$2:$A$52,B295,'الرصيد الثابت'!$B$2:$B$52))</f>
        <v/>
      </c>
      <c r="D295" s="209" t="str">
        <f>IF(B295="","",SUMIF('الرصيد الثابت'!$A$2:$A$52,B295,'الرصيد الثابت'!$C$2:$C$52))</f>
        <v/>
      </c>
      <c r="E295" s="213"/>
      <c r="F295" s="213"/>
      <c r="G295" s="209">
        <f t="shared" si="9"/>
        <v>0</v>
      </c>
      <c r="H295" s="208"/>
      <c r="I295" s="165"/>
      <c r="J295" s="299"/>
      <c r="K295" s="293" t="str">
        <f>IFERROR(VLOOKUP(J295,'اسماء العملاء'!$A$2:$E$1270,5,FALSE),"")</f>
        <v/>
      </c>
      <c r="L295" s="294" t="str">
        <f>IFERROR(VLOOKUP(J295,'اسماء العملاء'!$A$2:$C$1270,2,FALSE),"")</f>
        <v/>
      </c>
      <c r="M295" s="295" t="str">
        <f>IFERROR(VLOOKUP(J295,'اسماء العملاء'!$A$2:$C$1270,3,FALSE),"")</f>
        <v/>
      </c>
      <c r="N295" s="210"/>
    </row>
    <row r="296" spans="1:14" ht="23.1" customHeight="1" thickBot="1">
      <c r="A296" s="204" t="str">
        <f t="shared" ca="1" si="8"/>
        <v/>
      </c>
      <c r="B296" s="139"/>
      <c r="C296" s="137" t="str">
        <f>IF(B296="","",SUMIF('الرصيد الثابت'!$A$2:$A$52,B296,'الرصيد الثابت'!$B$2:$B$52))</f>
        <v/>
      </c>
      <c r="D296" s="137" t="str">
        <f>IF(B296="","",SUMIF('الرصيد الثابت'!$A$2:$A$52,B296,'الرصيد الثابت'!$C$2:$C$52))</f>
        <v/>
      </c>
      <c r="E296" s="211"/>
      <c r="F296" s="211"/>
      <c r="G296" s="137">
        <f t="shared" si="9"/>
        <v>0</v>
      </c>
      <c r="H296" s="205"/>
      <c r="I296" s="132"/>
      <c r="J296" s="300"/>
      <c r="K296" s="296" t="str">
        <f>IFERROR(VLOOKUP(J296,'اسماء العملاء'!$A$2:$E$1270,5,FALSE),"")</f>
        <v/>
      </c>
      <c r="L296" s="297" t="str">
        <f>IFERROR(VLOOKUP(J296,'اسماء العملاء'!$A$2:$C$1270,2,FALSE),"")</f>
        <v/>
      </c>
      <c r="M296" s="298" t="str">
        <f>IFERROR(VLOOKUP(J296,'اسماء العملاء'!$A$2:$C$1270,3,FALSE),"")</f>
        <v/>
      </c>
      <c r="N296" s="206"/>
    </row>
    <row r="297" spans="1:14" ht="23.1" customHeight="1">
      <c r="J297" s="31"/>
      <c r="K297" s="39"/>
      <c r="L297" s="31"/>
      <c r="M297" s="24"/>
    </row>
    <row r="298" spans="1:14" ht="23.1" customHeight="1">
      <c r="J298" s="31"/>
      <c r="K298" s="39"/>
      <c r="L298" s="31"/>
      <c r="M298" s="24"/>
    </row>
    <row r="1430" spans="2:14" ht="23.1" customHeight="1" thickBot="1"/>
    <row r="1431" spans="2:14" ht="23.1" customHeight="1" thickBot="1">
      <c r="B1431" s="25" t="s">
        <v>37</v>
      </c>
      <c r="J1431" s="35" t="s">
        <v>30</v>
      </c>
      <c r="K1431" s="35" t="s">
        <v>43</v>
      </c>
      <c r="L1431" s="36" t="s">
        <v>31</v>
      </c>
      <c r="M1431" s="36" t="s">
        <v>149</v>
      </c>
      <c r="N1431" s="35" t="s">
        <v>133</v>
      </c>
    </row>
    <row r="1432" spans="2:14" ht="23.1" customHeight="1" thickBot="1">
      <c r="B1432" s="26" t="s">
        <v>2</v>
      </c>
      <c r="J1432" s="34" t="str">
        <f>'اسماء العملاء'!A2</f>
        <v>احمد محمد</v>
      </c>
      <c r="K1432" s="34" t="s">
        <v>33</v>
      </c>
      <c r="L1432" s="290" t="s">
        <v>146</v>
      </c>
      <c r="M1432" s="290" t="s">
        <v>150</v>
      </c>
      <c r="N1432" s="37">
        <v>1</v>
      </c>
    </row>
    <row r="1433" spans="2:14" ht="23.1" customHeight="1" thickBot="1">
      <c r="B1433" s="29" t="s">
        <v>3</v>
      </c>
      <c r="J1433" s="34" t="str">
        <f>'اسماء العملاء'!A3</f>
        <v>محمود محمد</v>
      </c>
      <c r="K1433" s="202" t="s">
        <v>35</v>
      </c>
      <c r="L1433" s="291" t="s">
        <v>36</v>
      </c>
      <c r="M1433" s="291"/>
      <c r="N1433" s="131">
        <v>2</v>
      </c>
    </row>
    <row r="1434" spans="2:14" ht="23.1" customHeight="1" thickBot="1">
      <c r="B1434" s="29" t="s">
        <v>4</v>
      </c>
      <c r="J1434" s="34" t="str">
        <f>'اسماء العملاء'!A4</f>
        <v>صلاح  سعيد</v>
      </c>
      <c r="K1434" s="202" t="s">
        <v>46</v>
      </c>
      <c r="L1434" s="291" t="s">
        <v>47</v>
      </c>
      <c r="M1434" s="291"/>
      <c r="N1434" s="131">
        <v>3</v>
      </c>
    </row>
    <row r="1435" spans="2:14" ht="23.1" customHeight="1" thickBot="1">
      <c r="B1435" s="29" t="s">
        <v>5</v>
      </c>
      <c r="J1435" s="34" t="str">
        <f>'اسماء العملاء'!A5</f>
        <v>محسن محمد</v>
      </c>
      <c r="K1435" s="202" t="s">
        <v>49</v>
      </c>
      <c r="L1435" s="291" t="s">
        <v>154</v>
      </c>
      <c r="M1435" s="291"/>
      <c r="N1435" s="131">
        <v>4</v>
      </c>
    </row>
    <row r="1436" spans="2:14" ht="23.1" customHeight="1" thickBot="1">
      <c r="B1436" s="29" t="s">
        <v>6</v>
      </c>
      <c r="J1436" s="34" t="str">
        <f>'اسماء العملاء'!A6</f>
        <v>احمد سعيد</v>
      </c>
      <c r="K1436" s="202" t="s">
        <v>58</v>
      </c>
      <c r="L1436" s="291" t="s">
        <v>59</v>
      </c>
      <c r="M1436" s="291"/>
      <c r="N1436" s="131">
        <v>5</v>
      </c>
    </row>
    <row r="1437" spans="2:14" ht="23.1" customHeight="1" thickBot="1">
      <c r="B1437" s="29" t="s">
        <v>7</v>
      </c>
      <c r="J1437" s="34" t="str">
        <f>'اسماء العملاء'!A7</f>
        <v>مروان حسين</v>
      </c>
      <c r="K1437" s="202" t="s">
        <v>61</v>
      </c>
      <c r="L1437" s="291" t="s">
        <v>62</v>
      </c>
      <c r="M1437" s="291"/>
      <c r="N1437" s="131">
        <v>6</v>
      </c>
    </row>
    <row r="1438" spans="2:14" ht="23.1" customHeight="1" thickBot="1">
      <c r="B1438" s="29" t="s">
        <v>8</v>
      </c>
      <c r="J1438" s="34" t="str">
        <f>'اسماء العملاء'!A8</f>
        <v>حسين رضوان</v>
      </c>
      <c r="K1438" s="202" t="s">
        <v>64</v>
      </c>
      <c r="L1438" s="291" t="s">
        <v>65</v>
      </c>
      <c r="M1438" s="291"/>
      <c r="N1438" s="131">
        <v>7</v>
      </c>
    </row>
    <row r="1439" spans="2:14" ht="23.1" customHeight="1" thickBot="1">
      <c r="B1439" s="29" t="s">
        <v>9</v>
      </c>
      <c r="J1439" s="34" t="str">
        <f>'اسماء العملاء'!A9</f>
        <v>وليد ابراهيم</v>
      </c>
      <c r="K1439" s="202" t="s">
        <v>33</v>
      </c>
      <c r="L1439" s="291" t="s">
        <v>90</v>
      </c>
      <c r="M1439" s="291"/>
      <c r="N1439" s="131">
        <v>8</v>
      </c>
    </row>
    <row r="1440" spans="2:14" ht="23.1" customHeight="1" thickBot="1">
      <c r="B1440" s="29" t="s">
        <v>10</v>
      </c>
      <c r="J1440" s="34" t="str">
        <f>'اسماء العملاء'!A10</f>
        <v>سمير رياض</v>
      </c>
      <c r="K1440" s="202" t="s">
        <v>135</v>
      </c>
      <c r="L1440" s="291" t="s">
        <v>136</v>
      </c>
      <c r="M1440" s="291"/>
      <c r="N1440" s="131">
        <v>9</v>
      </c>
    </row>
    <row r="1441" spans="2:14" ht="23.1" customHeight="1" thickBot="1">
      <c r="B1441" s="29" t="s">
        <v>11</v>
      </c>
      <c r="J1441" s="34">
        <f>'اسماء العملاء'!A11</f>
        <v>0</v>
      </c>
      <c r="K1441" s="202"/>
      <c r="L1441" s="291"/>
      <c r="M1441" s="291"/>
      <c r="N1441" s="131">
        <v>10</v>
      </c>
    </row>
    <row r="1442" spans="2:14" ht="23.1" customHeight="1" thickBot="1">
      <c r="B1442" s="29" t="s">
        <v>12</v>
      </c>
      <c r="J1442" s="34">
        <f>'اسماء العملاء'!A12</f>
        <v>0</v>
      </c>
      <c r="K1442" s="202"/>
      <c r="L1442" s="291"/>
      <c r="M1442" s="291"/>
      <c r="N1442" s="131">
        <v>11</v>
      </c>
    </row>
    <row r="1443" spans="2:14" ht="23.1" customHeight="1" thickBot="1">
      <c r="B1443" s="29" t="s">
        <v>23</v>
      </c>
      <c r="J1443" s="34">
        <f>'اسماء العملاء'!A13</f>
        <v>0</v>
      </c>
      <c r="K1443" s="202"/>
      <c r="L1443" s="291"/>
      <c r="M1443" s="291"/>
      <c r="N1443" s="131">
        <v>12</v>
      </c>
    </row>
    <row r="1444" spans="2:14" ht="23.1" customHeight="1" thickBot="1">
      <c r="B1444" s="29" t="s">
        <v>13</v>
      </c>
      <c r="J1444" s="34">
        <f>'اسماء العملاء'!A14</f>
        <v>0</v>
      </c>
      <c r="K1444" s="202"/>
      <c r="L1444" s="291"/>
      <c r="M1444" s="291"/>
      <c r="N1444" s="131">
        <v>13</v>
      </c>
    </row>
    <row r="1445" spans="2:14" ht="23.1" customHeight="1" thickBot="1">
      <c r="B1445" s="29" t="s">
        <v>14</v>
      </c>
      <c r="J1445" s="34">
        <f>'اسماء العملاء'!A15</f>
        <v>0</v>
      </c>
      <c r="K1445" s="202"/>
      <c r="L1445" s="291"/>
      <c r="M1445" s="291"/>
      <c r="N1445" s="131">
        <v>14</v>
      </c>
    </row>
    <row r="1446" spans="2:14" ht="23.1" customHeight="1" thickBot="1">
      <c r="B1446" s="29" t="s">
        <v>15</v>
      </c>
      <c r="J1446" s="34">
        <f>'اسماء العملاء'!A16</f>
        <v>0</v>
      </c>
      <c r="K1446" s="202"/>
      <c r="L1446" s="291"/>
      <c r="M1446" s="291"/>
      <c r="N1446" s="131">
        <v>15</v>
      </c>
    </row>
    <row r="1447" spans="2:14" ht="23.1" customHeight="1" thickBot="1">
      <c r="B1447" s="29" t="s">
        <v>16</v>
      </c>
      <c r="J1447" s="34">
        <f>'اسماء العملاء'!A17</f>
        <v>0</v>
      </c>
      <c r="K1447" s="202"/>
      <c r="L1447" s="291"/>
      <c r="M1447" s="291"/>
      <c r="N1447" s="131">
        <v>16</v>
      </c>
    </row>
    <row r="1448" spans="2:14" ht="23.1" customHeight="1" thickBot="1">
      <c r="B1448" s="29" t="s">
        <v>17</v>
      </c>
      <c r="J1448" s="34">
        <f>'اسماء العملاء'!A18</f>
        <v>0</v>
      </c>
      <c r="K1448" s="202"/>
      <c r="L1448" s="291"/>
      <c r="M1448" s="291"/>
      <c r="N1448" s="131">
        <v>17</v>
      </c>
    </row>
    <row r="1449" spans="2:14" ht="23.1" customHeight="1" thickBot="1">
      <c r="B1449" s="29" t="s">
        <v>18</v>
      </c>
      <c r="J1449" s="34">
        <f>'اسماء العملاء'!A19</f>
        <v>0</v>
      </c>
      <c r="K1449" s="202"/>
      <c r="L1449" s="291"/>
      <c r="M1449" s="291"/>
      <c r="N1449" s="131">
        <v>18</v>
      </c>
    </row>
    <row r="1450" spans="2:14" ht="23.1" customHeight="1" thickBot="1">
      <c r="B1450" s="29" t="s">
        <v>19</v>
      </c>
      <c r="J1450" s="34">
        <f>'اسماء العملاء'!A20</f>
        <v>0</v>
      </c>
      <c r="K1450" s="202"/>
      <c r="L1450" s="291"/>
      <c r="M1450" s="291"/>
      <c r="N1450" s="131">
        <v>19</v>
      </c>
    </row>
    <row r="1451" spans="2:14" ht="23.1" customHeight="1" thickBot="1">
      <c r="B1451" s="29" t="s">
        <v>20</v>
      </c>
      <c r="J1451" s="34">
        <f>'اسماء العملاء'!A21</f>
        <v>0</v>
      </c>
      <c r="K1451" s="202"/>
      <c r="L1451" s="291"/>
      <c r="M1451" s="291"/>
      <c r="N1451" s="131">
        <v>20</v>
      </c>
    </row>
    <row r="1452" spans="2:14" ht="23.1" customHeight="1" thickBot="1">
      <c r="B1452" s="29" t="s">
        <v>21</v>
      </c>
      <c r="J1452" s="34">
        <f>'اسماء العملاء'!A22</f>
        <v>0</v>
      </c>
      <c r="K1452" s="202"/>
      <c r="L1452" s="291"/>
      <c r="M1452" s="291"/>
      <c r="N1452" s="131">
        <v>21</v>
      </c>
    </row>
    <row r="1453" spans="2:14" ht="23.1" customHeight="1" thickBot="1">
      <c r="B1453" s="29" t="s">
        <v>22</v>
      </c>
      <c r="J1453" s="34">
        <f>'اسماء العملاء'!A23</f>
        <v>0</v>
      </c>
      <c r="K1453" s="202"/>
      <c r="L1453" s="291"/>
      <c r="M1453" s="291"/>
      <c r="N1453" s="131">
        <v>22</v>
      </c>
    </row>
    <row r="1454" spans="2:14" ht="23.1" customHeight="1" thickBot="1">
      <c r="B1454" s="29" t="s">
        <v>24</v>
      </c>
      <c r="J1454" s="34">
        <f>'اسماء العملاء'!A24</f>
        <v>0</v>
      </c>
      <c r="K1454" s="202"/>
      <c r="L1454" s="291"/>
      <c r="M1454" s="291"/>
      <c r="N1454" s="131">
        <v>23</v>
      </c>
    </row>
    <row r="1455" spans="2:14" ht="23.1" customHeight="1" thickBot="1">
      <c r="B1455" s="29" t="s">
        <v>25</v>
      </c>
      <c r="J1455" s="34">
        <f>'اسماء العملاء'!A25</f>
        <v>0</v>
      </c>
      <c r="K1455" s="202"/>
      <c r="L1455" s="291"/>
      <c r="M1455" s="291"/>
      <c r="N1455" s="131">
        <v>24</v>
      </c>
    </row>
    <row r="1456" spans="2:14" ht="23.1" customHeight="1" thickBot="1">
      <c r="B1456" s="29" t="s">
        <v>26</v>
      </c>
      <c r="J1456" s="34">
        <f>'اسماء العملاء'!A26</f>
        <v>0</v>
      </c>
      <c r="K1456" s="202"/>
      <c r="L1456" s="291"/>
      <c r="M1456" s="291"/>
      <c r="N1456" s="131">
        <v>25</v>
      </c>
    </row>
    <row r="1457" spans="2:14" ht="23.1" customHeight="1" thickBot="1">
      <c r="B1457" s="29" t="s">
        <v>27</v>
      </c>
      <c r="J1457" s="34">
        <f>'اسماء العملاء'!A27</f>
        <v>0</v>
      </c>
      <c r="K1457" s="202"/>
      <c r="L1457" s="291"/>
      <c r="M1457" s="291"/>
      <c r="N1457" s="131">
        <v>26</v>
      </c>
    </row>
    <row r="1458" spans="2:14" ht="23.1" customHeight="1" thickBot="1">
      <c r="B1458" s="29" t="s">
        <v>28</v>
      </c>
      <c r="J1458" s="34">
        <f>'اسماء العملاء'!A28</f>
        <v>0</v>
      </c>
      <c r="K1458" s="202"/>
      <c r="L1458" s="291"/>
      <c r="M1458" s="291"/>
      <c r="N1458" s="131">
        <v>27</v>
      </c>
    </row>
    <row r="1459" spans="2:14" ht="23.1" customHeight="1" thickBot="1">
      <c r="B1459" s="29" t="s">
        <v>29</v>
      </c>
      <c r="J1459" s="34">
        <f>'اسماء العملاء'!A29</f>
        <v>0</v>
      </c>
      <c r="K1459" s="202"/>
      <c r="L1459" s="291"/>
      <c r="M1459" s="291"/>
      <c r="N1459" s="131">
        <v>28</v>
      </c>
    </row>
    <row r="1460" spans="2:14" ht="23.1" customHeight="1" thickBot="1">
      <c r="B1460" s="28"/>
      <c r="J1460" s="34">
        <f>'اسماء العملاء'!A30</f>
        <v>0</v>
      </c>
      <c r="K1460" s="202"/>
      <c r="L1460" s="291"/>
      <c r="M1460" s="291"/>
      <c r="N1460" s="131">
        <v>29</v>
      </c>
    </row>
    <row r="1461" spans="2:14" ht="23.1" customHeight="1" thickBot="1">
      <c r="B1461" s="28"/>
      <c r="J1461" s="34">
        <f>'اسماء العملاء'!A31</f>
        <v>0</v>
      </c>
      <c r="K1461" s="202"/>
      <c r="L1461" s="291"/>
      <c r="M1461" s="291"/>
      <c r="N1461" s="131">
        <v>30</v>
      </c>
    </row>
    <row r="1462" spans="2:14" ht="23.1" customHeight="1" thickBot="1">
      <c r="B1462" s="28"/>
      <c r="J1462" s="34">
        <f>'اسماء العملاء'!A32</f>
        <v>0</v>
      </c>
      <c r="K1462" s="202"/>
      <c r="L1462" s="291"/>
      <c r="M1462" s="291"/>
      <c r="N1462" s="131">
        <v>31</v>
      </c>
    </row>
    <row r="1463" spans="2:14" ht="23.1" customHeight="1" thickBot="1">
      <c r="B1463" s="28"/>
      <c r="J1463" s="34">
        <f>'اسماء العملاء'!A33</f>
        <v>0</v>
      </c>
      <c r="K1463" s="202"/>
      <c r="L1463" s="291"/>
      <c r="M1463" s="291"/>
      <c r="N1463" s="131">
        <v>32</v>
      </c>
    </row>
    <row r="1464" spans="2:14" ht="23.1" customHeight="1" thickBot="1">
      <c r="B1464" s="28"/>
      <c r="J1464" s="34">
        <f>'اسماء العملاء'!A34</f>
        <v>0</v>
      </c>
      <c r="K1464" s="202"/>
      <c r="L1464" s="291"/>
      <c r="M1464" s="291"/>
      <c r="N1464" s="131">
        <v>33</v>
      </c>
    </row>
    <row r="1465" spans="2:14" ht="23.1" customHeight="1" thickBot="1">
      <c r="B1465" s="28"/>
      <c r="J1465" s="34">
        <f>'اسماء العملاء'!A35</f>
        <v>0</v>
      </c>
      <c r="K1465" s="202"/>
      <c r="L1465" s="291"/>
      <c r="M1465" s="291"/>
      <c r="N1465" s="131">
        <v>34</v>
      </c>
    </row>
    <row r="1466" spans="2:14" ht="23.1" customHeight="1" thickBot="1">
      <c r="B1466" s="28"/>
      <c r="J1466" s="34">
        <f>'اسماء العملاء'!A36</f>
        <v>0</v>
      </c>
      <c r="K1466" s="202"/>
      <c r="L1466" s="291"/>
      <c r="M1466" s="291"/>
      <c r="N1466" s="131">
        <v>35</v>
      </c>
    </row>
    <row r="1467" spans="2:14" ht="23.1" customHeight="1" thickBot="1">
      <c r="B1467" s="28"/>
      <c r="J1467" s="34">
        <f>'اسماء العملاء'!A37</f>
        <v>0</v>
      </c>
      <c r="K1467" s="202"/>
      <c r="L1467" s="291"/>
      <c r="M1467" s="291"/>
      <c r="N1467" s="131">
        <v>36</v>
      </c>
    </row>
    <row r="1468" spans="2:14" ht="23.1" customHeight="1" thickBot="1">
      <c r="B1468" s="28"/>
      <c r="J1468" s="34">
        <f>'اسماء العملاء'!A38</f>
        <v>0</v>
      </c>
      <c r="K1468" s="202"/>
      <c r="L1468" s="291"/>
      <c r="M1468" s="291"/>
      <c r="N1468" s="131">
        <v>37</v>
      </c>
    </row>
    <row r="1469" spans="2:14" ht="23.1" customHeight="1" thickBot="1">
      <c r="B1469" s="28"/>
      <c r="J1469" s="34">
        <f>'اسماء العملاء'!A39</f>
        <v>0</v>
      </c>
      <c r="K1469" s="202"/>
      <c r="L1469" s="291"/>
      <c r="M1469" s="291"/>
      <c r="N1469" s="131">
        <v>38</v>
      </c>
    </row>
    <row r="1470" spans="2:14" ht="23.1" customHeight="1" thickBot="1">
      <c r="B1470" s="28"/>
      <c r="J1470" s="34">
        <f>'اسماء العملاء'!A40</f>
        <v>0</v>
      </c>
      <c r="K1470" s="202"/>
      <c r="L1470" s="291"/>
      <c r="M1470" s="291"/>
      <c r="N1470" s="131">
        <v>39</v>
      </c>
    </row>
    <row r="1471" spans="2:14" ht="23.1" customHeight="1" thickBot="1">
      <c r="B1471" s="28"/>
      <c r="J1471" s="34">
        <f>'اسماء العملاء'!A41</f>
        <v>0</v>
      </c>
      <c r="K1471" s="202"/>
      <c r="L1471" s="291"/>
      <c r="M1471" s="291"/>
      <c r="N1471" s="131">
        <v>40</v>
      </c>
    </row>
    <row r="1472" spans="2:14" ht="23.1" customHeight="1" thickBot="1">
      <c r="B1472" s="28"/>
      <c r="J1472" s="34">
        <f>'اسماء العملاء'!A42</f>
        <v>0</v>
      </c>
      <c r="K1472" s="202"/>
      <c r="L1472" s="291"/>
      <c r="M1472" s="291"/>
      <c r="N1472" s="131">
        <v>41</v>
      </c>
    </row>
    <row r="1473" spans="2:14" ht="23.1" customHeight="1" thickBot="1">
      <c r="B1473" s="28"/>
      <c r="J1473" s="34">
        <f>'اسماء العملاء'!A43</f>
        <v>0</v>
      </c>
      <c r="K1473" s="202"/>
      <c r="L1473" s="291"/>
      <c r="M1473" s="291"/>
      <c r="N1473" s="131">
        <v>42</v>
      </c>
    </row>
    <row r="1474" spans="2:14" ht="23.1" customHeight="1" thickBot="1">
      <c r="B1474" s="28"/>
      <c r="J1474" s="34">
        <f>'اسماء العملاء'!A44</f>
        <v>0</v>
      </c>
      <c r="K1474" s="202"/>
      <c r="L1474" s="291"/>
      <c r="M1474" s="291"/>
      <c r="N1474" s="131">
        <v>43</v>
      </c>
    </row>
    <row r="1475" spans="2:14" ht="23.1" customHeight="1" thickBot="1">
      <c r="B1475" s="28"/>
      <c r="J1475" s="34">
        <f>'اسماء العملاء'!A45</f>
        <v>0</v>
      </c>
      <c r="K1475" s="202"/>
      <c r="L1475" s="291"/>
      <c r="M1475" s="291"/>
      <c r="N1475" s="131">
        <v>44</v>
      </c>
    </row>
    <row r="1476" spans="2:14" ht="23.1" customHeight="1" thickBot="1">
      <c r="B1476" s="28"/>
      <c r="J1476" s="34">
        <f>'اسماء العملاء'!A46</f>
        <v>0</v>
      </c>
      <c r="K1476" s="202"/>
      <c r="L1476" s="291"/>
      <c r="M1476" s="291"/>
      <c r="N1476" s="131">
        <v>45</v>
      </c>
    </row>
    <row r="1477" spans="2:14" ht="23.1" customHeight="1" thickBot="1">
      <c r="B1477" s="28"/>
      <c r="J1477" s="34">
        <f>'اسماء العملاء'!A47</f>
        <v>0</v>
      </c>
      <c r="K1477" s="202"/>
      <c r="L1477" s="291"/>
      <c r="M1477" s="291"/>
      <c r="N1477" s="131">
        <v>46</v>
      </c>
    </row>
    <row r="1478" spans="2:14" ht="23.1" customHeight="1" thickBot="1">
      <c r="B1478" s="28"/>
      <c r="J1478" s="34">
        <f>'اسماء العملاء'!A48</f>
        <v>0</v>
      </c>
      <c r="K1478" s="202"/>
      <c r="L1478" s="291"/>
      <c r="M1478" s="291"/>
      <c r="N1478" s="131">
        <v>47</v>
      </c>
    </row>
    <row r="1479" spans="2:14" ht="23.1" customHeight="1" thickBot="1">
      <c r="B1479" s="28"/>
      <c r="J1479" s="34">
        <f>'اسماء العملاء'!A49</f>
        <v>0</v>
      </c>
      <c r="K1479" s="202"/>
      <c r="L1479" s="291"/>
      <c r="M1479" s="291"/>
      <c r="N1479" s="131">
        <v>48</v>
      </c>
    </row>
    <row r="1480" spans="2:14" ht="23.1" customHeight="1" thickBot="1">
      <c r="B1480" s="28"/>
      <c r="J1480" s="34">
        <f>'اسماء العملاء'!A50</f>
        <v>0</v>
      </c>
      <c r="K1480" s="202"/>
      <c r="L1480" s="291"/>
      <c r="M1480" s="291"/>
      <c r="N1480" s="131">
        <v>49</v>
      </c>
    </row>
    <row r="1481" spans="2:14" ht="23.1" customHeight="1" thickBot="1">
      <c r="B1481" s="28"/>
      <c r="J1481" s="34">
        <f>'اسماء العملاء'!A51</f>
        <v>0</v>
      </c>
      <c r="K1481" s="202"/>
      <c r="L1481" s="291"/>
      <c r="M1481" s="291"/>
      <c r="N1481" s="131">
        <v>50</v>
      </c>
    </row>
    <row r="1482" spans="2:14" ht="23.1" customHeight="1" thickBot="1">
      <c r="B1482" s="28"/>
      <c r="J1482" s="34">
        <f>'اسماء العملاء'!A52</f>
        <v>0</v>
      </c>
      <c r="K1482" s="202"/>
      <c r="L1482" s="291"/>
      <c r="M1482" s="291"/>
      <c r="N1482" s="131">
        <v>51</v>
      </c>
    </row>
    <row r="1483" spans="2:14" ht="23.1" customHeight="1" thickBot="1">
      <c r="B1483" s="28"/>
      <c r="J1483" s="34">
        <f>'اسماء العملاء'!A53</f>
        <v>0</v>
      </c>
      <c r="K1483" s="202"/>
      <c r="L1483" s="291"/>
      <c r="M1483" s="291"/>
      <c r="N1483" s="131">
        <v>52</v>
      </c>
    </row>
    <row r="1484" spans="2:14" ht="23.1" customHeight="1" thickBot="1">
      <c r="B1484" s="28"/>
      <c r="J1484" s="34">
        <f>'اسماء العملاء'!A54</f>
        <v>0</v>
      </c>
      <c r="K1484" s="202"/>
      <c r="L1484" s="291"/>
      <c r="M1484" s="291"/>
      <c r="N1484" s="131">
        <v>53</v>
      </c>
    </row>
    <row r="1485" spans="2:14" ht="23.1" customHeight="1" thickBot="1">
      <c r="B1485" s="28"/>
      <c r="J1485" s="34">
        <f>'اسماء العملاء'!A55</f>
        <v>0</v>
      </c>
      <c r="K1485" s="202"/>
      <c r="L1485" s="291"/>
      <c r="M1485" s="291"/>
      <c r="N1485" s="131">
        <v>54</v>
      </c>
    </row>
    <row r="1486" spans="2:14" ht="23.1" customHeight="1" thickBot="1">
      <c r="B1486" s="28"/>
      <c r="J1486" s="34">
        <f>'اسماء العملاء'!A56</f>
        <v>0</v>
      </c>
      <c r="K1486" s="202"/>
      <c r="L1486" s="291"/>
      <c r="M1486" s="291"/>
      <c r="N1486" s="131">
        <v>55</v>
      </c>
    </row>
    <row r="1487" spans="2:14" ht="23.1" customHeight="1" thickBot="1">
      <c r="B1487" s="28"/>
      <c r="J1487" s="34">
        <f>'اسماء العملاء'!A57</f>
        <v>0</v>
      </c>
      <c r="K1487" s="202"/>
      <c r="L1487" s="291"/>
      <c r="M1487" s="291"/>
      <c r="N1487" s="131">
        <v>56</v>
      </c>
    </row>
    <row r="1488" spans="2:14" ht="23.1" customHeight="1" thickBot="1">
      <c r="B1488" s="28"/>
      <c r="J1488" s="34">
        <f>'اسماء العملاء'!A58</f>
        <v>0</v>
      </c>
      <c r="K1488" s="202"/>
      <c r="L1488" s="291"/>
      <c r="M1488" s="291"/>
      <c r="N1488" s="131">
        <v>57</v>
      </c>
    </row>
    <row r="1489" spans="2:14" ht="23.1" customHeight="1" thickBot="1">
      <c r="B1489" s="28"/>
      <c r="J1489" s="34">
        <f>'اسماء العملاء'!A59</f>
        <v>0</v>
      </c>
      <c r="K1489" s="202"/>
      <c r="L1489" s="291"/>
      <c r="M1489" s="291"/>
      <c r="N1489" s="131">
        <v>58</v>
      </c>
    </row>
    <row r="1490" spans="2:14" ht="23.1" customHeight="1" thickBot="1">
      <c r="B1490" s="28"/>
      <c r="J1490" s="34">
        <f>'اسماء العملاء'!A60</f>
        <v>0</v>
      </c>
      <c r="K1490" s="202"/>
      <c r="L1490" s="291"/>
      <c r="M1490" s="291"/>
      <c r="N1490" s="131">
        <v>59</v>
      </c>
    </row>
    <row r="1491" spans="2:14" ht="23.1" customHeight="1" thickBot="1">
      <c r="B1491" s="28"/>
      <c r="J1491" s="34">
        <f>'اسماء العملاء'!A61</f>
        <v>0</v>
      </c>
      <c r="K1491" s="202"/>
      <c r="L1491" s="291"/>
      <c r="M1491" s="291"/>
      <c r="N1491" s="131">
        <v>60</v>
      </c>
    </row>
    <row r="1492" spans="2:14" ht="23.1" customHeight="1" thickBot="1">
      <c r="B1492" s="28"/>
      <c r="J1492" s="34">
        <f>'اسماء العملاء'!A62</f>
        <v>0</v>
      </c>
      <c r="K1492" s="202"/>
      <c r="L1492" s="291"/>
      <c r="M1492" s="291"/>
      <c r="N1492" s="131">
        <v>61</v>
      </c>
    </row>
    <row r="1493" spans="2:14" ht="23.1" customHeight="1" thickBot="1">
      <c r="B1493" s="28"/>
      <c r="J1493" s="34">
        <f>'اسماء العملاء'!A63</f>
        <v>0</v>
      </c>
      <c r="K1493" s="202"/>
      <c r="L1493" s="291"/>
      <c r="M1493" s="291"/>
      <c r="N1493" s="131">
        <v>62</v>
      </c>
    </row>
    <row r="1494" spans="2:14" ht="23.1" customHeight="1" thickBot="1">
      <c r="B1494" s="28"/>
      <c r="J1494" s="34">
        <f>'اسماء العملاء'!A64</f>
        <v>0</v>
      </c>
      <c r="K1494" s="202"/>
      <c r="L1494" s="291"/>
      <c r="M1494" s="291"/>
      <c r="N1494" s="131">
        <v>63</v>
      </c>
    </row>
    <row r="1495" spans="2:14" ht="23.1" customHeight="1" thickBot="1">
      <c r="B1495" s="28"/>
      <c r="J1495" s="34">
        <f>'اسماء العملاء'!A65</f>
        <v>0</v>
      </c>
      <c r="K1495" s="202"/>
      <c r="L1495" s="291"/>
      <c r="M1495" s="291"/>
      <c r="N1495" s="131">
        <v>64</v>
      </c>
    </row>
    <row r="1496" spans="2:14" ht="23.1" customHeight="1" thickBot="1">
      <c r="B1496" s="28"/>
      <c r="J1496" s="34">
        <f>'اسماء العملاء'!A66</f>
        <v>0</v>
      </c>
      <c r="K1496" s="202"/>
      <c r="L1496" s="291"/>
      <c r="M1496" s="291"/>
      <c r="N1496" s="131">
        <v>65</v>
      </c>
    </row>
    <row r="1497" spans="2:14" ht="23.1" customHeight="1" thickBot="1">
      <c r="B1497" s="28"/>
      <c r="J1497" s="34">
        <f>'اسماء العملاء'!A67</f>
        <v>0</v>
      </c>
      <c r="K1497" s="202"/>
      <c r="L1497" s="291"/>
      <c r="M1497" s="291"/>
      <c r="N1497" s="131">
        <v>66</v>
      </c>
    </row>
    <row r="1498" spans="2:14" ht="23.1" customHeight="1" thickBot="1">
      <c r="B1498" s="28"/>
      <c r="J1498" s="34">
        <f>'اسماء العملاء'!A68</f>
        <v>0</v>
      </c>
      <c r="K1498" s="202"/>
      <c r="L1498" s="291"/>
      <c r="M1498" s="291"/>
      <c r="N1498" s="131">
        <v>67</v>
      </c>
    </row>
    <row r="1499" spans="2:14" ht="23.1" customHeight="1" thickBot="1">
      <c r="B1499" s="28"/>
      <c r="J1499" s="34">
        <f>'اسماء العملاء'!A69</f>
        <v>0</v>
      </c>
      <c r="K1499" s="202"/>
      <c r="L1499" s="291"/>
      <c r="M1499" s="291"/>
      <c r="N1499" s="131">
        <v>68</v>
      </c>
    </row>
    <row r="1500" spans="2:14" ht="23.1" customHeight="1" thickBot="1">
      <c r="B1500" s="28"/>
      <c r="J1500" s="34">
        <f>'اسماء العملاء'!A70</f>
        <v>0</v>
      </c>
      <c r="K1500" s="202"/>
      <c r="L1500" s="291"/>
      <c r="M1500" s="291"/>
      <c r="N1500" s="131">
        <v>69</v>
      </c>
    </row>
    <row r="1501" spans="2:14" ht="23.1" customHeight="1" thickBot="1">
      <c r="B1501" s="28"/>
      <c r="J1501" s="34">
        <f>'اسماء العملاء'!A71</f>
        <v>0</v>
      </c>
      <c r="K1501" s="202"/>
      <c r="L1501" s="291"/>
      <c r="M1501" s="291"/>
      <c r="N1501" s="131">
        <v>70</v>
      </c>
    </row>
    <row r="1502" spans="2:14" ht="23.1" customHeight="1" thickBot="1">
      <c r="B1502" s="28"/>
      <c r="J1502" s="34">
        <f>'اسماء العملاء'!A72</f>
        <v>0</v>
      </c>
      <c r="K1502" s="202"/>
      <c r="L1502" s="291"/>
      <c r="M1502" s="291"/>
      <c r="N1502" s="131">
        <v>71</v>
      </c>
    </row>
    <row r="1503" spans="2:14" ht="23.1" customHeight="1" thickBot="1">
      <c r="B1503" s="28"/>
      <c r="J1503" s="34">
        <f>'اسماء العملاء'!A73</f>
        <v>0</v>
      </c>
      <c r="K1503" s="202"/>
      <c r="L1503" s="291"/>
      <c r="M1503" s="291"/>
      <c r="N1503" s="131">
        <v>72</v>
      </c>
    </row>
    <row r="1504" spans="2:14" ht="23.1" customHeight="1" thickBot="1">
      <c r="B1504" s="28"/>
      <c r="J1504" s="34">
        <f>'اسماء العملاء'!A74</f>
        <v>0</v>
      </c>
      <c r="K1504" s="202"/>
      <c r="L1504" s="291"/>
      <c r="M1504" s="291"/>
      <c r="N1504" s="131">
        <v>73</v>
      </c>
    </row>
    <row r="1505" spans="2:14" ht="23.1" customHeight="1" thickBot="1">
      <c r="B1505" s="28"/>
      <c r="J1505" s="34">
        <f>'اسماء العملاء'!A75</f>
        <v>0</v>
      </c>
      <c r="K1505" s="202"/>
      <c r="L1505" s="291"/>
      <c r="M1505" s="291"/>
      <c r="N1505" s="131">
        <v>74</v>
      </c>
    </row>
    <row r="1506" spans="2:14" ht="23.1" customHeight="1" thickBot="1">
      <c r="B1506" s="28"/>
      <c r="J1506" s="34">
        <f>'اسماء العملاء'!A76</f>
        <v>0</v>
      </c>
      <c r="K1506" s="202"/>
      <c r="L1506" s="291"/>
      <c r="M1506" s="291"/>
      <c r="N1506" s="131">
        <v>75</v>
      </c>
    </row>
    <row r="1507" spans="2:14" ht="23.1" customHeight="1" thickBot="1">
      <c r="B1507" s="28"/>
      <c r="J1507" s="34">
        <f>'اسماء العملاء'!A77</f>
        <v>0</v>
      </c>
      <c r="K1507" s="202"/>
      <c r="L1507" s="291"/>
      <c r="M1507" s="291"/>
      <c r="N1507" s="131">
        <v>76</v>
      </c>
    </row>
    <row r="1508" spans="2:14" ht="23.1" customHeight="1" thickBot="1">
      <c r="B1508" s="28"/>
      <c r="J1508" s="34">
        <f>'اسماء العملاء'!A78</f>
        <v>0</v>
      </c>
      <c r="K1508" s="202"/>
      <c r="L1508" s="291"/>
      <c r="M1508" s="291"/>
      <c r="N1508" s="131">
        <v>77</v>
      </c>
    </row>
    <row r="1509" spans="2:14" ht="23.1" customHeight="1" thickBot="1">
      <c r="B1509" s="28"/>
      <c r="J1509" s="34">
        <f>'اسماء العملاء'!A79</f>
        <v>0</v>
      </c>
      <c r="K1509" s="202"/>
      <c r="L1509" s="291"/>
      <c r="M1509" s="291"/>
      <c r="N1509" s="131">
        <v>78</v>
      </c>
    </row>
    <row r="1510" spans="2:14" ht="23.1" customHeight="1" thickBot="1">
      <c r="B1510" s="28"/>
      <c r="J1510" s="34">
        <f>'اسماء العملاء'!A80</f>
        <v>0</v>
      </c>
      <c r="K1510" s="202"/>
      <c r="L1510" s="291"/>
      <c r="M1510" s="291"/>
      <c r="N1510" s="131">
        <v>79</v>
      </c>
    </row>
    <row r="1511" spans="2:14" ht="23.1" customHeight="1" thickBot="1">
      <c r="B1511" s="28"/>
      <c r="J1511" s="34">
        <f>'اسماء العملاء'!A81</f>
        <v>0</v>
      </c>
      <c r="K1511" s="202"/>
      <c r="L1511" s="291"/>
      <c r="M1511" s="291"/>
      <c r="N1511" s="131">
        <v>80</v>
      </c>
    </row>
    <row r="1512" spans="2:14" ht="23.1" customHeight="1" thickBot="1">
      <c r="B1512" s="28"/>
      <c r="J1512" s="34">
        <f>'اسماء العملاء'!A82</f>
        <v>0</v>
      </c>
      <c r="K1512" s="202"/>
      <c r="L1512" s="291"/>
      <c r="M1512" s="291"/>
      <c r="N1512" s="131">
        <v>81</v>
      </c>
    </row>
    <row r="1513" spans="2:14" ht="23.1" customHeight="1" thickBot="1">
      <c r="B1513" s="28"/>
      <c r="J1513" s="34">
        <f>'اسماء العملاء'!A83</f>
        <v>0</v>
      </c>
      <c r="K1513" s="202"/>
      <c r="L1513" s="291"/>
      <c r="M1513" s="291"/>
      <c r="N1513" s="131">
        <v>82</v>
      </c>
    </row>
    <row r="1514" spans="2:14" ht="23.1" customHeight="1" thickBot="1">
      <c r="B1514" s="28"/>
      <c r="J1514" s="34">
        <f>'اسماء العملاء'!A84</f>
        <v>0</v>
      </c>
      <c r="K1514" s="202"/>
      <c r="L1514" s="291"/>
      <c r="M1514" s="291"/>
      <c r="N1514" s="131">
        <v>83</v>
      </c>
    </row>
    <row r="1515" spans="2:14" ht="23.1" customHeight="1" thickBot="1">
      <c r="B1515" s="28"/>
      <c r="J1515" s="34">
        <f>'اسماء العملاء'!A85</f>
        <v>0</v>
      </c>
      <c r="K1515" s="202"/>
      <c r="L1515" s="291"/>
      <c r="M1515" s="291"/>
      <c r="N1515" s="131">
        <v>84</v>
      </c>
    </row>
    <row r="1516" spans="2:14" ht="23.1" customHeight="1" thickBot="1">
      <c r="B1516" s="28"/>
      <c r="J1516" s="34">
        <f>'اسماء العملاء'!A86</f>
        <v>0</v>
      </c>
      <c r="K1516" s="202"/>
      <c r="L1516" s="291"/>
      <c r="M1516" s="291"/>
      <c r="N1516" s="131">
        <v>85</v>
      </c>
    </row>
    <row r="1517" spans="2:14" ht="23.1" customHeight="1" thickBot="1">
      <c r="B1517" s="28"/>
      <c r="J1517" s="34">
        <f>'اسماء العملاء'!A87</f>
        <v>0</v>
      </c>
      <c r="K1517" s="202"/>
      <c r="L1517" s="291"/>
      <c r="M1517" s="291"/>
      <c r="N1517" s="131">
        <v>86</v>
      </c>
    </row>
    <row r="1518" spans="2:14" ht="23.1" customHeight="1" thickBot="1">
      <c r="B1518" s="28"/>
      <c r="J1518" s="34">
        <f>'اسماء العملاء'!A88</f>
        <v>0</v>
      </c>
      <c r="K1518" s="202"/>
      <c r="L1518" s="291"/>
      <c r="M1518" s="291"/>
      <c r="N1518" s="131">
        <v>87</v>
      </c>
    </row>
    <row r="1519" spans="2:14" ht="23.1" customHeight="1" thickBot="1">
      <c r="B1519" s="28"/>
      <c r="J1519" s="34">
        <f>'اسماء العملاء'!A89</f>
        <v>0</v>
      </c>
      <c r="K1519" s="202"/>
      <c r="L1519" s="291"/>
      <c r="M1519" s="291"/>
      <c r="N1519" s="131">
        <v>88</v>
      </c>
    </row>
    <row r="1520" spans="2:14" ht="23.1" customHeight="1" thickBot="1">
      <c r="B1520" s="28"/>
      <c r="J1520" s="34">
        <f>'اسماء العملاء'!A90</f>
        <v>0</v>
      </c>
      <c r="K1520" s="202"/>
      <c r="L1520" s="291"/>
      <c r="M1520" s="291"/>
      <c r="N1520" s="131">
        <v>89</v>
      </c>
    </row>
    <row r="1521" spans="2:14" ht="23.1" customHeight="1" thickBot="1">
      <c r="B1521" s="28"/>
      <c r="J1521" s="34">
        <f>'اسماء العملاء'!A91</f>
        <v>0</v>
      </c>
      <c r="K1521" s="202"/>
      <c r="L1521" s="291"/>
      <c r="M1521" s="291"/>
      <c r="N1521" s="131">
        <v>90</v>
      </c>
    </row>
    <row r="1522" spans="2:14" ht="23.1" customHeight="1" thickBot="1">
      <c r="B1522" s="28"/>
      <c r="J1522" s="34">
        <f>'اسماء العملاء'!A92</f>
        <v>0</v>
      </c>
      <c r="K1522" s="202"/>
      <c r="L1522" s="291"/>
      <c r="M1522" s="291"/>
      <c r="N1522" s="131">
        <v>91</v>
      </c>
    </row>
    <row r="1523" spans="2:14" ht="23.1" customHeight="1" thickBot="1">
      <c r="B1523" s="28"/>
      <c r="J1523" s="34">
        <f>'اسماء العملاء'!A93</f>
        <v>0</v>
      </c>
      <c r="K1523" s="202"/>
      <c r="L1523" s="291"/>
      <c r="M1523" s="291"/>
      <c r="N1523" s="131">
        <v>92</v>
      </c>
    </row>
    <row r="1524" spans="2:14" ht="23.1" customHeight="1" thickBot="1">
      <c r="B1524" s="28"/>
      <c r="J1524" s="34">
        <f>'اسماء العملاء'!A94</f>
        <v>0</v>
      </c>
      <c r="K1524" s="202"/>
      <c r="L1524" s="291"/>
      <c r="M1524" s="291"/>
      <c r="N1524" s="131">
        <v>93</v>
      </c>
    </row>
    <row r="1525" spans="2:14" ht="23.1" customHeight="1" thickBot="1">
      <c r="B1525" s="28"/>
      <c r="J1525" s="34">
        <f>'اسماء العملاء'!A95</f>
        <v>0</v>
      </c>
      <c r="K1525" s="202"/>
      <c r="L1525" s="291"/>
      <c r="M1525" s="291"/>
      <c r="N1525" s="131">
        <v>94</v>
      </c>
    </row>
    <row r="1526" spans="2:14" ht="23.1" customHeight="1" thickBot="1">
      <c r="B1526" s="28"/>
      <c r="J1526" s="34">
        <f>'اسماء العملاء'!A96</f>
        <v>0</v>
      </c>
      <c r="K1526" s="202"/>
      <c r="L1526" s="291"/>
      <c r="M1526" s="291"/>
      <c r="N1526" s="131">
        <v>95</v>
      </c>
    </row>
    <row r="1527" spans="2:14" ht="23.1" customHeight="1" thickBot="1">
      <c r="B1527" s="28"/>
      <c r="J1527" s="34">
        <f>'اسماء العملاء'!A97</f>
        <v>0</v>
      </c>
      <c r="K1527" s="202"/>
      <c r="L1527" s="291"/>
      <c r="M1527" s="291"/>
      <c r="N1527" s="131">
        <v>96</v>
      </c>
    </row>
    <row r="1528" spans="2:14" ht="23.1" customHeight="1" thickBot="1">
      <c r="B1528" s="28"/>
      <c r="J1528" s="34">
        <f>'اسماء العملاء'!A98</f>
        <v>0</v>
      </c>
      <c r="K1528" s="202"/>
      <c r="L1528" s="291"/>
      <c r="M1528" s="291"/>
      <c r="N1528" s="131">
        <v>97</v>
      </c>
    </row>
    <row r="1529" spans="2:14" ht="23.1" customHeight="1" thickBot="1">
      <c r="B1529" s="28"/>
      <c r="J1529" s="34">
        <f>'اسماء العملاء'!A99</f>
        <v>0</v>
      </c>
      <c r="K1529" s="202"/>
      <c r="L1529" s="291"/>
      <c r="M1529" s="291"/>
      <c r="N1529" s="131">
        <v>98</v>
      </c>
    </row>
    <row r="1530" spans="2:14" ht="23.1" customHeight="1" thickBot="1">
      <c r="B1530" s="28"/>
      <c r="J1530" s="34">
        <f>'اسماء العملاء'!A100</f>
        <v>0</v>
      </c>
      <c r="K1530" s="202"/>
      <c r="L1530" s="291"/>
      <c r="M1530" s="291"/>
      <c r="N1530" s="131">
        <v>99</v>
      </c>
    </row>
    <row r="1531" spans="2:14" ht="23.1" customHeight="1" thickBot="1">
      <c r="B1531" s="28"/>
      <c r="J1531" s="34">
        <f>'اسماء العملاء'!A101</f>
        <v>0</v>
      </c>
      <c r="K1531" s="202"/>
      <c r="L1531" s="291"/>
      <c r="M1531" s="291"/>
      <c r="N1531" s="131">
        <v>100</v>
      </c>
    </row>
    <row r="1532" spans="2:14" ht="23.1" customHeight="1" thickBot="1">
      <c r="B1532" s="28"/>
      <c r="J1532" s="34">
        <f>'اسماء العملاء'!A102</f>
        <v>0</v>
      </c>
      <c r="K1532" s="202"/>
      <c r="L1532" s="291"/>
      <c r="M1532" s="291"/>
      <c r="N1532" s="131">
        <v>101</v>
      </c>
    </row>
    <row r="1533" spans="2:14" ht="23.1" customHeight="1" thickBot="1">
      <c r="B1533" s="28"/>
      <c r="J1533" s="34">
        <f>'اسماء العملاء'!A103</f>
        <v>0</v>
      </c>
      <c r="K1533" s="202"/>
      <c r="L1533" s="291"/>
      <c r="M1533" s="291"/>
      <c r="N1533" s="131">
        <v>102</v>
      </c>
    </row>
    <row r="1534" spans="2:14" ht="23.1" customHeight="1" thickBot="1">
      <c r="B1534" s="28"/>
      <c r="J1534" s="34">
        <f>'اسماء العملاء'!A104</f>
        <v>0</v>
      </c>
      <c r="K1534" s="202"/>
      <c r="L1534" s="291"/>
      <c r="M1534" s="291"/>
      <c r="N1534" s="131">
        <v>103</v>
      </c>
    </row>
    <row r="1535" spans="2:14" ht="23.1" customHeight="1" thickBot="1">
      <c r="B1535" s="28"/>
      <c r="J1535" s="34">
        <f>'اسماء العملاء'!A105</f>
        <v>0</v>
      </c>
      <c r="K1535" s="202"/>
      <c r="L1535" s="291"/>
      <c r="M1535" s="291"/>
      <c r="N1535" s="131">
        <v>104</v>
      </c>
    </row>
    <row r="1536" spans="2:14" ht="23.1" customHeight="1" thickBot="1">
      <c r="B1536" s="28"/>
      <c r="J1536" s="34">
        <f>'اسماء العملاء'!A106</f>
        <v>0</v>
      </c>
      <c r="K1536" s="202"/>
      <c r="L1536" s="291"/>
      <c r="M1536" s="291"/>
      <c r="N1536" s="131">
        <v>105</v>
      </c>
    </row>
    <row r="1537" spans="2:14" ht="23.1" customHeight="1" thickBot="1">
      <c r="B1537" s="28"/>
      <c r="J1537" s="34">
        <f>'اسماء العملاء'!A107</f>
        <v>0</v>
      </c>
      <c r="K1537" s="202"/>
      <c r="L1537" s="291"/>
      <c r="M1537" s="291"/>
      <c r="N1537" s="131">
        <v>106</v>
      </c>
    </row>
    <row r="1538" spans="2:14" ht="23.1" customHeight="1" thickBot="1">
      <c r="B1538" s="28"/>
      <c r="J1538" s="34">
        <f>'اسماء العملاء'!A108</f>
        <v>0</v>
      </c>
      <c r="K1538" s="202"/>
      <c r="L1538" s="291"/>
      <c r="M1538" s="291"/>
      <c r="N1538" s="131">
        <v>107</v>
      </c>
    </row>
    <row r="1539" spans="2:14" ht="23.1" customHeight="1" thickBot="1">
      <c r="B1539" s="28"/>
      <c r="J1539" s="34">
        <f>'اسماء العملاء'!A109</f>
        <v>0</v>
      </c>
      <c r="K1539" s="202"/>
      <c r="L1539" s="291"/>
      <c r="M1539" s="291"/>
      <c r="N1539" s="131">
        <v>108</v>
      </c>
    </row>
    <row r="1540" spans="2:14" ht="23.1" customHeight="1" thickBot="1">
      <c r="B1540" s="28"/>
      <c r="J1540" s="34">
        <f>'اسماء العملاء'!A110</f>
        <v>0</v>
      </c>
      <c r="K1540" s="202"/>
      <c r="L1540" s="291"/>
      <c r="M1540" s="291"/>
      <c r="N1540" s="131">
        <v>109</v>
      </c>
    </row>
    <row r="1541" spans="2:14" ht="23.1" customHeight="1" thickBot="1">
      <c r="B1541" s="28"/>
      <c r="J1541" s="34">
        <f>'اسماء العملاء'!A111</f>
        <v>0</v>
      </c>
      <c r="K1541" s="202"/>
      <c r="L1541" s="291"/>
      <c r="M1541" s="291"/>
      <c r="N1541" s="131">
        <v>110</v>
      </c>
    </row>
    <row r="1542" spans="2:14" ht="23.1" customHeight="1" thickBot="1">
      <c r="B1542" s="28"/>
      <c r="J1542" s="34">
        <f>'اسماء العملاء'!A112</f>
        <v>0</v>
      </c>
      <c r="K1542" s="202"/>
      <c r="L1542" s="291"/>
      <c r="M1542" s="291"/>
      <c r="N1542" s="131">
        <v>111</v>
      </c>
    </row>
    <row r="1543" spans="2:14" ht="23.1" customHeight="1" thickBot="1">
      <c r="B1543" s="28"/>
      <c r="J1543" s="34">
        <f>'اسماء العملاء'!A113</f>
        <v>0</v>
      </c>
      <c r="K1543" s="202"/>
      <c r="L1543" s="291"/>
      <c r="M1543" s="291"/>
      <c r="N1543" s="131">
        <v>112</v>
      </c>
    </row>
    <row r="1544" spans="2:14" ht="23.1" customHeight="1" thickBot="1">
      <c r="B1544" s="28"/>
      <c r="J1544" s="34">
        <f>'اسماء العملاء'!A114</f>
        <v>0</v>
      </c>
      <c r="K1544" s="202"/>
      <c r="L1544" s="291"/>
      <c r="M1544" s="291"/>
      <c r="N1544" s="131">
        <v>113</v>
      </c>
    </row>
    <row r="1545" spans="2:14" ht="23.1" customHeight="1" thickBot="1">
      <c r="B1545" s="28"/>
      <c r="J1545" s="34">
        <f>'اسماء العملاء'!A115</f>
        <v>0</v>
      </c>
      <c r="K1545" s="202"/>
      <c r="L1545" s="291"/>
      <c r="M1545" s="291"/>
      <c r="N1545" s="131">
        <v>114</v>
      </c>
    </row>
    <row r="1546" spans="2:14" ht="23.1" customHeight="1" thickBot="1">
      <c r="B1546" s="28"/>
      <c r="J1546" s="34">
        <f>'اسماء العملاء'!A116</f>
        <v>0</v>
      </c>
      <c r="K1546" s="202"/>
      <c r="L1546" s="291"/>
      <c r="M1546" s="291"/>
      <c r="N1546" s="131">
        <v>115</v>
      </c>
    </row>
    <row r="1547" spans="2:14" ht="23.1" customHeight="1" thickBot="1">
      <c r="B1547" s="28"/>
      <c r="J1547" s="34">
        <f>'اسماء العملاء'!A117</f>
        <v>0</v>
      </c>
      <c r="K1547" s="202"/>
      <c r="L1547" s="291"/>
      <c r="M1547" s="291"/>
      <c r="N1547" s="131">
        <v>116</v>
      </c>
    </row>
    <row r="1548" spans="2:14" ht="23.1" customHeight="1" thickBot="1">
      <c r="B1548" s="28"/>
      <c r="J1548" s="34">
        <f>'اسماء العملاء'!A118</f>
        <v>0</v>
      </c>
      <c r="K1548" s="202"/>
      <c r="L1548" s="291"/>
      <c r="M1548" s="291"/>
      <c r="N1548" s="131">
        <v>117</v>
      </c>
    </row>
    <row r="1549" spans="2:14" ht="23.1" customHeight="1" thickBot="1">
      <c r="B1549" s="28"/>
      <c r="J1549" s="34">
        <f>'اسماء العملاء'!A119</f>
        <v>0</v>
      </c>
      <c r="K1549" s="202"/>
      <c r="L1549" s="291"/>
      <c r="M1549" s="291"/>
      <c r="N1549" s="131">
        <v>118</v>
      </c>
    </row>
    <row r="1550" spans="2:14" ht="23.1" customHeight="1" thickBot="1">
      <c r="B1550" s="28"/>
      <c r="J1550" s="34">
        <f>'اسماء العملاء'!A120</f>
        <v>0</v>
      </c>
      <c r="K1550" s="202"/>
      <c r="L1550" s="291"/>
      <c r="M1550" s="291"/>
      <c r="N1550" s="131">
        <v>119</v>
      </c>
    </row>
    <row r="1551" spans="2:14" ht="23.1" customHeight="1" thickBot="1">
      <c r="B1551" s="28"/>
      <c r="J1551" s="34">
        <f>'اسماء العملاء'!A121</f>
        <v>0</v>
      </c>
      <c r="K1551" s="202"/>
      <c r="L1551" s="291"/>
      <c r="M1551" s="291"/>
      <c r="N1551" s="131">
        <v>120</v>
      </c>
    </row>
    <row r="1552" spans="2:14" ht="23.1" customHeight="1" thickBot="1">
      <c r="B1552" s="28"/>
      <c r="J1552" s="34">
        <f>'اسماء العملاء'!A122</f>
        <v>0</v>
      </c>
      <c r="K1552" s="202"/>
      <c r="L1552" s="291"/>
      <c r="M1552" s="291"/>
      <c r="N1552" s="131">
        <v>121</v>
      </c>
    </row>
    <row r="1553" spans="2:14" ht="23.1" customHeight="1" thickBot="1">
      <c r="B1553" s="28"/>
      <c r="J1553" s="34">
        <f>'اسماء العملاء'!A123</f>
        <v>0</v>
      </c>
      <c r="K1553" s="202"/>
      <c r="L1553" s="291"/>
      <c r="M1553" s="291"/>
      <c r="N1553" s="131">
        <v>122</v>
      </c>
    </row>
    <row r="1554" spans="2:14" ht="23.1" customHeight="1" thickBot="1">
      <c r="B1554" s="28"/>
      <c r="J1554" s="34">
        <f>'اسماء العملاء'!A124</f>
        <v>0</v>
      </c>
      <c r="K1554" s="202"/>
      <c r="L1554" s="291"/>
      <c r="M1554" s="291"/>
      <c r="N1554" s="131">
        <v>123</v>
      </c>
    </row>
    <row r="1555" spans="2:14" ht="23.1" customHeight="1" thickBot="1">
      <c r="B1555" s="28"/>
      <c r="J1555" s="34">
        <f>'اسماء العملاء'!A125</f>
        <v>0</v>
      </c>
      <c r="K1555" s="202"/>
      <c r="L1555" s="291"/>
      <c r="M1555" s="291"/>
      <c r="N1555" s="131">
        <v>124</v>
      </c>
    </row>
    <row r="1556" spans="2:14" ht="23.1" customHeight="1" thickBot="1">
      <c r="B1556" s="28"/>
      <c r="J1556" s="34">
        <f>'اسماء العملاء'!A126</f>
        <v>0</v>
      </c>
      <c r="K1556" s="202"/>
      <c r="L1556" s="291"/>
      <c r="M1556" s="291"/>
      <c r="N1556" s="131">
        <v>125</v>
      </c>
    </row>
    <row r="1557" spans="2:14" ht="23.1" customHeight="1" thickBot="1">
      <c r="B1557" s="28"/>
      <c r="J1557" s="34">
        <f>'اسماء العملاء'!A127</f>
        <v>0</v>
      </c>
      <c r="K1557" s="202"/>
      <c r="L1557" s="291"/>
      <c r="M1557" s="291"/>
      <c r="N1557" s="131">
        <v>126</v>
      </c>
    </row>
    <row r="1558" spans="2:14" ht="23.1" customHeight="1" thickBot="1">
      <c r="B1558" s="28"/>
      <c r="J1558" s="34">
        <f>'اسماء العملاء'!A128</f>
        <v>0</v>
      </c>
      <c r="K1558" s="202"/>
      <c r="L1558" s="291"/>
      <c r="M1558" s="291"/>
      <c r="N1558" s="131">
        <v>127</v>
      </c>
    </row>
    <row r="1559" spans="2:14" ht="23.1" customHeight="1" thickBot="1">
      <c r="B1559" s="28"/>
      <c r="J1559" s="34">
        <f>'اسماء العملاء'!A129</f>
        <v>0</v>
      </c>
      <c r="K1559" s="202"/>
      <c r="L1559" s="291"/>
      <c r="M1559" s="291"/>
      <c r="N1559" s="131">
        <v>128</v>
      </c>
    </row>
    <row r="1560" spans="2:14" ht="23.1" customHeight="1" thickBot="1">
      <c r="B1560" s="28"/>
      <c r="J1560" s="34">
        <f>'اسماء العملاء'!A130</f>
        <v>0</v>
      </c>
      <c r="K1560" s="202"/>
      <c r="L1560" s="291"/>
      <c r="M1560" s="291"/>
      <c r="N1560" s="131">
        <v>129</v>
      </c>
    </row>
    <row r="1561" spans="2:14" ht="23.1" customHeight="1" thickBot="1">
      <c r="B1561" s="28"/>
      <c r="J1561" s="34">
        <f>'اسماء العملاء'!A131</f>
        <v>0</v>
      </c>
      <c r="K1561" s="202"/>
      <c r="L1561" s="291"/>
      <c r="M1561" s="291"/>
      <c r="N1561" s="131">
        <v>130</v>
      </c>
    </row>
    <row r="1562" spans="2:14" ht="23.1" customHeight="1" thickBot="1">
      <c r="B1562" s="28"/>
      <c r="J1562" s="34">
        <f>'اسماء العملاء'!A132</f>
        <v>0</v>
      </c>
      <c r="K1562" s="202"/>
      <c r="L1562" s="291"/>
      <c r="M1562" s="291"/>
      <c r="N1562" s="131">
        <v>131</v>
      </c>
    </row>
    <row r="1563" spans="2:14" ht="23.1" customHeight="1" thickBot="1">
      <c r="B1563" s="28"/>
      <c r="J1563" s="34">
        <f>'اسماء العملاء'!A133</f>
        <v>0</v>
      </c>
      <c r="K1563" s="202"/>
      <c r="L1563" s="291"/>
      <c r="M1563" s="291"/>
      <c r="N1563" s="131">
        <v>132</v>
      </c>
    </row>
    <row r="1564" spans="2:14" ht="23.1" customHeight="1" thickBot="1">
      <c r="B1564" s="28"/>
      <c r="J1564" s="34">
        <f>'اسماء العملاء'!A134</f>
        <v>0</v>
      </c>
      <c r="K1564" s="202"/>
      <c r="L1564" s="291"/>
      <c r="M1564" s="291"/>
      <c r="N1564" s="131">
        <v>133</v>
      </c>
    </row>
    <row r="1565" spans="2:14" ht="23.1" customHeight="1" thickBot="1">
      <c r="B1565" s="28"/>
      <c r="J1565" s="34">
        <f>'اسماء العملاء'!A135</f>
        <v>0</v>
      </c>
      <c r="K1565" s="202"/>
      <c r="L1565" s="291"/>
      <c r="M1565" s="291"/>
      <c r="N1565" s="131">
        <v>134</v>
      </c>
    </row>
    <row r="1566" spans="2:14" ht="23.1" customHeight="1" thickBot="1">
      <c r="B1566" s="28"/>
      <c r="J1566" s="34">
        <f>'اسماء العملاء'!A136</f>
        <v>0</v>
      </c>
      <c r="K1566" s="202"/>
      <c r="L1566" s="291"/>
      <c r="M1566" s="291"/>
      <c r="N1566" s="131">
        <v>135</v>
      </c>
    </row>
    <row r="1567" spans="2:14" ht="23.1" customHeight="1" thickBot="1">
      <c r="B1567" s="28"/>
      <c r="J1567" s="34">
        <f>'اسماء العملاء'!A137</f>
        <v>0</v>
      </c>
      <c r="K1567" s="202"/>
      <c r="L1567" s="291"/>
      <c r="M1567" s="291"/>
      <c r="N1567" s="131">
        <v>136</v>
      </c>
    </row>
    <row r="1568" spans="2:14" ht="23.1" customHeight="1" thickBot="1">
      <c r="B1568" s="28"/>
      <c r="J1568" s="34">
        <f>'اسماء العملاء'!A138</f>
        <v>0</v>
      </c>
      <c r="K1568" s="202"/>
      <c r="L1568" s="291"/>
      <c r="M1568" s="291"/>
      <c r="N1568" s="131">
        <v>137</v>
      </c>
    </row>
    <row r="1569" spans="2:14" ht="23.1" customHeight="1" thickBot="1">
      <c r="B1569" s="28"/>
      <c r="J1569" s="34">
        <f>'اسماء العملاء'!A139</f>
        <v>0</v>
      </c>
      <c r="K1569" s="202"/>
      <c r="L1569" s="291"/>
      <c r="M1569" s="291"/>
      <c r="N1569" s="131">
        <v>138</v>
      </c>
    </row>
    <row r="1570" spans="2:14" ht="23.1" customHeight="1" thickBot="1">
      <c r="B1570" s="28"/>
      <c r="J1570" s="34">
        <f>'اسماء العملاء'!A140</f>
        <v>0</v>
      </c>
      <c r="K1570" s="202"/>
      <c r="L1570" s="291"/>
      <c r="M1570" s="291"/>
      <c r="N1570" s="131">
        <v>139</v>
      </c>
    </row>
    <row r="1571" spans="2:14" ht="23.1" customHeight="1" thickBot="1">
      <c r="B1571" s="28"/>
      <c r="J1571" s="34">
        <f>'اسماء العملاء'!A141</f>
        <v>0</v>
      </c>
      <c r="K1571" s="208"/>
      <c r="L1571" s="291"/>
      <c r="M1571" s="291"/>
      <c r="N1571" s="131">
        <v>140</v>
      </c>
    </row>
    <row r="1572" spans="2:14" ht="23.1" customHeight="1" thickBot="1">
      <c r="B1572" s="28"/>
      <c r="J1572" s="34">
        <f>'اسماء العملاء'!A142</f>
        <v>0</v>
      </c>
      <c r="K1572" s="205"/>
      <c r="L1572" s="291"/>
      <c r="M1572" s="292"/>
      <c r="N1572" s="131">
        <v>141</v>
      </c>
    </row>
    <row r="1573" spans="2:14" ht="23.1" customHeight="1" thickBot="1">
      <c r="B1573" s="28"/>
      <c r="J1573" s="34">
        <f>'اسماء العملاء'!A143</f>
        <v>0</v>
      </c>
      <c r="K1573" s="202"/>
      <c r="L1573" s="291"/>
      <c r="M1573" s="291"/>
      <c r="N1573" s="131">
        <v>142</v>
      </c>
    </row>
    <row r="1574" spans="2:14" ht="23.1" customHeight="1" thickBot="1">
      <c r="B1574" s="28"/>
      <c r="J1574" s="34">
        <f>'اسماء العملاء'!A144</f>
        <v>0</v>
      </c>
      <c r="K1574" s="202"/>
      <c r="L1574" s="291"/>
      <c r="M1574" s="291"/>
      <c r="N1574" s="131">
        <v>143</v>
      </c>
    </row>
    <row r="1575" spans="2:14" ht="23.1" customHeight="1" thickBot="1">
      <c r="B1575" s="28"/>
      <c r="J1575" s="34">
        <f>'اسماء العملاء'!A145</f>
        <v>0</v>
      </c>
      <c r="K1575" s="202"/>
      <c r="L1575" s="291"/>
      <c r="M1575" s="291"/>
      <c r="N1575" s="131">
        <v>144</v>
      </c>
    </row>
    <row r="1576" spans="2:14" ht="23.1" customHeight="1" thickBot="1">
      <c r="B1576" s="28"/>
      <c r="J1576" s="34">
        <f>'اسماء العملاء'!A146</f>
        <v>0</v>
      </c>
      <c r="K1576" s="202"/>
      <c r="L1576" s="291"/>
      <c r="M1576" s="291"/>
      <c r="N1576" s="131">
        <v>145</v>
      </c>
    </row>
    <row r="1577" spans="2:14" ht="23.1" customHeight="1" thickBot="1">
      <c r="B1577" s="28"/>
      <c r="J1577" s="34">
        <f>'اسماء العملاء'!A147</f>
        <v>0</v>
      </c>
      <c r="K1577" s="202"/>
      <c r="L1577" s="291"/>
      <c r="M1577" s="291"/>
      <c r="N1577" s="131">
        <v>146</v>
      </c>
    </row>
    <row r="1578" spans="2:14" ht="23.1" customHeight="1" thickBot="1">
      <c r="B1578" s="28"/>
      <c r="J1578" s="34">
        <f>'اسماء العملاء'!A148</f>
        <v>0</v>
      </c>
      <c r="K1578" s="202"/>
      <c r="L1578" s="291"/>
      <c r="M1578" s="291"/>
      <c r="N1578" s="131">
        <v>147</v>
      </c>
    </row>
    <row r="1579" spans="2:14" ht="23.1" customHeight="1" thickBot="1">
      <c r="B1579" s="28"/>
      <c r="J1579" s="34">
        <f>'اسماء العملاء'!A149</f>
        <v>0</v>
      </c>
      <c r="K1579" s="202"/>
      <c r="L1579" s="291"/>
      <c r="M1579" s="291"/>
      <c r="N1579" s="131">
        <v>148</v>
      </c>
    </row>
    <row r="1580" spans="2:14" ht="23.1" customHeight="1" thickBot="1">
      <c r="B1580" s="28"/>
      <c r="J1580" s="34">
        <f>'اسماء العملاء'!A150</f>
        <v>0</v>
      </c>
      <c r="K1580" s="202"/>
      <c r="L1580" s="291"/>
      <c r="M1580" s="291"/>
      <c r="N1580" s="131">
        <v>149</v>
      </c>
    </row>
    <row r="1581" spans="2:14" ht="23.1" customHeight="1" thickBot="1">
      <c r="B1581" s="28"/>
      <c r="J1581" s="34">
        <f>'اسماء العملاء'!A151</f>
        <v>0</v>
      </c>
      <c r="K1581" s="202"/>
      <c r="L1581" s="291"/>
      <c r="M1581" s="291"/>
      <c r="N1581" s="131">
        <v>150</v>
      </c>
    </row>
    <row r="1582" spans="2:14" ht="23.1" customHeight="1" thickBot="1">
      <c r="B1582" s="28"/>
      <c r="J1582" s="34">
        <f>'اسماء العملاء'!A152</f>
        <v>0</v>
      </c>
      <c r="K1582" s="202"/>
      <c r="L1582" s="291"/>
      <c r="M1582" s="291"/>
      <c r="N1582" s="131">
        <v>151</v>
      </c>
    </row>
    <row r="1583" spans="2:14" ht="23.1" customHeight="1" thickBot="1">
      <c r="B1583" s="28"/>
      <c r="J1583" s="34">
        <f>'اسماء العملاء'!A153</f>
        <v>0</v>
      </c>
      <c r="K1583" s="202"/>
      <c r="L1583" s="291"/>
      <c r="M1583" s="291"/>
      <c r="N1583" s="131">
        <v>152</v>
      </c>
    </row>
    <row r="1584" spans="2:14" ht="23.1" customHeight="1" thickBot="1">
      <c r="B1584" s="28"/>
      <c r="J1584" s="34">
        <f>'اسماء العملاء'!A154</f>
        <v>0</v>
      </c>
      <c r="K1584" s="202"/>
      <c r="L1584" s="291"/>
      <c r="M1584" s="291"/>
      <c r="N1584" s="131">
        <v>153</v>
      </c>
    </row>
    <row r="1585" spans="2:14" ht="23.1" customHeight="1" thickBot="1">
      <c r="B1585" s="28"/>
      <c r="J1585" s="34">
        <f>'اسماء العملاء'!A155</f>
        <v>0</v>
      </c>
      <c r="K1585" s="202"/>
      <c r="L1585" s="291"/>
      <c r="M1585" s="291"/>
      <c r="N1585" s="131">
        <v>154</v>
      </c>
    </row>
    <row r="1586" spans="2:14" ht="23.1" customHeight="1" thickBot="1">
      <c r="B1586" s="28"/>
      <c r="J1586" s="34">
        <f>'اسماء العملاء'!A156</f>
        <v>0</v>
      </c>
      <c r="K1586" s="202"/>
      <c r="L1586" s="291"/>
      <c r="M1586" s="291"/>
      <c r="N1586" s="131">
        <v>155</v>
      </c>
    </row>
    <row r="1587" spans="2:14" ht="23.1" customHeight="1" thickBot="1">
      <c r="B1587" s="28"/>
      <c r="J1587" s="34">
        <f>'اسماء العملاء'!A157</f>
        <v>0</v>
      </c>
      <c r="K1587" s="202"/>
      <c r="L1587" s="291"/>
      <c r="M1587" s="291"/>
      <c r="N1587" s="131">
        <v>156</v>
      </c>
    </row>
    <row r="1588" spans="2:14" ht="23.1" customHeight="1" thickBot="1">
      <c r="B1588" s="28"/>
      <c r="J1588" s="34">
        <f>'اسماء العملاء'!A158</f>
        <v>0</v>
      </c>
      <c r="K1588" s="202"/>
      <c r="L1588" s="291"/>
      <c r="M1588" s="291"/>
      <c r="N1588" s="131">
        <v>157</v>
      </c>
    </row>
    <row r="1589" spans="2:14" ht="23.1" customHeight="1" thickBot="1">
      <c r="B1589" s="28"/>
      <c r="J1589" s="34">
        <f>'اسماء العملاء'!A159</f>
        <v>0</v>
      </c>
      <c r="K1589" s="202"/>
      <c r="L1589" s="291"/>
      <c r="M1589" s="291"/>
      <c r="N1589" s="131">
        <v>158</v>
      </c>
    </row>
    <row r="1590" spans="2:14" ht="23.1" customHeight="1" thickBot="1">
      <c r="B1590" s="28"/>
      <c r="J1590" s="34">
        <f>'اسماء العملاء'!A160</f>
        <v>0</v>
      </c>
      <c r="K1590" s="202"/>
      <c r="L1590" s="291"/>
      <c r="M1590" s="291"/>
      <c r="N1590" s="131">
        <v>159</v>
      </c>
    </row>
    <row r="1591" spans="2:14" ht="23.1" customHeight="1" thickBot="1">
      <c r="B1591" s="28"/>
      <c r="J1591" s="34">
        <f>'اسماء العملاء'!A161</f>
        <v>0</v>
      </c>
      <c r="K1591" s="202"/>
      <c r="L1591" s="291"/>
      <c r="M1591" s="291"/>
      <c r="N1591" s="131">
        <v>160</v>
      </c>
    </row>
    <row r="1592" spans="2:14" ht="23.1" customHeight="1" thickBot="1">
      <c r="B1592" s="28"/>
      <c r="J1592" s="34">
        <f>'اسماء العملاء'!A162</f>
        <v>0</v>
      </c>
      <c r="K1592" s="202"/>
      <c r="L1592" s="291"/>
      <c r="M1592" s="291"/>
      <c r="N1592" s="131">
        <v>161</v>
      </c>
    </row>
    <row r="1593" spans="2:14" ht="23.1" customHeight="1" thickBot="1">
      <c r="B1593" s="28"/>
      <c r="J1593" s="34">
        <f>'اسماء العملاء'!A163</f>
        <v>0</v>
      </c>
      <c r="K1593" s="202"/>
      <c r="L1593" s="291"/>
      <c r="M1593" s="291"/>
      <c r="N1593" s="131">
        <v>162</v>
      </c>
    </row>
    <row r="1594" spans="2:14" ht="23.1" customHeight="1" thickBot="1">
      <c r="B1594" s="28"/>
      <c r="J1594" s="34">
        <f>'اسماء العملاء'!A164</f>
        <v>0</v>
      </c>
      <c r="K1594" s="202"/>
      <c r="L1594" s="291"/>
      <c r="M1594" s="291"/>
      <c r="N1594" s="131">
        <v>163</v>
      </c>
    </row>
    <row r="1595" spans="2:14" ht="23.1" customHeight="1" thickBot="1">
      <c r="B1595" s="28"/>
      <c r="J1595" s="34">
        <f>'اسماء العملاء'!A165</f>
        <v>0</v>
      </c>
      <c r="K1595" s="202"/>
      <c r="L1595" s="291"/>
      <c r="M1595" s="291"/>
      <c r="N1595" s="131">
        <v>164</v>
      </c>
    </row>
    <row r="1596" spans="2:14" ht="23.1" customHeight="1" thickBot="1">
      <c r="B1596" s="28"/>
      <c r="J1596" s="34">
        <f>'اسماء العملاء'!A166</f>
        <v>0</v>
      </c>
      <c r="K1596" s="202"/>
      <c r="L1596" s="291"/>
      <c r="M1596" s="291"/>
      <c r="N1596" s="131">
        <v>165</v>
      </c>
    </row>
    <row r="1597" spans="2:14" ht="23.1" customHeight="1" thickBot="1">
      <c r="B1597" s="28"/>
      <c r="J1597" s="34">
        <f>'اسماء العملاء'!A167</f>
        <v>0</v>
      </c>
      <c r="K1597" s="202"/>
      <c r="L1597" s="291"/>
      <c r="M1597" s="291"/>
      <c r="N1597" s="131">
        <v>166</v>
      </c>
    </row>
    <row r="1598" spans="2:14" ht="23.1" customHeight="1" thickBot="1">
      <c r="B1598" s="28"/>
      <c r="J1598" s="34">
        <f>'اسماء العملاء'!A168</f>
        <v>0</v>
      </c>
      <c r="K1598" s="202"/>
      <c r="L1598" s="291"/>
      <c r="M1598" s="291"/>
      <c r="N1598" s="131">
        <v>167</v>
      </c>
    </row>
    <row r="1599" spans="2:14" ht="23.1" customHeight="1" thickBot="1">
      <c r="B1599" s="28"/>
      <c r="J1599" s="34">
        <f>'اسماء العملاء'!A169</f>
        <v>0</v>
      </c>
      <c r="K1599" s="202"/>
      <c r="L1599" s="291"/>
      <c r="M1599" s="291"/>
      <c r="N1599" s="131">
        <v>168</v>
      </c>
    </row>
    <row r="1600" spans="2:14" ht="23.1" customHeight="1" thickBot="1">
      <c r="B1600" s="28"/>
      <c r="J1600" s="34">
        <f>'اسماء العملاء'!A170</f>
        <v>0</v>
      </c>
      <c r="K1600" s="202"/>
      <c r="L1600" s="291"/>
      <c r="M1600" s="291"/>
      <c r="N1600" s="131">
        <v>169</v>
      </c>
    </row>
    <row r="1601" spans="2:14" ht="23.1" customHeight="1" thickBot="1">
      <c r="B1601" s="28"/>
      <c r="J1601" s="34">
        <f>'اسماء العملاء'!A171</f>
        <v>0</v>
      </c>
      <c r="K1601" s="202"/>
      <c r="L1601" s="291"/>
      <c r="M1601" s="291"/>
      <c r="N1601" s="131">
        <v>170</v>
      </c>
    </row>
    <row r="1602" spans="2:14" ht="23.1" customHeight="1" thickBot="1">
      <c r="B1602" s="28"/>
      <c r="J1602" s="34">
        <f>'اسماء العملاء'!A172</f>
        <v>0</v>
      </c>
      <c r="K1602" s="202"/>
      <c r="L1602" s="291"/>
      <c r="M1602" s="291"/>
      <c r="N1602" s="131">
        <v>171</v>
      </c>
    </row>
    <row r="1603" spans="2:14" ht="23.1" customHeight="1" thickBot="1">
      <c r="B1603" s="28"/>
      <c r="J1603" s="34">
        <f>'اسماء العملاء'!A173</f>
        <v>0</v>
      </c>
      <c r="K1603" s="202"/>
      <c r="L1603" s="291"/>
      <c r="M1603" s="291"/>
      <c r="N1603" s="131">
        <v>172</v>
      </c>
    </row>
    <row r="1604" spans="2:14" ht="23.1" customHeight="1" thickBot="1">
      <c r="B1604" s="28"/>
      <c r="J1604" s="34">
        <f>'اسماء العملاء'!A174</f>
        <v>0</v>
      </c>
      <c r="K1604" s="202"/>
      <c r="L1604" s="291"/>
      <c r="M1604" s="291"/>
      <c r="N1604" s="131">
        <v>173</v>
      </c>
    </row>
    <row r="1605" spans="2:14" ht="23.1" customHeight="1" thickBot="1">
      <c r="B1605" s="28"/>
      <c r="J1605" s="34">
        <f>'اسماء العملاء'!A175</f>
        <v>0</v>
      </c>
      <c r="K1605" s="202"/>
      <c r="L1605" s="291"/>
      <c r="M1605" s="291"/>
      <c r="N1605" s="131">
        <v>174</v>
      </c>
    </row>
    <row r="1606" spans="2:14" ht="23.1" customHeight="1" thickBot="1">
      <c r="B1606" s="28"/>
      <c r="J1606" s="34">
        <f>'اسماء العملاء'!A176</f>
        <v>0</v>
      </c>
      <c r="K1606" s="202"/>
      <c r="L1606" s="291"/>
      <c r="M1606" s="291"/>
      <c r="N1606" s="131">
        <v>175</v>
      </c>
    </row>
    <row r="1607" spans="2:14" ht="23.1" customHeight="1" thickBot="1">
      <c r="B1607" s="28"/>
      <c r="J1607" s="34">
        <f>'اسماء العملاء'!A177</f>
        <v>0</v>
      </c>
      <c r="K1607" s="202"/>
      <c r="L1607" s="291"/>
      <c r="M1607" s="291"/>
      <c r="N1607" s="131">
        <v>176</v>
      </c>
    </row>
    <row r="1608" spans="2:14" ht="23.1" customHeight="1" thickBot="1">
      <c r="B1608" s="28"/>
      <c r="J1608" s="34">
        <f>'اسماء العملاء'!A178</f>
        <v>0</v>
      </c>
      <c r="K1608" s="202"/>
      <c r="L1608" s="291"/>
      <c r="M1608" s="291"/>
      <c r="N1608" s="131">
        <v>177</v>
      </c>
    </row>
    <row r="1609" spans="2:14" ht="23.1" customHeight="1" thickBot="1">
      <c r="B1609" s="28"/>
      <c r="J1609" s="34">
        <f>'اسماء العملاء'!A179</f>
        <v>0</v>
      </c>
      <c r="K1609" s="202"/>
      <c r="L1609" s="291"/>
      <c r="M1609" s="291"/>
      <c r="N1609" s="131">
        <v>178</v>
      </c>
    </row>
    <row r="1610" spans="2:14" ht="23.1" customHeight="1" thickBot="1">
      <c r="B1610" s="28"/>
      <c r="J1610" s="34">
        <f>'اسماء العملاء'!A180</f>
        <v>0</v>
      </c>
      <c r="K1610" s="202"/>
      <c r="L1610" s="291"/>
      <c r="M1610" s="291"/>
      <c r="N1610" s="131">
        <v>179</v>
      </c>
    </row>
    <row r="1611" spans="2:14" ht="23.1" customHeight="1" thickBot="1">
      <c r="B1611" s="28"/>
      <c r="J1611" s="34">
        <f>'اسماء العملاء'!A181</f>
        <v>0</v>
      </c>
      <c r="K1611" s="202"/>
      <c r="L1611" s="291"/>
      <c r="M1611" s="291"/>
      <c r="N1611" s="131">
        <v>180</v>
      </c>
    </row>
    <row r="1612" spans="2:14" ht="23.1" customHeight="1" thickBot="1">
      <c r="B1612" s="28"/>
      <c r="J1612" s="34">
        <f>'اسماء العملاء'!A182</f>
        <v>0</v>
      </c>
      <c r="K1612" s="202"/>
      <c r="L1612" s="291"/>
      <c r="M1612" s="291"/>
      <c r="N1612" s="131">
        <v>181</v>
      </c>
    </row>
    <row r="1613" spans="2:14" ht="23.1" customHeight="1" thickBot="1">
      <c r="B1613" s="28"/>
      <c r="J1613" s="34">
        <f>'اسماء العملاء'!A183</f>
        <v>0</v>
      </c>
      <c r="K1613" s="202"/>
      <c r="L1613" s="291"/>
      <c r="M1613" s="291"/>
      <c r="N1613" s="131">
        <v>182</v>
      </c>
    </row>
    <row r="1614" spans="2:14" ht="23.1" customHeight="1" thickBot="1">
      <c r="B1614" s="28"/>
      <c r="J1614" s="34">
        <f>'اسماء العملاء'!A184</f>
        <v>0</v>
      </c>
      <c r="K1614" s="202"/>
      <c r="L1614" s="291"/>
      <c r="M1614" s="291"/>
      <c r="N1614" s="131">
        <v>183</v>
      </c>
    </row>
    <row r="1615" spans="2:14" ht="23.1" customHeight="1" thickBot="1">
      <c r="B1615" s="28"/>
      <c r="J1615" s="34">
        <f>'اسماء العملاء'!A185</f>
        <v>0</v>
      </c>
      <c r="K1615" s="202"/>
      <c r="L1615" s="291"/>
      <c r="M1615" s="291"/>
      <c r="N1615" s="131">
        <v>184</v>
      </c>
    </row>
    <row r="1616" spans="2:14" ht="23.1" customHeight="1" thickBot="1">
      <c r="B1616" s="28"/>
      <c r="J1616" s="34">
        <f>'اسماء العملاء'!A186</f>
        <v>0</v>
      </c>
      <c r="K1616" s="202"/>
      <c r="L1616" s="291"/>
      <c r="M1616" s="291"/>
      <c r="N1616" s="131">
        <v>185</v>
      </c>
    </row>
    <row r="1617" spans="2:14" ht="23.1" customHeight="1" thickBot="1">
      <c r="B1617" s="28"/>
      <c r="J1617" s="34">
        <f>'اسماء العملاء'!A187</f>
        <v>0</v>
      </c>
      <c r="K1617" s="202"/>
      <c r="L1617" s="291"/>
      <c r="M1617" s="291"/>
      <c r="N1617" s="131">
        <v>186</v>
      </c>
    </row>
    <row r="1618" spans="2:14" ht="23.1" customHeight="1" thickBot="1">
      <c r="B1618" s="28"/>
      <c r="J1618" s="34">
        <f>'اسماء العملاء'!A188</f>
        <v>0</v>
      </c>
      <c r="K1618" s="202"/>
      <c r="L1618" s="291"/>
      <c r="M1618" s="291"/>
      <c r="N1618" s="131">
        <v>187</v>
      </c>
    </row>
    <row r="1619" spans="2:14" ht="23.1" customHeight="1" thickBot="1">
      <c r="B1619" s="28"/>
      <c r="J1619" s="34">
        <f>'اسماء العملاء'!A189</f>
        <v>0</v>
      </c>
      <c r="K1619" s="202"/>
      <c r="L1619" s="291"/>
      <c r="M1619" s="291"/>
      <c r="N1619" s="131">
        <v>188</v>
      </c>
    </row>
    <row r="1620" spans="2:14" ht="23.1" customHeight="1" thickBot="1">
      <c r="B1620" s="28"/>
      <c r="J1620" s="34">
        <f>'اسماء العملاء'!A190</f>
        <v>0</v>
      </c>
      <c r="K1620" s="202"/>
      <c r="L1620" s="291"/>
      <c r="M1620" s="291"/>
      <c r="N1620" s="131">
        <v>189</v>
      </c>
    </row>
    <row r="1621" spans="2:14" ht="23.1" customHeight="1" thickBot="1">
      <c r="B1621" s="28"/>
      <c r="J1621" s="34">
        <f>'اسماء العملاء'!A191</f>
        <v>0</v>
      </c>
      <c r="K1621" s="202"/>
      <c r="L1621" s="291"/>
      <c r="M1621" s="291"/>
      <c r="N1621" s="131">
        <v>190</v>
      </c>
    </row>
    <row r="1622" spans="2:14" ht="23.1" customHeight="1" thickBot="1">
      <c r="B1622" s="28"/>
      <c r="J1622" s="34">
        <f>'اسماء العملاء'!A192</f>
        <v>0</v>
      </c>
      <c r="K1622" s="202"/>
      <c r="L1622" s="291"/>
      <c r="M1622" s="291"/>
      <c r="N1622" s="131">
        <v>191</v>
      </c>
    </row>
    <row r="1623" spans="2:14" ht="23.1" customHeight="1" thickBot="1">
      <c r="B1623" s="28"/>
      <c r="J1623" s="34">
        <f>'اسماء العملاء'!A193</f>
        <v>0</v>
      </c>
      <c r="K1623" s="202"/>
      <c r="L1623" s="291"/>
      <c r="M1623" s="291"/>
      <c r="N1623" s="131">
        <v>192</v>
      </c>
    </row>
    <row r="1624" spans="2:14" ht="23.1" customHeight="1" thickBot="1">
      <c r="B1624" s="28"/>
      <c r="J1624" s="34">
        <f>'اسماء العملاء'!A194</f>
        <v>0</v>
      </c>
      <c r="K1624" s="202"/>
      <c r="L1624" s="291"/>
      <c r="M1624" s="291"/>
      <c r="N1624" s="131">
        <v>193</v>
      </c>
    </row>
    <row r="1625" spans="2:14" ht="23.1" customHeight="1" thickBot="1">
      <c r="B1625" s="28"/>
      <c r="J1625" s="34">
        <f>'اسماء العملاء'!A195</f>
        <v>0</v>
      </c>
      <c r="K1625" s="202"/>
      <c r="L1625" s="291"/>
      <c r="M1625" s="291"/>
      <c r="N1625" s="131">
        <v>194</v>
      </c>
    </row>
    <row r="1626" spans="2:14" ht="23.1" customHeight="1" thickBot="1">
      <c r="B1626" s="28"/>
      <c r="J1626" s="34">
        <f>'اسماء العملاء'!A196</f>
        <v>0</v>
      </c>
      <c r="K1626" s="202"/>
      <c r="L1626" s="291"/>
      <c r="M1626" s="291"/>
      <c r="N1626" s="131">
        <v>195</v>
      </c>
    </row>
    <row r="1627" spans="2:14" ht="23.1" customHeight="1" thickBot="1">
      <c r="B1627" s="28"/>
      <c r="J1627" s="34">
        <f>'اسماء العملاء'!A197</f>
        <v>0</v>
      </c>
      <c r="K1627" s="202"/>
      <c r="L1627" s="291"/>
      <c r="M1627" s="291"/>
      <c r="N1627" s="131">
        <v>196</v>
      </c>
    </row>
    <row r="1628" spans="2:14" ht="23.1" customHeight="1" thickBot="1">
      <c r="B1628" s="28"/>
      <c r="J1628" s="34">
        <f>'اسماء العملاء'!A198</f>
        <v>0</v>
      </c>
      <c r="K1628" s="202"/>
      <c r="L1628" s="291"/>
      <c r="M1628" s="291"/>
      <c r="N1628" s="131">
        <v>197</v>
      </c>
    </row>
    <row r="1629" spans="2:14" ht="23.1" customHeight="1" thickBot="1">
      <c r="B1629" s="28"/>
      <c r="J1629" s="34">
        <f>'اسماء العملاء'!A199</f>
        <v>0</v>
      </c>
      <c r="K1629" s="202"/>
      <c r="L1629" s="291"/>
      <c r="M1629" s="291"/>
      <c r="N1629" s="131">
        <v>198</v>
      </c>
    </row>
    <row r="1630" spans="2:14" ht="23.1" customHeight="1" thickBot="1">
      <c r="B1630" s="28"/>
      <c r="J1630" s="34">
        <f>'اسماء العملاء'!A200</f>
        <v>0</v>
      </c>
      <c r="K1630" s="202"/>
      <c r="L1630" s="291"/>
      <c r="M1630" s="291"/>
      <c r="N1630" s="131">
        <v>199</v>
      </c>
    </row>
    <row r="1631" spans="2:14" ht="23.1" customHeight="1" thickBot="1">
      <c r="B1631" s="28"/>
      <c r="J1631" s="34">
        <f>'اسماء العملاء'!A201</f>
        <v>0</v>
      </c>
      <c r="K1631" s="202"/>
      <c r="L1631" s="291"/>
      <c r="M1631" s="291"/>
      <c r="N1631" s="131">
        <v>200</v>
      </c>
    </row>
    <row r="1632" spans="2:14" ht="23.1" customHeight="1" thickBot="1">
      <c r="B1632" s="28"/>
      <c r="J1632" s="34">
        <f>'اسماء العملاء'!A202</f>
        <v>0</v>
      </c>
      <c r="K1632" s="202"/>
      <c r="L1632" s="291"/>
      <c r="M1632" s="291"/>
      <c r="N1632" s="131">
        <v>201</v>
      </c>
    </row>
    <row r="1633" spans="2:14" ht="23.1" customHeight="1" thickBot="1">
      <c r="B1633" s="28"/>
      <c r="J1633" s="34">
        <f>'اسماء العملاء'!A203</f>
        <v>0</v>
      </c>
      <c r="K1633" s="202"/>
      <c r="L1633" s="291"/>
      <c r="M1633" s="291"/>
      <c r="N1633" s="131">
        <v>202</v>
      </c>
    </row>
    <row r="1634" spans="2:14" ht="23.1" customHeight="1" thickBot="1">
      <c r="B1634" s="28"/>
      <c r="J1634" s="34">
        <f>'اسماء العملاء'!A204</f>
        <v>0</v>
      </c>
      <c r="K1634" s="202"/>
      <c r="L1634" s="291"/>
      <c r="M1634" s="291"/>
      <c r="N1634" s="131">
        <v>203</v>
      </c>
    </row>
    <row r="1635" spans="2:14" ht="23.1" customHeight="1" thickBot="1">
      <c r="B1635" s="28"/>
      <c r="J1635" s="34">
        <f>'اسماء العملاء'!A205</f>
        <v>0</v>
      </c>
      <c r="K1635" s="202"/>
      <c r="L1635" s="291"/>
      <c r="M1635" s="291"/>
      <c r="N1635" s="131">
        <v>204</v>
      </c>
    </row>
    <row r="1636" spans="2:14" ht="23.1" customHeight="1" thickBot="1">
      <c r="B1636" s="28"/>
      <c r="J1636" s="34">
        <f>'اسماء العملاء'!A206</f>
        <v>0</v>
      </c>
      <c r="K1636" s="202"/>
      <c r="L1636" s="291"/>
      <c r="M1636" s="291"/>
      <c r="N1636" s="131">
        <v>205</v>
      </c>
    </row>
    <row r="1637" spans="2:14" ht="23.1" customHeight="1" thickBot="1">
      <c r="B1637" s="28"/>
      <c r="J1637" s="34">
        <f>'اسماء العملاء'!A207</f>
        <v>0</v>
      </c>
      <c r="K1637" s="202"/>
      <c r="L1637" s="291"/>
      <c r="M1637" s="291"/>
      <c r="N1637" s="131">
        <v>206</v>
      </c>
    </row>
    <row r="1638" spans="2:14" ht="23.1" customHeight="1" thickBot="1">
      <c r="B1638" s="28"/>
      <c r="J1638" s="34">
        <f>'اسماء العملاء'!A208</f>
        <v>0</v>
      </c>
      <c r="K1638" s="202"/>
      <c r="L1638" s="291"/>
      <c r="M1638" s="291"/>
      <c r="N1638" s="131">
        <v>207</v>
      </c>
    </row>
    <row r="1639" spans="2:14" ht="23.1" customHeight="1" thickBot="1">
      <c r="B1639" s="28"/>
      <c r="J1639" s="34">
        <f>'اسماء العملاء'!A209</f>
        <v>0</v>
      </c>
      <c r="K1639" s="202"/>
      <c r="L1639" s="291"/>
      <c r="M1639" s="291"/>
      <c r="N1639" s="131">
        <v>208</v>
      </c>
    </row>
    <row r="1640" spans="2:14" ht="23.1" customHeight="1" thickBot="1">
      <c r="B1640" s="28"/>
      <c r="J1640" s="34">
        <f>'اسماء العملاء'!A210</f>
        <v>0</v>
      </c>
      <c r="K1640" s="202"/>
      <c r="L1640" s="291"/>
      <c r="M1640" s="291"/>
      <c r="N1640" s="131">
        <v>209</v>
      </c>
    </row>
    <row r="1641" spans="2:14" ht="23.1" customHeight="1" thickBot="1">
      <c r="B1641" s="28"/>
      <c r="J1641" s="34">
        <f>'اسماء العملاء'!A211</f>
        <v>0</v>
      </c>
      <c r="K1641" s="202"/>
      <c r="L1641" s="291"/>
      <c r="M1641" s="291"/>
      <c r="N1641" s="131">
        <v>210</v>
      </c>
    </row>
    <row r="1642" spans="2:14" ht="23.1" customHeight="1" thickBot="1">
      <c r="B1642" s="28"/>
      <c r="J1642" s="34">
        <f>'اسماء العملاء'!A212</f>
        <v>0</v>
      </c>
      <c r="K1642" s="202"/>
      <c r="L1642" s="291"/>
      <c r="M1642" s="291"/>
      <c r="N1642" s="131">
        <v>211</v>
      </c>
    </row>
    <row r="1643" spans="2:14" ht="23.1" customHeight="1" thickBot="1">
      <c r="B1643" s="28"/>
      <c r="J1643" s="34">
        <f>'اسماء العملاء'!A213</f>
        <v>0</v>
      </c>
      <c r="K1643" s="202"/>
      <c r="L1643" s="291"/>
      <c r="M1643" s="291"/>
      <c r="N1643" s="131">
        <v>212</v>
      </c>
    </row>
    <row r="1644" spans="2:14" ht="23.1" customHeight="1" thickBot="1">
      <c r="B1644" s="28"/>
      <c r="J1644" s="34">
        <f>'اسماء العملاء'!A214</f>
        <v>0</v>
      </c>
      <c r="K1644" s="202"/>
      <c r="L1644" s="291"/>
      <c r="M1644" s="291"/>
      <c r="N1644" s="131">
        <v>213</v>
      </c>
    </row>
    <row r="1645" spans="2:14" ht="23.1" customHeight="1" thickBot="1">
      <c r="B1645" s="28"/>
      <c r="J1645" s="34">
        <f>'اسماء العملاء'!A215</f>
        <v>0</v>
      </c>
      <c r="K1645" s="202"/>
      <c r="L1645" s="291"/>
      <c r="M1645" s="291"/>
      <c r="N1645" s="131">
        <v>214</v>
      </c>
    </row>
    <row r="1646" spans="2:14" ht="23.1" customHeight="1" thickBot="1">
      <c r="B1646" s="28"/>
      <c r="J1646" s="34">
        <f>'اسماء العملاء'!A216</f>
        <v>0</v>
      </c>
      <c r="K1646" s="202"/>
      <c r="L1646" s="291"/>
      <c r="M1646" s="291"/>
      <c r="N1646" s="131">
        <v>215</v>
      </c>
    </row>
    <row r="1647" spans="2:14" ht="23.1" customHeight="1" thickBot="1">
      <c r="B1647" s="28"/>
      <c r="J1647" s="34">
        <f>'اسماء العملاء'!A217</f>
        <v>0</v>
      </c>
      <c r="K1647" s="202"/>
      <c r="L1647" s="291"/>
      <c r="M1647" s="291"/>
      <c r="N1647" s="131">
        <v>216</v>
      </c>
    </row>
    <row r="1648" spans="2:14" ht="23.1" customHeight="1" thickBot="1">
      <c r="B1648" s="28"/>
      <c r="J1648" s="34">
        <f>'اسماء العملاء'!A218</f>
        <v>0</v>
      </c>
      <c r="K1648" s="202"/>
      <c r="L1648" s="291"/>
      <c r="M1648" s="291"/>
      <c r="N1648" s="131">
        <v>217</v>
      </c>
    </row>
    <row r="1649" spans="2:14" ht="23.1" customHeight="1" thickBot="1">
      <c r="B1649" s="28"/>
      <c r="J1649" s="34">
        <f>'اسماء العملاء'!A219</f>
        <v>0</v>
      </c>
      <c r="K1649" s="202"/>
      <c r="L1649" s="291"/>
      <c r="M1649" s="291"/>
      <c r="N1649" s="131">
        <v>218</v>
      </c>
    </row>
    <row r="1650" spans="2:14" ht="23.1" customHeight="1" thickBot="1">
      <c r="B1650" s="28"/>
      <c r="J1650" s="34">
        <f>'اسماء العملاء'!A220</f>
        <v>0</v>
      </c>
      <c r="K1650" s="202"/>
      <c r="L1650" s="291"/>
      <c r="M1650" s="291"/>
      <c r="N1650" s="131">
        <v>219</v>
      </c>
    </row>
    <row r="1651" spans="2:14" ht="23.1" customHeight="1" thickBot="1">
      <c r="B1651" s="28"/>
      <c r="J1651" s="34">
        <f>'اسماء العملاء'!A221</f>
        <v>0</v>
      </c>
      <c r="K1651" s="202"/>
      <c r="L1651" s="291"/>
      <c r="M1651" s="291"/>
      <c r="N1651" s="131">
        <v>220</v>
      </c>
    </row>
    <row r="1652" spans="2:14" ht="23.1" customHeight="1" thickBot="1">
      <c r="B1652" s="28"/>
      <c r="J1652" s="34">
        <f>'اسماء العملاء'!A222</f>
        <v>0</v>
      </c>
      <c r="K1652" s="202"/>
      <c r="L1652" s="291"/>
      <c r="M1652" s="291"/>
      <c r="N1652" s="131">
        <v>221</v>
      </c>
    </row>
    <row r="1653" spans="2:14" ht="23.1" customHeight="1" thickBot="1">
      <c r="B1653" s="28"/>
      <c r="J1653" s="34">
        <f>'اسماء العملاء'!A223</f>
        <v>0</v>
      </c>
      <c r="K1653" s="202"/>
      <c r="L1653" s="291"/>
      <c r="M1653" s="291"/>
      <c r="N1653" s="131">
        <v>222</v>
      </c>
    </row>
    <row r="1654" spans="2:14" ht="23.1" customHeight="1" thickBot="1">
      <c r="B1654" s="28"/>
      <c r="J1654" s="34">
        <f>'اسماء العملاء'!A224</f>
        <v>0</v>
      </c>
      <c r="K1654" s="208"/>
      <c r="L1654" s="291"/>
      <c r="M1654" s="291"/>
      <c r="N1654" s="131">
        <v>223</v>
      </c>
    </row>
    <row r="1655" spans="2:14" ht="23.1" customHeight="1" thickBot="1">
      <c r="B1655" s="28"/>
      <c r="J1655" s="34">
        <f>'اسماء العملاء'!A225</f>
        <v>0</v>
      </c>
      <c r="K1655" s="202"/>
      <c r="L1655" s="291"/>
      <c r="M1655" s="291"/>
      <c r="N1655" s="131">
        <v>224</v>
      </c>
    </row>
    <row r="1656" spans="2:14" ht="23.1" customHeight="1" thickBot="1">
      <c r="B1656" s="28"/>
      <c r="J1656" s="34">
        <f>'اسماء العملاء'!A226</f>
        <v>0</v>
      </c>
      <c r="K1656" s="202"/>
      <c r="L1656" s="291"/>
      <c r="M1656" s="291"/>
      <c r="N1656" s="131">
        <v>225</v>
      </c>
    </row>
    <row r="1657" spans="2:14" ht="23.1" customHeight="1" thickBot="1">
      <c r="B1657" s="28"/>
      <c r="J1657" s="34">
        <f>'اسماء العملاء'!A227</f>
        <v>0</v>
      </c>
      <c r="K1657" s="202"/>
      <c r="L1657" s="291"/>
      <c r="M1657" s="291"/>
      <c r="N1657" s="131">
        <v>226</v>
      </c>
    </row>
    <row r="1658" spans="2:14" ht="23.1" customHeight="1" thickBot="1">
      <c r="B1658" s="28"/>
      <c r="J1658" s="34">
        <f>'اسماء العملاء'!A228</f>
        <v>0</v>
      </c>
      <c r="K1658" s="202"/>
      <c r="L1658" s="291"/>
      <c r="M1658" s="291"/>
      <c r="N1658" s="131">
        <v>227</v>
      </c>
    </row>
    <row r="1659" spans="2:14" ht="23.1" customHeight="1" thickBot="1">
      <c r="B1659" s="28"/>
      <c r="J1659" s="34">
        <f>'اسماء العملاء'!A229</f>
        <v>0</v>
      </c>
      <c r="K1659" s="202"/>
      <c r="L1659" s="291"/>
      <c r="M1659" s="291"/>
      <c r="N1659" s="131">
        <v>228</v>
      </c>
    </row>
    <row r="1660" spans="2:14" ht="23.1" customHeight="1" thickBot="1">
      <c r="B1660" s="28"/>
      <c r="J1660" s="34">
        <f>'اسماء العملاء'!A230</f>
        <v>0</v>
      </c>
      <c r="K1660" s="202"/>
      <c r="L1660" s="291"/>
      <c r="M1660" s="291"/>
      <c r="N1660" s="131">
        <v>229</v>
      </c>
    </row>
    <row r="1661" spans="2:14" ht="23.1" customHeight="1" thickBot="1">
      <c r="B1661" s="28"/>
      <c r="J1661" s="34">
        <f>'اسماء العملاء'!A231</f>
        <v>0</v>
      </c>
      <c r="K1661" s="202"/>
      <c r="L1661" s="291"/>
      <c r="M1661" s="291"/>
      <c r="N1661" s="131">
        <v>230</v>
      </c>
    </row>
    <row r="1662" spans="2:14" ht="23.1" customHeight="1" thickBot="1">
      <c r="B1662" s="28"/>
      <c r="J1662" s="34">
        <f>'اسماء العملاء'!A232</f>
        <v>0</v>
      </c>
      <c r="K1662" s="202"/>
      <c r="L1662" s="291"/>
      <c r="M1662" s="291"/>
      <c r="N1662" s="131">
        <v>231</v>
      </c>
    </row>
    <row r="1663" spans="2:14" ht="23.1" customHeight="1" thickBot="1">
      <c r="B1663" s="28"/>
      <c r="J1663" s="34">
        <f>'اسماء العملاء'!A233</f>
        <v>0</v>
      </c>
      <c r="K1663" s="202"/>
      <c r="L1663" s="291"/>
      <c r="M1663" s="291"/>
      <c r="N1663" s="131">
        <v>232</v>
      </c>
    </row>
    <row r="1664" spans="2:14" ht="23.1" customHeight="1" thickBot="1">
      <c r="B1664" s="28"/>
      <c r="J1664" s="34">
        <f>'اسماء العملاء'!A234</f>
        <v>0</v>
      </c>
      <c r="K1664" s="202"/>
      <c r="L1664" s="291"/>
      <c r="M1664" s="291"/>
      <c r="N1664" s="131">
        <v>233</v>
      </c>
    </row>
    <row r="1665" spans="2:14" ht="23.1" customHeight="1" thickBot="1">
      <c r="B1665" s="28"/>
      <c r="J1665" s="34">
        <f>'اسماء العملاء'!A235</f>
        <v>0</v>
      </c>
      <c r="K1665" s="202"/>
      <c r="L1665" s="291"/>
      <c r="M1665" s="291"/>
      <c r="N1665" s="131">
        <v>234</v>
      </c>
    </row>
    <row r="1666" spans="2:14" ht="23.1" customHeight="1" thickBot="1">
      <c r="B1666" s="28"/>
      <c r="J1666" s="34">
        <f>'اسماء العملاء'!A236</f>
        <v>0</v>
      </c>
      <c r="K1666" s="202"/>
      <c r="L1666" s="291"/>
      <c r="M1666" s="291"/>
      <c r="N1666" s="131">
        <v>235</v>
      </c>
    </row>
    <row r="1667" spans="2:14" ht="23.1" customHeight="1" thickBot="1">
      <c r="B1667" s="28"/>
      <c r="J1667" s="34">
        <f>'اسماء العملاء'!A237</f>
        <v>0</v>
      </c>
      <c r="K1667" s="202"/>
      <c r="L1667" s="291"/>
      <c r="M1667" s="291"/>
      <c r="N1667" s="131">
        <v>236</v>
      </c>
    </row>
    <row r="1668" spans="2:14" ht="23.1" customHeight="1" thickBot="1">
      <c r="B1668" s="28"/>
      <c r="J1668" s="34">
        <f>'اسماء العملاء'!A238</f>
        <v>0</v>
      </c>
      <c r="K1668" s="202"/>
      <c r="L1668" s="291"/>
      <c r="M1668" s="291"/>
      <c r="N1668" s="131">
        <v>237</v>
      </c>
    </row>
    <row r="1669" spans="2:14" ht="23.1" customHeight="1" thickBot="1">
      <c r="B1669" s="28"/>
      <c r="J1669" s="34">
        <f>'اسماء العملاء'!A239</f>
        <v>0</v>
      </c>
      <c r="K1669" s="202"/>
      <c r="L1669" s="291"/>
      <c r="M1669" s="291"/>
      <c r="N1669" s="131">
        <v>238</v>
      </c>
    </row>
    <row r="1670" spans="2:14" ht="23.1" customHeight="1" thickBot="1">
      <c r="B1670" s="28"/>
      <c r="J1670" s="34">
        <f>'اسماء العملاء'!A240</f>
        <v>0</v>
      </c>
      <c r="K1670" s="202"/>
      <c r="L1670" s="291"/>
      <c r="M1670" s="291"/>
      <c r="N1670" s="131">
        <v>239</v>
      </c>
    </row>
    <row r="1671" spans="2:14" ht="23.1" customHeight="1" thickBot="1">
      <c r="B1671" s="28"/>
      <c r="J1671" s="34">
        <f>'اسماء العملاء'!A241</f>
        <v>0</v>
      </c>
      <c r="K1671" s="202"/>
      <c r="L1671" s="291"/>
      <c r="M1671" s="291"/>
      <c r="N1671" s="131">
        <v>240</v>
      </c>
    </row>
    <row r="1672" spans="2:14" ht="23.1" customHeight="1" thickBot="1">
      <c r="B1672" s="28"/>
      <c r="J1672" s="34">
        <f>'اسماء العملاء'!A242</f>
        <v>0</v>
      </c>
      <c r="K1672" s="202"/>
      <c r="L1672" s="291"/>
      <c r="M1672" s="291"/>
      <c r="N1672" s="131">
        <v>241</v>
      </c>
    </row>
    <row r="1673" spans="2:14" ht="23.1" customHeight="1" thickBot="1">
      <c r="B1673" s="28"/>
      <c r="J1673" s="34">
        <f>'اسماء العملاء'!A243</f>
        <v>0</v>
      </c>
      <c r="K1673" s="202"/>
      <c r="L1673" s="291"/>
      <c r="M1673" s="291"/>
      <c r="N1673" s="131">
        <v>242</v>
      </c>
    </row>
    <row r="1674" spans="2:14" ht="23.1" customHeight="1" thickBot="1">
      <c r="B1674" s="28"/>
      <c r="J1674" s="34">
        <f>'اسماء العملاء'!A244</f>
        <v>0</v>
      </c>
      <c r="K1674" s="202"/>
      <c r="L1674" s="291"/>
      <c r="M1674" s="291"/>
      <c r="N1674" s="131">
        <v>243</v>
      </c>
    </row>
    <row r="1675" spans="2:14" ht="23.1" customHeight="1" thickBot="1">
      <c r="B1675" s="28"/>
      <c r="J1675" s="34">
        <f>'اسماء العملاء'!A245</f>
        <v>0</v>
      </c>
      <c r="K1675" s="202"/>
      <c r="L1675" s="291"/>
      <c r="M1675" s="291"/>
      <c r="N1675" s="131">
        <v>244</v>
      </c>
    </row>
    <row r="1676" spans="2:14" ht="23.1" customHeight="1" thickBot="1">
      <c r="B1676" s="28"/>
      <c r="J1676" s="34">
        <f>'اسماء العملاء'!A246</f>
        <v>0</v>
      </c>
      <c r="K1676" s="202"/>
      <c r="L1676" s="291"/>
      <c r="M1676" s="291"/>
      <c r="N1676" s="131">
        <v>245</v>
      </c>
    </row>
    <row r="1677" spans="2:14" ht="23.1" customHeight="1" thickBot="1">
      <c r="B1677" s="28"/>
      <c r="J1677" s="34">
        <f>'اسماء العملاء'!A247</f>
        <v>0</v>
      </c>
      <c r="K1677" s="202"/>
      <c r="L1677" s="291"/>
      <c r="M1677" s="291"/>
      <c r="N1677" s="131">
        <v>246</v>
      </c>
    </row>
    <row r="1678" spans="2:14" ht="23.1" customHeight="1" thickBot="1">
      <c r="B1678" s="28"/>
      <c r="J1678" s="34">
        <f>'اسماء العملاء'!A248</f>
        <v>0</v>
      </c>
      <c r="K1678" s="202"/>
      <c r="L1678" s="291"/>
      <c r="M1678" s="291"/>
      <c r="N1678" s="131">
        <v>247</v>
      </c>
    </row>
    <row r="1679" spans="2:14" ht="23.1" customHeight="1" thickBot="1">
      <c r="B1679" s="28"/>
      <c r="J1679" s="34">
        <f>'اسماء العملاء'!A249</f>
        <v>0</v>
      </c>
      <c r="K1679" s="202"/>
      <c r="L1679" s="291"/>
      <c r="M1679" s="291"/>
      <c r="N1679" s="131">
        <v>248</v>
      </c>
    </row>
    <row r="1680" spans="2:14" ht="23.1" customHeight="1" thickBot="1">
      <c r="B1680" s="30"/>
      <c r="J1680" s="34">
        <f>'اسماء العملاء'!A250</f>
        <v>0</v>
      </c>
      <c r="K1680" s="202"/>
      <c r="L1680" s="291"/>
      <c r="M1680" s="291"/>
      <c r="N1680" s="131">
        <v>249</v>
      </c>
    </row>
    <row r="1681" spans="10:14" ht="23.1" customHeight="1" thickBot="1">
      <c r="J1681" s="34">
        <f>'اسماء العملاء'!A251</f>
        <v>0</v>
      </c>
      <c r="K1681" s="202"/>
      <c r="L1681" s="291"/>
      <c r="M1681" s="291"/>
      <c r="N1681" s="131">
        <v>250</v>
      </c>
    </row>
    <row r="1682" spans="10:14" ht="23.1" customHeight="1" thickBot="1">
      <c r="J1682" s="34">
        <f>'اسماء العملاء'!A252</f>
        <v>0</v>
      </c>
      <c r="K1682" s="202"/>
      <c r="L1682" s="291"/>
      <c r="M1682" s="291"/>
      <c r="N1682" s="131">
        <v>251</v>
      </c>
    </row>
    <row r="1683" spans="10:14" ht="23.1" customHeight="1" thickBot="1">
      <c r="J1683" s="34">
        <f>'اسماء العملاء'!A253</f>
        <v>0</v>
      </c>
      <c r="K1683" s="202"/>
      <c r="L1683" s="291"/>
      <c r="M1683" s="291"/>
      <c r="N1683" s="131">
        <v>252</v>
      </c>
    </row>
    <row r="1684" spans="10:14" ht="23.1" customHeight="1" thickBot="1">
      <c r="J1684" s="34">
        <f>'اسماء العملاء'!A254</f>
        <v>0</v>
      </c>
      <c r="K1684" s="202"/>
      <c r="L1684" s="291"/>
      <c r="M1684" s="291"/>
      <c r="N1684" s="131">
        <v>253</v>
      </c>
    </row>
    <row r="1685" spans="10:14" ht="23.1" customHeight="1" thickBot="1">
      <c r="J1685" s="34">
        <f>'اسماء العملاء'!A255</f>
        <v>0</v>
      </c>
      <c r="K1685" s="202"/>
      <c r="L1685" s="291"/>
      <c r="M1685" s="291"/>
      <c r="N1685" s="131">
        <v>254</v>
      </c>
    </row>
    <row r="1686" spans="10:14" ht="23.1" customHeight="1" thickBot="1">
      <c r="J1686" s="34">
        <f>'اسماء العملاء'!A256</f>
        <v>0</v>
      </c>
      <c r="K1686" s="202"/>
      <c r="L1686" s="291"/>
      <c r="M1686" s="291"/>
      <c r="N1686" s="131">
        <v>255</v>
      </c>
    </row>
    <row r="1687" spans="10:14" ht="23.1" customHeight="1" thickBot="1">
      <c r="J1687" s="34">
        <f>'اسماء العملاء'!A257</f>
        <v>0</v>
      </c>
      <c r="K1687" s="202"/>
      <c r="L1687" s="291"/>
      <c r="M1687" s="291"/>
      <c r="N1687" s="131">
        <v>256</v>
      </c>
    </row>
    <row r="1688" spans="10:14" ht="23.1" customHeight="1" thickBot="1">
      <c r="J1688" s="34">
        <f>'اسماء العملاء'!A258</f>
        <v>0</v>
      </c>
      <c r="K1688" s="202"/>
      <c r="L1688" s="291"/>
      <c r="M1688" s="291"/>
      <c r="N1688" s="131">
        <v>257</v>
      </c>
    </row>
    <row r="1689" spans="10:14" ht="23.1" customHeight="1" thickBot="1">
      <c r="J1689" s="34">
        <f>'اسماء العملاء'!A259</f>
        <v>0</v>
      </c>
      <c r="K1689" s="202"/>
      <c r="L1689" s="291"/>
      <c r="M1689" s="291"/>
      <c r="N1689" s="131">
        <v>258</v>
      </c>
    </row>
    <row r="1690" spans="10:14" ht="23.1" customHeight="1" thickBot="1">
      <c r="J1690" s="34">
        <f>'اسماء العملاء'!A260</f>
        <v>0</v>
      </c>
      <c r="K1690" s="202"/>
      <c r="L1690" s="291"/>
      <c r="M1690" s="291"/>
      <c r="N1690" s="131">
        <v>259</v>
      </c>
    </row>
    <row r="1691" spans="10:14" ht="23.1" customHeight="1" thickBot="1">
      <c r="J1691" s="34">
        <f>'اسماء العملاء'!A261</f>
        <v>0</v>
      </c>
      <c r="K1691" s="202"/>
      <c r="L1691" s="291"/>
      <c r="M1691" s="291"/>
      <c r="N1691" s="131">
        <v>260</v>
      </c>
    </row>
    <row r="1692" spans="10:14" ht="23.1" customHeight="1" thickBot="1">
      <c r="J1692" s="34">
        <f>'اسماء العملاء'!A262</f>
        <v>0</v>
      </c>
      <c r="K1692" s="202"/>
      <c r="L1692" s="291"/>
      <c r="M1692" s="291"/>
      <c r="N1692" s="131">
        <v>261</v>
      </c>
    </row>
    <row r="1693" spans="10:14" ht="23.1" customHeight="1" thickBot="1">
      <c r="J1693" s="34">
        <f>'اسماء العملاء'!A263</f>
        <v>0</v>
      </c>
      <c r="K1693" s="202"/>
      <c r="L1693" s="291"/>
      <c r="M1693" s="291"/>
      <c r="N1693" s="131">
        <v>262</v>
      </c>
    </row>
    <row r="1694" spans="10:14" ht="23.1" customHeight="1" thickBot="1">
      <c r="J1694" s="34">
        <f>'اسماء العملاء'!A264</f>
        <v>0</v>
      </c>
      <c r="K1694" s="202"/>
      <c r="L1694" s="291"/>
      <c r="M1694" s="291"/>
      <c r="N1694" s="131">
        <v>263</v>
      </c>
    </row>
    <row r="1695" spans="10:14" ht="23.1" customHeight="1" thickBot="1">
      <c r="J1695" s="34">
        <f>'اسماء العملاء'!A265</f>
        <v>0</v>
      </c>
      <c r="K1695" s="202"/>
      <c r="L1695" s="291"/>
      <c r="M1695" s="291"/>
      <c r="N1695" s="131">
        <v>264</v>
      </c>
    </row>
    <row r="1696" spans="10:14" ht="23.1" customHeight="1" thickBot="1">
      <c r="J1696" s="34">
        <f>'اسماء العملاء'!A266</f>
        <v>0</v>
      </c>
      <c r="K1696" s="202"/>
      <c r="L1696" s="291"/>
      <c r="M1696" s="291"/>
      <c r="N1696" s="131">
        <v>265</v>
      </c>
    </row>
    <row r="1697" spans="10:14" ht="23.1" customHeight="1" thickBot="1">
      <c r="J1697" s="34">
        <f>'اسماء العملاء'!A267</f>
        <v>0</v>
      </c>
      <c r="K1697" s="202"/>
      <c r="L1697" s="291"/>
      <c r="M1697" s="291"/>
      <c r="N1697" s="131">
        <v>266</v>
      </c>
    </row>
    <row r="1698" spans="10:14" ht="23.1" customHeight="1" thickBot="1">
      <c r="J1698" s="34">
        <f>'اسماء العملاء'!A268</f>
        <v>0</v>
      </c>
      <c r="K1698" s="202"/>
      <c r="L1698" s="291"/>
      <c r="M1698" s="291"/>
      <c r="N1698" s="131">
        <v>267</v>
      </c>
    </row>
    <row r="1699" spans="10:14" ht="23.1" customHeight="1" thickBot="1">
      <c r="J1699" s="34">
        <f>'اسماء العملاء'!A269</f>
        <v>0</v>
      </c>
      <c r="K1699" s="202"/>
      <c r="L1699" s="291"/>
      <c r="M1699" s="291"/>
      <c r="N1699" s="131">
        <v>268</v>
      </c>
    </row>
    <row r="1700" spans="10:14" ht="23.1" customHeight="1" thickBot="1">
      <c r="J1700" s="34">
        <f>'اسماء العملاء'!A270</f>
        <v>0</v>
      </c>
      <c r="K1700" s="202"/>
      <c r="L1700" s="291"/>
      <c r="M1700" s="291"/>
      <c r="N1700" s="131">
        <v>269</v>
      </c>
    </row>
    <row r="1701" spans="10:14" ht="23.1" customHeight="1" thickBot="1">
      <c r="J1701" s="34">
        <f>'اسماء العملاء'!A271</f>
        <v>0</v>
      </c>
      <c r="K1701" s="202"/>
      <c r="L1701" s="291"/>
      <c r="M1701" s="291"/>
      <c r="N1701" s="131">
        <v>270</v>
      </c>
    </row>
    <row r="1702" spans="10:14" ht="23.1" customHeight="1" thickBot="1">
      <c r="J1702" s="34">
        <f>'اسماء العملاء'!A272</f>
        <v>0</v>
      </c>
      <c r="K1702" s="202"/>
      <c r="L1702" s="291"/>
      <c r="M1702" s="291"/>
      <c r="N1702" s="131">
        <v>271</v>
      </c>
    </row>
    <row r="1703" spans="10:14" ht="23.1" customHeight="1" thickBot="1">
      <c r="J1703" s="34">
        <f>'اسماء العملاء'!A273</f>
        <v>0</v>
      </c>
      <c r="K1703" s="202"/>
      <c r="L1703" s="291"/>
      <c r="M1703" s="291"/>
      <c r="N1703" s="131">
        <v>272</v>
      </c>
    </row>
    <row r="1704" spans="10:14" ht="23.1" customHeight="1" thickBot="1">
      <c r="J1704" s="34">
        <f>'اسماء العملاء'!A274</f>
        <v>0</v>
      </c>
      <c r="K1704" s="202"/>
      <c r="L1704" s="291"/>
      <c r="M1704" s="291"/>
      <c r="N1704" s="131">
        <v>273</v>
      </c>
    </row>
    <row r="1705" spans="10:14" ht="23.1" customHeight="1" thickBot="1">
      <c r="J1705" s="34">
        <f>'اسماء العملاء'!A275</f>
        <v>0</v>
      </c>
      <c r="K1705" s="202"/>
      <c r="L1705" s="291"/>
      <c r="M1705" s="291"/>
      <c r="N1705" s="131">
        <v>274</v>
      </c>
    </row>
    <row r="1706" spans="10:14" ht="23.1" customHeight="1" thickBot="1">
      <c r="J1706" s="34">
        <f>'اسماء العملاء'!A276</f>
        <v>0</v>
      </c>
      <c r="K1706" s="202"/>
      <c r="L1706" s="291"/>
      <c r="M1706" s="291"/>
      <c r="N1706" s="131">
        <v>275</v>
      </c>
    </row>
    <row r="1707" spans="10:14" ht="23.1" customHeight="1" thickBot="1">
      <c r="J1707" s="34">
        <f>'اسماء العملاء'!A277</f>
        <v>0</v>
      </c>
      <c r="K1707" s="202"/>
      <c r="L1707" s="291"/>
      <c r="M1707" s="291"/>
      <c r="N1707" s="131">
        <v>276</v>
      </c>
    </row>
    <row r="1708" spans="10:14" ht="23.1" customHeight="1" thickBot="1">
      <c r="J1708" s="34">
        <f>'اسماء العملاء'!A278</f>
        <v>0</v>
      </c>
      <c r="K1708" s="202"/>
      <c r="L1708" s="291"/>
      <c r="M1708" s="291"/>
      <c r="N1708" s="131">
        <v>277</v>
      </c>
    </row>
    <row r="1709" spans="10:14" ht="23.1" customHeight="1" thickBot="1">
      <c r="J1709" s="34">
        <f>'اسماء العملاء'!A279</f>
        <v>0</v>
      </c>
      <c r="K1709" s="202"/>
      <c r="L1709" s="291"/>
      <c r="M1709" s="291"/>
      <c r="N1709" s="131">
        <v>278</v>
      </c>
    </row>
    <row r="1710" spans="10:14" ht="23.1" customHeight="1" thickBot="1">
      <c r="J1710" s="34">
        <f>'اسماء العملاء'!A280</f>
        <v>0</v>
      </c>
      <c r="K1710" s="202"/>
      <c r="L1710" s="291"/>
      <c r="M1710" s="291"/>
      <c r="N1710" s="131">
        <v>279</v>
      </c>
    </row>
    <row r="1711" spans="10:14" ht="23.1" customHeight="1" thickBot="1">
      <c r="J1711" s="34">
        <f>'اسماء العملاء'!A281</f>
        <v>0</v>
      </c>
      <c r="K1711" s="202"/>
      <c r="L1711" s="291"/>
      <c r="M1711" s="291"/>
      <c r="N1711" s="131">
        <v>280</v>
      </c>
    </row>
    <row r="1712" spans="10:14" ht="23.1" customHeight="1" thickBot="1">
      <c r="J1712" s="34">
        <f>'اسماء العملاء'!A282</f>
        <v>0</v>
      </c>
      <c r="K1712" s="202"/>
      <c r="L1712" s="291"/>
      <c r="M1712" s="291"/>
      <c r="N1712" s="131">
        <v>281</v>
      </c>
    </row>
    <row r="1713" spans="10:14" ht="23.1" customHeight="1" thickBot="1">
      <c r="J1713" s="34">
        <f>'اسماء العملاء'!A283</f>
        <v>0</v>
      </c>
      <c r="K1713" s="202"/>
      <c r="L1713" s="291"/>
      <c r="M1713" s="291"/>
      <c r="N1713" s="131">
        <v>282</v>
      </c>
    </row>
    <row r="1714" spans="10:14" ht="23.1" customHeight="1" thickBot="1">
      <c r="J1714" s="34">
        <f>'اسماء العملاء'!A284</f>
        <v>0</v>
      </c>
      <c r="K1714" s="202"/>
      <c r="L1714" s="291"/>
      <c r="M1714" s="291"/>
      <c r="N1714" s="131">
        <v>283</v>
      </c>
    </row>
    <row r="1715" spans="10:14" ht="23.1" customHeight="1" thickBot="1">
      <c r="J1715" s="34">
        <f>'اسماء العملاء'!A285</f>
        <v>0</v>
      </c>
      <c r="K1715" s="202"/>
      <c r="L1715" s="291"/>
      <c r="M1715" s="291"/>
      <c r="N1715" s="131">
        <v>284</v>
      </c>
    </row>
    <row r="1716" spans="10:14" ht="23.1" customHeight="1" thickBot="1">
      <c r="J1716" s="34">
        <f>'اسماء العملاء'!A286</f>
        <v>0</v>
      </c>
      <c r="K1716" s="202"/>
      <c r="L1716" s="291"/>
      <c r="M1716" s="291"/>
      <c r="N1716" s="131">
        <v>285</v>
      </c>
    </row>
    <row r="1717" spans="10:14" ht="23.1" customHeight="1" thickBot="1">
      <c r="J1717" s="34">
        <f>'اسماء العملاء'!A287</f>
        <v>0</v>
      </c>
      <c r="K1717" s="202"/>
      <c r="L1717" s="291"/>
      <c r="M1717" s="291"/>
      <c r="N1717" s="131">
        <v>286</v>
      </c>
    </row>
    <row r="1718" spans="10:14" ht="23.1" customHeight="1" thickBot="1">
      <c r="J1718" s="34">
        <f>'اسماء العملاء'!A288</f>
        <v>0</v>
      </c>
      <c r="K1718" s="202"/>
      <c r="L1718" s="291"/>
      <c r="M1718" s="291"/>
      <c r="N1718" s="131">
        <v>287</v>
      </c>
    </row>
    <row r="1719" spans="10:14" ht="23.1" customHeight="1" thickBot="1">
      <c r="J1719" s="34">
        <f>'اسماء العملاء'!A289</f>
        <v>0</v>
      </c>
      <c r="K1719" s="202"/>
      <c r="L1719" s="291"/>
      <c r="M1719" s="291"/>
      <c r="N1719" s="131">
        <v>288</v>
      </c>
    </row>
    <row r="1720" spans="10:14" ht="23.1" customHeight="1" thickBot="1">
      <c r="J1720" s="34">
        <f>'اسماء العملاء'!A290</f>
        <v>0</v>
      </c>
      <c r="K1720" s="202"/>
      <c r="L1720" s="291"/>
      <c r="M1720" s="291"/>
      <c r="N1720" s="131">
        <v>289</v>
      </c>
    </row>
    <row r="1721" spans="10:14" ht="23.1" customHeight="1" thickBot="1">
      <c r="J1721" s="34">
        <f>'اسماء العملاء'!A291</f>
        <v>0</v>
      </c>
      <c r="K1721" s="202"/>
      <c r="L1721" s="291"/>
      <c r="M1721" s="291"/>
      <c r="N1721" s="131">
        <v>290</v>
      </c>
    </row>
    <row r="1722" spans="10:14" ht="23.1" customHeight="1" thickBot="1">
      <c r="J1722" s="34">
        <f>'اسماء العملاء'!A292</f>
        <v>0</v>
      </c>
      <c r="K1722" s="202"/>
      <c r="L1722" s="291"/>
      <c r="M1722" s="291"/>
      <c r="N1722" s="131">
        <v>291</v>
      </c>
    </row>
    <row r="1723" spans="10:14" ht="23.1" customHeight="1" thickBot="1">
      <c r="J1723" s="34">
        <f>'اسماء العملاء'!A293</f>
        <v>0</v>
      </c>
      <c r="K1723" s="202"/>
      <c r="L1723" s="291"/>
      <c r="M1723" s="291"/>
      <c r="N1723" s="131">
        <v>292</v>
      </c>
    </row>
    <row r="1724" spans="10:14" ht="23.1" customHeight="1" thickBot="1">
      <c r="J1724" s="34">
        <f>'اسماء العملاء'!A294</f>
        <v>0</v>
      </c>
      <c r="K1724" s="202"/>
      <c r="L1724" s="291"/>
      <c r="M1724" s="291"/>
      <c r="N1724" s="131">
        <v>293</v>
      </c>
    </row>
    <row r="1725" spans="10:14" ht="23.1" customHeight="1" thickBot="1">
      <c r="J1725" s="34">
        <f>'اسماء العملاء'!A295</f>
        <v>0</v>
      </c>
      <c r="K1725" s="202"/>
      <c r="L1725" s="291"/>
      <c r="M1725" s="291"/>
      <c r="N1725" s="131">
        <v>294</v>
      </c>
    </row>
    <row r="1726" spans="10:14" ht="23.1" customHeight="1" thickBot="1">
      <c r="J1726" s="34">
        <f>'اسماء العملاء'!A296</f>
        <v>0</v>
      </c>
      <c r="K1726" s="202"/>
      <c r="L1726" s="291"/>
      <c r="M1726" s="291"/>
      <c r="N1726" s="131">
        <v>295</v>
      </c>
    </row>
    <row r="1727" spans="10:14" ht="23.1" customHeight="1" thickBot="1">
      <c r="J1727" s="34">
        <f>'اسماء العملاء'!A297</f>
        <v>0</v>
      </c>
      <c r="K1727" s="202"/>
      <c r="L1727" s="291"/>
      <c r="M1727" s="291"/>
      <c r="N1727" s="131">
        <v>296</v>
      </c>
    </row>
    <row r="1728" spans="10:14" ht="23.1" customHeight="1" thickBot="1">
      <c r="J1728" s="34">
        <f>'اسماء العملاء'!A298</f>
        <v>0</v>
      </c>
      <c r="K1728" s="202"/>
      <c r="L1728" s="291"/>
      <c r="M1728" s="291"/>
      <c r="N1728" s="131">
        <v>297</v>
      </c>
    </row>
    <row r="1729" spans="10:14" ht="23.1" customHeight="1" thickBot="1">
      <c r="J1729" s="34">
        <f>'اسماء العملاء'!A299</f>
        <v>0</v>
      </c>
      <c r="K1729" s="202"/>
      <c r="L1729" s="291"/>
      <c r="M1729" s="291"/>
      <c r="N1729" s="131">
        <v>298</v>
      </c>
    </row>
    <row r="1730" spans="10:14" ht="23.1" customHeight="1" thickBot="1">
      <c r="J1730" s="34">
        <f>'اسماء العملاء'!A300</f>
        <v>0</v>
      </c>
      <c r="K1730" s="202"/>
      <c r="L1730" s="291"/>
      <c r="M1730" s="291"/>
      <c r="N1730" s="131">
        <v>299</v>
      </c>
    </row>
    <row r="1731" spans="10:14" ht="23.1" customHeight="1" thickBot="1">
      <c r="J1731" s="34">
        <f>'اسماء العملاء'!A301</f>
        <v>0</v>
      </c>
      <c r="K1731" s="202"/>
      <c r="L1731" s="291"/>
      <c r="M1731" s="291"/>
      <c r="N1731" s="131">
        <v>300</v>
      </c>
    </row>
    <row r="1732" spans="10:14" ht="23.1" customHeight="1" thickBot="1">
      <c r="J1732" s="34">
        <f>'اسماء العملاء'!A302</f>
        <v>0</v>
      </c>
      <c r="K1732" s="202"/>
      <c r="L1732" s="291"/>
      <c r="M1732" s="291"/>
      <c r="N1732" s="131">
        <v>301</v>
      </c>
    </row>
    <row r="1733" spans="10:14" ht="23.1" customHeight="1" thickBot="1">
      <c r="J1733" s="34">
        <f>'اسماء العملاء'!A303</f>
        <v>0</v>
      </c>
      <c r="K1733" s="202"/>
      <c r="L1733" s="291"/>
      <c r="M1733" s="291"/>
      <c r="N1733" s="131">
        <v>302</v>
      </c>
    </row>
    <row r="1734" spans="10:14" ht="23.1" customHeight="1" thickBot="1">
      <c r="J1734" s="34">
        <f>'اسماء العملاء'!A304</f>
        <v>0</v>
      </c>
      <c r="K1734" s="202"/>
      <c r="L1734" s="291"/>
      <c r="M1734" s="291"/>
      <c r="N1734" s="131">
        <v>303</v>
      </c>
    </row>
    <row r="1735" spans="10:14" ht="23.1" customHeight="1" thickBot="1">
      <c r="J1735" s="34">
        <f>'اسماء العملاء'!A305</f>
        <v>0</v>
      </c>
      <c r="K1735" s="202"/>
      <c r="L1735" s="291"/>
      <c r="M1735" s="291"/>
      <c r="N1735" s="131">
        <v>304</v>
      </c>
    </row>
    <row r="1736" spans="10:14" ht="23.1" customHeight="1" thickBot="1">
      <c r="J1736" s="34">
        <f>'اسماء العملاء'!A306</f>
        <v>0</v>
      </c>
      <c r="K1736" s="208"/>
      <c r="L1736" s="291"/>
      <c r="M1736" s="291"/>
      <c r="N1736" s="131">
        <v>305</v>
      </c>
    </row>
    <row r="1737" spans="10:14" ht="23.1" customHeight="1" thickBot="1">
      <c r="J1737" s="34">
        <f>'اسماء العملاء'!A307</f>
        <v>0</v>
      </c>
      <c r="K1737" s="205"/>
      <c r="L1737" s="291"/>
      <c r="M1737" s="292"/>
      <c r="N1737" s="131">
        <v>306</v>
      </c>
    </row>
    <row r="1738" spans="10:14" ht="23.1" customHeight="1" thickBot="1">
      <c r="J1738" s="34">
        <f>'اسماء العملاء'!A308</f>
        <v>0</v>
      </c>
      <c r="K1738" s="202"/>
      <c r="L1738" s="291"/>
      <c r="M1738" s="291"/>
      <c r="N1738" s="131">
        <v>307</v>
      </c>
    </row>
    <row r="1739" spans="10:14" ht="23.1" customHeight="1" thickBot="1">
      <c r="J1739" s="34">
        <f>'اسماء العملاء'!A309</f>
        <v>0</v>
      </c>
      <c r="K1739" s="202"/>
      <c r="L1739" s="291"/>
      <c r="M1739" s="291"/>
      <c r="N1739" s="131">
        <v>308</v>
      </c>
    </row>
    <row r="1740" spans="10:14" ht="23.1" customHeight="1" thickBot="1">
      <c r="J1740" s="34">
        <f>'اسماء العملاء'!A310</f>
        <v>0</v>
      </c>
      <c r="K1740" s="202"/>
      <c r="L1740" s="291"/>
      <c r="M1740" s="291"/>
      <c r="N1740" s="131">
        <v>309</v>
      </c>
    </row>
    <row r="1741" spans="10:14" ht="23.1" customHeight="1" thickBot="1">
      <c r="J1741" s="34">
        <f>'اسماء العملاء'!A311</f>
        <v>0</v>
      </c>
      <c r="K1741" s="202"/>
      <c r="L1741" s="291"/>
      <c r="M1741" s="291"/>
      <c r="N1741" s="131">
        <v>310</v>
      </c>
    </row>
    <row r="1742" spans="10:14" ht="23.1" customHeight="1" thickBot="1">
      <c r="J1742" s="34">
        <f>'اسماء العملاء'!A312</f>
        <v>0</v>
      </c>
      <c r="K1742" s="202"/>
      <c r="L1742" s="291"/>
      <c r="M1742" s="291"/>
      <c r="N1742" s="131">
        <v>311</v>
      </c>
    </row>
    <row r="1743" spans="10:14" ht="23.1" customHeight="1" thickBot="1">
      <c r="J1743" s="34">
        <f>'اسماء العملاء'!A313</f>
        <v>0</v>
      </c>
      <c r="K1743" s="202"/>
      <c r="L1743" s="291"/>
      <c r="M1743" s="291"/>
      <c r="N1743" s="131">
        <v>312</v>
      </c>
    </row>
    <row r="1744" spans="10:14" ht="23.1" customHeight="1" thickBot="1">
      <c r="J1744" s="34">
        <f>'اسماء العملاء'!A314</f>
        <v>0</v>
      </c>
      <c r="K1744" s="202"/>
      <c r="L1744" s="291"/>
      <c r="M1744" s="291"/>
      <c r="N1744" s="131">
        <v>313</v>
      </c>
    </row>
    <row r="1745" spans="10:14" ht="23.1" customHeight="1" thickBot="1">
      <c r="J1745" s="34">
        <f>'اسماء العملاء'!A315</f>
        <v>0</v>
      </c>
      <c r="K1745" s="202"/>
      <c r="L1745" s="291"/>
      <c r="M1745" s="291"/>
      <c r="N1745" s="131">
        <v>314</v>
      </c>
    </row>
    <row r="1746" spans="10:14" ht="23.1" customHeight="1" thickBot="1">
      <c r="J1746" s="34">
        <f>'اسماء العملاء'!A316</f>
        <v>0</v>
      </c>
      <c r="K1746" s="202"/>
      <c r="L1746" s="291"/>
      <c r="M1746" s="291"/>
      <c r="N1746" s="131">
        <v>315</v>
      </c>
    </row>
    <row r="1747" spans="10:14" ht="23.1" customHeight="1" thickBot="1">
      <c r="J1747" s="34">
        <f>'اسماء العملاء'!A317</f>
        <v>0</v>
      </c>
      <c r="K1747" s="202"/>
      <c r="L1747" s="291"/>
      <c r="M1747" s="291"/>
      <c r="N1747" s="131">
        <v>316</v>
      </c>
    </row>
    <row r="1748" spans="10:14" ht="23.1" customHeight="1" thickBot="1">
      <c r="J1748" s="34">
        <f>'اسماء العملاء'!A318</f>
        <v>0</v>
      </c>
      <c r="K1748" s="202"/>
      <c r="L1748" s="291"/>
      <c r="M1748" s="291"/>
      <c r="N1748" s="131">
        <v>317</v>
      </c>
    </row>
    <row r="1749" spans="10:14" ht="23.1" customHeight="1" thickBot="1">
      <c r="J1749" s="34">
        <f>'اسماء العملاء'!A319</f>
        <v>0</v>
      </c>
      <c r="K1749" s="202"/>
      <c r="L1749" s="291"/>
      <c r="M1749" s="291"/>
      <c r="N1749" s="131">
        <v>318</v>
      </c>
    </row>
    <row r="1750" spans="10:14" ht="23.1" customHeight="1" thickBot="1">
      <c r="J1750" s="34">
        <f>'اسماء العملاء'!A320</f>
        <v>0</v>
      </c>
      <c r="K1750" s="202"/>
      <c r="L1750" s="291"/>
      <c r="M1750" s="291"/>
      <c r="N1750" s="131">
        <v>319</v>
      </c>
    </row>
    <row r="1751" spans="10:14" ht="23.1" customHeight="1" thickBot="1">
      <c r="J1751" s="34">
        <f>'اسماء العملاء'!A321</f>
        <v>0</v>
      </c>
      <c r="K1751" s="202"/>
      <c r="L1751" s="291"/>
      <c r="M1751" s="291"/>
      <c r="N1751" s="131">
        <v>320</v>
      </c>
    </row>
    <row r="1752" spans="10:14" ht="23.1" customHeight="1" thickBot="1">
      <c r="J1752" s="34">
        <f>'اسماء العملاء'!A322</f>
        <v>0</v>
      </c>
      <c r="K1752" s="202"/>
      <c r="L1752" s="291"/>
      <c r="M1752" s="291"/>
      <c r="N1752" s="131">
        <v>321</v>
      </c>
    </row>
    <row r="1753" spans="10:14" ht="23.1" customHeight="1" thickBot="1">
      <c r="J1753" s="34">
        <f>'اسماء العملاء'!A323</f>
        <v>0</v>
      </c>
      <c r="K1753" s="202"/>
      <c r="L1753" s="291"/>
      <c r="M1753" s="291"/>
      <c r="N1753" s="131">
        <v>322</v>
      </c>
    </row>
    <row r="1754" spans="10:14" ht="23.1" customHeight="1" thickBot="1">
      <c r="J1754" s="34">
        <f>'اسماء العملاء'!A324</f>
        <v>0</v>
      </c>
      <c r="K1754" s="202"/>
      <c r="L1754" s="291"/>
      <c r="M1754" s="291"/>
      <c r="N1754" s="131">
        <v>323</v>
      </c>
    </row>
    <row r="1755" spans="10:14" ht="23.1" customHeight="1" thickBot="1">
      <c r="J1755" s="34">
        <f>'اسماء العملاء'!A325</f>
        <v>0</v>
      </c>
      <c r="K1755" s="202"/>
      <c r="L1755" s="291"/>
      <c r="M1755" s="291"/>
      <c r="N1755" s="131">
        <v>324</v>
      </c>
    </row>
    <row r="1756" spans="10:14" ht="23.1" customHeight="1" thickBot="1">
      <c r="J1756" s="34">
        <f>'اسماء العملاء'!A326</f>
        <v>0</v>
      </c>
      <c r="K1756" s="202"/>
      <c r="L1756" s="291"/>
      <c r="M1756" s="291"/>
      <c r="N1756" s="131">
        <v>325</v>
      </c>
    </row>
    <row r="1757" spans="10:14" ht="23.1" customHeight="1" thickBot="1">
      <c r="J1757" s="34">
        <f>'اسماء العملاء'!A327</f>
        <v>0</v>
      </c>
      <c r="K1757" s="202"/>
      <c r="L1757" s="291"/>
      <c r="M1757" s="291"/>
      <c r="N1757" s="131">
        <v>326</v>
      </c>
    </row>
    <row r="1758" spans="10:14" ht="23.1" customHeight="1" thickBot="1">
      <c r="J1758" s="34">
        <f>'اسماء العملاء'!A328</f>
        <v>0</v>
      </c>
      <c r="K1758" s="202"/>
      <c r="L1758" s="291"/>
      <c r="M1758" s="291"/>
      <c r="N1758" s="131">
        <v>327</v>
      </c>
    </row>
    <row r="1759" spans="10:14" ht="23.1" customHeight="1" thickBot="1">
      <c r="J1759" s="34">
        <f>'اسماء العملاء'!A329</f>
        <v>0</v>
      </c>
      <c r="K1759" s="202"/>
      <c r="L1759" s="291"/>
      <c r="M1759" s="291"/>
      <c r="N1759" s="131">
        <v>328</v>
      </c>
    </row>
    <row r="1760" spans="10:14" ht="23.1" customHeight="1" thickBot="1">
      <c r="J1760" s="34">
        <f>'اسماء العملاء'!A330</f>
        <v>0</v>
      </c>
      <c r="K1760" s="202"/>
      <c r="L1760" s="291"/>
      <c r="M1760" s="291"/>
      <c r="N1760" s="131">
        <v>329</v>
      </c>
    </row>
    <row r="1761" spans="10:14" ht="23.1" customHeight="1" thickBot="1">
      <c r="J1761" s="34">
        <f>'اسماء العملاء'!A331</f>
        <v>0</v>
      </c>
      <c r="K1761" s="202"/>
      <c r="L1761" s="291"/>
      <c r="M1761" s="291"/>
      <c r="N1761" s="131">
        <v>330</v>
      </c>
    </row>
    <row r="1762" spans="10:14" ht="23.1" customHeight="1" thickBot="1">
      <c r="J1762" s="34">
        <f>'اسماء العملاء'!A332</f>
        <v>0</v>
      </c>
      <c r="K1762" s="202"/>
      <c r="L1762" s="291"/>
      <c r="M1762" s="291"/>
      <c r="N1762" s="131">
        <v>331</v>
      </c>
    </row>
    <row r="1763" spans="10:14" ht="23.1" customHeight="1" thickBot="1">
      <c r="J1763" s="34">
        <f>'اسماء العملاء'!A333</f>
        <v>0</v>
      </c>
      <c r="K1763" s="202"/>
      <c r="L1763" s="291"/>
      <c r="M1763" s="291"/>
      <c r="N1763" s="131">
        <v>332</v>
      </c>
    </row>
    <row r="1764" spans="10:14" ht="23.1" customHeight="1" thickBot="1">
      <c r="J1764" s="34">
        <f>'اسماء العملاء'!A334</f>
        <v>0</v>
      </c>
      <c r="K1764" s="202"/>
      <c r="L1764" s="291"/>
      <c r="M1764" s="291"/>
      <c r="N1764" s="131">
        <v>333</v>
      </c>
    </row>
    <row r="1765" spans="10:14" ht="23.1" customHeight="1" thickBot="1">
      <c r="J1765" s="34">
        <f>'اسماء العملاء'!A335</f>
        <v>0</v>
      </c>
      <c r="K1765" s="202"/>
      <c r="L1765" s="291"/>
      <c r="M1765" s="291"/>
      <c r="N1765" s="131">
        <v>334</v>
      </c>
    </row>
    <row r="1766" spans="10:14" ht="23.1" customHeight="1" thickBot="1">
      <c r="J1766" s="34">
        <f>'اسماء العملاء'!A336</f>
        <v>0</v>
      </c>
      <c r="K1766" s="202"/>
      <c r="L1766" s="291"/>
      <c r="M1766" s="291"/>
      <c r="N1766" s="131">
        <v>335</v>
      </c>
    </row>
    <row r="1767" spans="10:14" ht="23.1" customHeight="1" thickBot="1">
      <c r="J1767" s="34">
        <f>'اسماء العملاء'!A337</f>
        <v>0</v>
      </c>
      <c r="K1767" s="202"/>
      <c r="L1767" s="291"/>
      <c r="M1767" s="291"/>
      <c r="N1767" s="131">
        <v>336</v>
      </c>
    </row>
    <row r="1768" spans="10:14" ht="23.1" customHeight="1" thickBot="1">
      <c r="J1768" s="34">
        <f>'اسماء العملاء'!A338</f>
        <v>0</v>
      </c>
      <c r="K1768" s="202"/>
      <c r="L1768" s="291"/>
      <c r="M1768" s="291"/>
      <c r="N1768" s="131">
        <v>337</v>
      </c>
    </row>
    <row r="1769" spans="10:14" ht="23.1" customHeight="1" thickBot="1">
      <c r="J1769" s="34">
        <f>'اسماء العملاء'!A339</f>
        <v>0</v>
      </c>
      <c r="K1769" s="202"/>
      <c r="L1769" s="291"/>
      <c r="M1769" s="291"/>
      <c r="N1769" s="131">
        <v>338</v>
      </c>
    </row>
    <row r="1770" spans="10:14" ht="23.1" customHeight="1" thickBot="1">
      <c r="J1770" s="34">
        <f>'اسماء العملاء'!A340</f>
        <v>0</v>
      </c>
      <c r="K1770" s="202"/>
      <c r="L1770" s="291"/>
      <c r="M1770" s="291"/>
      <c r="N1770" s="131">
        <v>339</v>
      </c>
    </row>
    <row r="1771" spans="10:14" ht="23.1" customHeight="1" thickBot="1">
      <c r="J1771" s="34">
        <f>'اسماء العملاء'!A341</f>
        <v>0</v>
      </c>
      <c r="K1771" s="202"/>
      <c r="L1771" s="291"/>
      <c r="M1771" s="291"/>
      <c r="N1771" s="131">
        <v>340</v>
      </c>
    </row>
    <row r="1772" spans="10:14" ht="23.1" customHeight="1" thickBot="1">
      <c r="J1772" s="34">
        <f>'اسماء العملاء'!A342</f>
        <v>0</v>
      </c>
      <c r="K1772" s="202"/>
      <c r="L1772" s="291"/>
      <c r="M1772" s="291"/>
      <c r="N1772" s="131">
        <v>341</v>
      </c>
    </row>
    <row r="1773" spans="10:14" ht="23.1" customHeight="1" thickBot="1">
      <c r="J1773" s="34">
        <f>'اسماء العملاء'!A343</f>
        <v>0</v>
      </c>
      <c r="K1773" s="202"/>
      <c r="L1773" s="291"/>
      <c r="M1773" s="291"/>
      <c r="N1773" s="131">
        <v>342</v>
      </c>
    </row>
    <row r="1774" spans="10:14" ht="23.1" customHeight="1" thickBot="1">
      <c r="J1774" s="34">
        <f>'اسماء العملاء'!A344</f>
        <v>0</v>
      </c>
      <c r="K1774" s="202"/>
      <c r="L1774" s="291"/>
      <c r="M1774" s="291"/>
      <c r="N1774" s="131">
        <v>343</v>
      </c>
    </row>
    <row r="1775" spans="10:14" ht="23.1" customHeight="1" thickBot="1">
      <c r="J1775" s="34">
        <f>'اسماء العملاء'!A345</f>
        <v>0</v>
      </c>
      <c r="K1775" s="202"/>
      <c r="L1775" s="291"/>
      <c r="M1775" s="291"/>
      <c r="N1775" s="131">
        <v>344</v>
      </c>
    </row>
    <row r="1776" spans="10:14" ht="23.1" customHeight="1" thickBot="1">
      <c r="J1776" s="34">
        <f>'اسماء العملاء'!A346</f>
        <v>0</v>
      </c>
      <c r="K1776" s="202"/>
      <c r="L1776" s="291"/>
      <c r="M1776" s="291"/>
      <c r="N1776" s="131">
        <v>345</v>
      </c>
    </row>
    <row r="1777" spans="10:14" ht="23.1" customHeight="1" thickBot="1">
      <c r="J1777" s="34">
        <f>'اسماء العملاء'!A347</f>
        <v>0</v>
      </c>
      <c r="K1777" s="202"/>
      <c r="L1777" s="291"/>
      <c r="M1777" s="291"/>
      <c r="N1777" s="131">
        <v>346</v>
      </c>
    </row>
    <row r="1778" spans="10:14" ht="23.1" customHeight="1" thickBot="1">
      <c r="J1778" s="34">
        <f>'اسماء العملاء'!A348</f>
        <v>0</v>
      </c>
      <c r="K1778" s="202"/>
      <c r="L1778" s="291"/>
      <c r="M1778" s="291"/>
      <c r="N1778" s="131">
        <v>347</v>
      </c>
    </row>
    <row r="1779" spans="10:14" ht="23.1" customHeight="1" thickBot="1">
      <c r="J1779" s="34">
        <f>'اسماء العملاء'!A349</f>
        <v>0</v>
      </c>
      <c r="K1779" s="202"/>
      <c r="L1779" s="291"/>
      <c r="M1779" s="291"/>
      <c r="N1779" s="131">
        <v>348</v>
      </c>
    </row>
    <row r="1780" spans="10:14" ht="23.1" customHeight="1" thickBot="1">
      <c r="J1780" s="34">
        <f>'اسماء العملاء'!A350</f>
        <v>0</v>
      </c>
      <c r="K1780" s="202"/>
      <c r="L1780" s="291"/>
      <c r="M1780" s="291"/>
      <c r="N1780" s="131">
        <v>349</v>
      </c>
    </row>
    <row r="1781" spans="10:14" ht="23.1" customHeight="1" thickBot="1">
      <c r="J1781" s="34">
        <f>'اسماء العملاء'!A351</f>
        <v>0</v>
      </c>
      <c r="K1781" s="202"/>
      <c r="L1781" s="291"/>
      <c r="M1781" s="291"/>
      <c r="N1781" s="131">
        <v>350</v>
      </c>
    </row>
    <row r="1782" spans="10:14" ht="23.1" customHeight="1" thickBot="1">
      <c r="J1782" s="34">
        <f>'اسماء العملاء'!A352</f>
        <v>0</v>
      </c>
      <c r="K1782" s="202"/>
      <c r="L1782" s="291"/>
      <c r="M1782" s="291"/>
      <c r="N1782" s="131">
        <v>351</v>
      </c>
    </row>
    <row r="1783" spans="10:14" ht="23.1" customHeight="1" thickBot="1">
      <c r="J1783" s="34">
        <f>'اسماء العملاء'!A353</f>
        <v>0</v>
      </c>
      <c r="K1783" s="202"/>
      <c r="L1783" s="291"/>
      <c r="M1783" s="291"/>
      <c r="N1783" s="131">
        <v>352</v>
      </c>
    </row>
    <row r="1784" spans="10:14" ht="23.1" customHeight="1" thickBot="1">
      <c r="J1784" s="34">
        <f>'اسماء العملاء'!A354</f>
        <v>0</v>
      </c>
      <c r="K1784" s="202"/>
      <c r="L1784" s="291"/>
      <c r="M1784" s="291"/>
      <c r="N1784" s="131">
        <v>353</v>
      </c>
    </row>
    <row r="1785" spans="10:14" ht="23.1" customHeight="1" thickBot="1">
      <c r="J1785" s="34">
        <f>'اسماء العملاء'!A355</f>
        <v>0</v>
      </c>
      <c r="K1785" s="202"/>
      <c r="L1785" s="291"/>
      <c r="M1785" s="291"/>
      <c r="N1785" s="131">
        <v>354</v>
      </c>
    </row>
    <row r="1786" spans="10:14" ht="23.1" customHeight="1" thickBot="1">
      <c r="J1786" s="34">
        <f>'اسماء العملاء'!A356</f>
        <v>0</v>
      </c>
      <c r="K1786" s="202"/>
      <c r="L1786" s="291"/>
      <c r="M1786" s="291"/>
      <c r="N1786" s="131">
        <v>355</v>
      </c>
    </row>
    <row r="1787" spans="10:14" ht="23.1" customHeight="1" thickBot="1">
      <c r="J1787" s="34">
        <f>'اسماء العملاء'!A357</f>
        <v>0</v>
      </c>
      <c r="K1787" s="202"/>
      <c r="L1787" s="291"/>
      <c r="M1787" s="291"/>
      <c r="N1787" s="131">
        <v>356</v>
      </c>
    </row>
    <row r="1788" spans="10:14" ht="23.1" customHeight="1" thickBot="1">
      <c r="J1788" s="34">
        <f>'اسماء العملاء'!A358</f>
        <v>0</v>
      </c>
      <c r="K1788" s="202"/>
      <c r="L1788" s="291"/>
      <c r="M1788" s="291"/>
      <c r="N1788" s="131">
        <v>357</v>
      </c>
    </row>
    <row r="1789" spans="10:14" ht="23.1" customHeight="1" thickBot="1">
      <c r="J1789" s="34">
        <f>'اسماء العملاء'!A359</f>
        <v>0</v>
      </c>
      <c r="K1789" s="202"/>
      <c r="L1789" s="291"/>
      <c r="M1789" s="291"/>
      <c r="N1789" s="131">
        <v>358</v>
      </c>
    </row>
    <row r="1790" spans="10:14" ht="23.1" customHeight="1" thickBot="1">
      <c r="J1790" s="34">
        <f>'اسماء العملاء'!A360</f>
        <v>0</v>
      </c>
      <c r="K1790" s="202"/>
      <c r="L1790" s="291"/>
      <c r="M1790" s="291"/>
      <c r="N1790" s="131">
        <v>359</v>
      </c>
    </row>
    <row r="1791" spans="10:14" ht="23.1" customHeight="1" thickBot="1">
      <c r="J1791" s="34">
        <f>'اسماء العملاء'!A361</f>
        <v>0</v>
      </c>
      <c r="K1791" s="202"/>
      <c r="L1791" s="291"/>
      <c r="M1791" s="291"/>
      <c r="N1791" s="131">
        <v>360</v>
      </c>
    </row>
    <row r="1792" spans="10:14" ht="23.1" customHeight="1" thickBot="1">
      <c r="J1792" s="34">
        <f>'اسماء العملاء'!A362</f>
        <v>0</v>
      </c>
      <c r="K1792" s="202"/>
      <c r="L1792" s="291"/>
      <c r="M1792" s="291"/>
      <c r="N1792" s="131">
        <v>361</v>
      </c>
    </row>
    <row r="1793" spans="10:14" ht="23.1" customHeight="1" thickBot="1">
      <c r="J1793" s="34">
        <f>'اسماء العملاء'!A363</f>
        <v>0</v>
      </c>
      <c r="K1793" s="202"/>
      <c r="L1793" s="291"/>
      <c r="M1793" s="291"/>
      <c r="N1793" s="131">
        <v>362</v>
      </c>
    </row>
    <row r="1794" spans="10:14" ht="23.1" customHeight="1" thickBot="1">
      <c r="J1794" s="34">
        <f>'اسماء العملاء'!A364</f>
        <v>0</v>
      </c>
      <c r="K1794" s="202"/>
      <c r="L1794" s="291"/>
      <c r="M1794" s="291"/>
      <c r="N1794" s="131">
        <v>363</v>
      </c>
    </row>
    <row r="1795" spans="10:14" ht="23.1" customHeight="1" thickBot="1">
      <c r="J1795" s="34">
        <f>'اسماء العملاء'!A365</f>
        <v>0</v>
      </c>
      <c r="K1795" s="202"/>
      <c r="L1795" s="291"/>
      <c r="M1795" s="291"/>
      <c r="N1795" s="131">
        <v>364</v>
      </c>
    </row>
    <row r="1796" spans="10:14" ht="23.1" customHeight="1" thickBot="1">
      <c r="J1796" s="34">
        <f>'اسماء العملاء'!A366</f>
        <v>0</v>
      </c>
      <c r="K1796" s="202"/>
      <c r="L1796" s="291"/>
      <c r="M1796" s="291"/>
      <c r="N1796" s="131">
        <v>365</v>
      </c>
    </row>
    <row r="1797" spans="10:14" ht="23.1" customHeight="1" thickBot="1">
      <c r="J1797" s="34">
        <f>'اسماء العملاء'!A367</f>
        <v>0</v>
      </c>
      <c r="K1797" s="202"/>
      <c r="L1797" s="291"/>
      <c r="M1797" s="291"/>
      <c r="N1797" s="131">
        <v>366</v>
      </c>
    </row>
    <row r="1798" spans="10:14" ht="23.1" customHeight="1" thickBot="1">
      <c r="J1798" s="34">
        <f>'اسماء العملاء'!A368</f>
        <v>0</v>
      </c>
      <c r="K1798" s="202"/>
      <c r="L1798" s="291"/>
      <c r="M1798" s="291"/>
      <c r="N1798" s="131">
        <v>367</v>
      </c>
    </row>
    <row r="1799" spans="10:14" ht="23.1" customHeight="1" thickBot="1">
      <c r="J1799" s="34">
        <f>'اسماء العملاء'!A369</f>
        <v>0</v>
      </c>
      <c r="K1799" s="202"/>
      <c r="L1799" s="291"/>
      <c r="M1799" s="291"/>
      <c r="N1799" s="131">
        <v>368</v>
      </c>
    </row>
    <row r="1800" spans="10:14" ht="23.1" customHeight="1" thickBot="1">
      <c r="J1800" s="34">
        <f>'اسماء العملاء'!A370</f>
        <v>0</v>
      </c>
      <c r="K1800" s="202"/>
      <c r="L1800" s="291"/>
      <c r="M1800" s="291"/>
      <c r="N1800" s="131">
        <v>369</v>
      </c>
    </row>
    <row r="1801" spans="10:14" ht="23.1" customHeight="1" thickBot="1">
      <c r="J1801" s="34">
        <f>'اسماء العملاء'!A371</f>
        <v>0</v>
      </c>
      <c r="K1801" s="202"/>
      <c r="L1801" s="291"/>
      <c r="M1801" s="291"/>
      <c r="N1801" s="131">
        <v>370</v>
      </c>
    </row>
    <row r="1802" spans="10:14" ht="23.1" customHeight="1" thickBot="1">
      <c r="J1802" s="34">
        <f>'اسماء العملاء'!A372</f>
        <v>0</v>
      </c>
      <c r="K1802" s="202"/>
      <c r="L1802" s="291"/>
      <c r="M1802" s="291"/>
      <c r="N1802" s="131">
        <v>371</v>
      </c>
    </row>
    <row r="1803" spans="10:14" ht="23.1" customHeight="1" thickBot="1">
      <c r="J1803" s="34">
        <f>'اسماء العملاء'!A373</f>
        <v>0</v>
      </c>
      <c r="K1803" s="202"/>
      <c r="L1803" s="291"/>
      <c r="M1803" s="291"/>
      <c r="N1803" s="131">
        <v>372</v>
      </c>
    </row>
    <row r="1804" spans="10:14" ht="23.1" customHeight="1" thickBot="1">
      <c r="J1804" s="34">
        <f>'اسماء العملاء'!A374</f>
        <v>0</v>
      </c>
      <c r="K1804" s="202"/>
      <c r="L1804" s="291"/>
      <c r="M1804" s="291"/>
      <c r="N1804" s="131">
        <v>373</v>
      </c>
    </row>
    <row r="1805" spans="10:14" ht="23.1" customHeight="1" thickBot="1">
      <c r="J1805" s="34">
        <f>'اسماء العملاء'!A375</f>
        <v>0</v>
      </c>
      <c r="K1805" s="202"/>
      <c r="L1805" s="291"/>
      <c r="M1805" s="291"/>
      <c r="N1805" s="131">
        <v>374</v>
      </c>
    </row>
    <row r="1806" spans="10:14" ht="23.1" customHeight="1" thickBot="1">
      <c r="J1806" s="34">
        <f>'اسماء العملاء'!A376</f>
        <v>0</v>
      </c>
      <c r="K1806" s="202"/>
      <c r="L1806" s="291"/>
      <c r="M1806" s="291"/>
      <c r="N1806" s="131">
        <v>375</v>
      </c>
    </row>
    <row r="1807" spans="10:14" ht="23.1" customHeight="1" thickBot="1">
      <c r="J1807" s="34">
        <f>'اسماء العملاء'!A377</f>
        <v>0</v>
      </c>
      <c r="K1807" s="202"/>
      <c r="L1807" s="291"/>
      <c r="M1807" s="291"/>
      <c r="N1807" s="131">
        <v>376</v>
      </c>
    </row>
    <row r="1808" spans="10:14" ht="23.1" customHeight="1" thickBot="1">
      <c r="J1808" s="34">
        <f>'اسماء العملاء'!A378</f>
        <v>0</v>
      </c>
      <c r="K1808" s="202"/>
      <c r="L1808" s="291"/>
      <c r="M1808" s="291"/>
      <c r="N1808" s="131">
        <v>377</v>
      </c>
    </row>
    <row r="1809" spans="10:14" ht="23.1" customHeight="1" thickBot="1">
      <c r="J1809" s="34">
        <f>'اسماء العملاء'!A379</f>
        <v>0</v>
      </c>
      <c r="K1809" s="202"/>
      <c r="L1809" s="291"/>
      <c r="M1809" s="291"/>
      <c r="N1809" s="131">
        <v>378</v>
      </c>
    </row>
    <row r="1810" spans="10:14" ht="23.1" customHeight="1" thickBot="1">
      <c r="J1810" s="34">
        <f>'اسماء العملاء'!A380</f>
        <v>0</v>
      </c>
      <c r="K1810" s="202"/>
      <c r="L1810" s="291"/>
      <c r="M1810" s="291"/>
      <c r="N1810" s="131">
        <v>379</v>
      </c>
    </row>
    <row r="1811" spans="10:14" ht="23.1" customHeight="1" thickBot="1">
      <c r="J1811" s="34">
        <f>'اسماء العملاء'!A381</f>
        <v>0</v>
      </c>
      <c r="K1811" s="202"/>
      <c r="L1811" s="291"/>
      <c r="M1811" s="291"/>
      <c r="N1811" s="131">
        <v>380</v>
      </c>
    </row>
    <row r="1812" spans="10:14" ht="23.1" customHeight="1" thickBot="1">
      <c r="J1812" s="34">
        <f>'اسماء العملاء'!A382</f>
        <v>0</v>
      </c>
      <c r="K1812" s="202"/>
      <c r="L1812" s="291"/>
      <c r="M1812" s="291"/>
      <c r="N1812" s="131">
        <v>381</v>
      </c>
    </row>
    <row r="1813" spans="10:14" ht="23.1" customHeight="1" thickBot="1">
      <c r="J1813" s="34">
        <f>'اسماء العملاء'!A383</f>
        <v>0</v>
      </c>
      <c r="K1813" s="202"/>
      <c r="L1813" s="291"/>
      <c r="M1813" s="291"/>
      <c r="N1813" s="131">
        <v>382</v>
      </c>
    </row>
    <row r="1814" spans="10:14" ht="23.1" customHeight="1" thickBot="1">
      <c r="J1814" s="34">
        <f>'اسماء العملاء'!A384</f>
        <v>0</v>
      </c>
      <c r="K1814" s="202"/>
      <c r="L1814" s="291"/>
      <c r="M1814" s="291"/>
      <c r="N1814" s="131">
        <v>383</v>
      </c>
    </row>
    <row r="1815" spans="10:14" ht="23.1" customHeight="1" thickBot="1">
      <c r="J1815" s="34">
        <f>'اسماء العملاء'!A385</f>
        <v>0</v>
      </c>
      <c r="K1815" s="202"/>
      <c r="L1815" s="291"/>
      <c r="M1815" s="291"/>
      <c r="N1815" s="131">
        <v>384</v>
      </c>
    </row>
    <row r="1816" spans="10:14" ht="23.1" customHeight="1" thickBot="1">
      <c r="J1816" s="34">
        <f>'اسماء العملاء'!A386</f>
        <v>0</v>
      </c>
      <c r="K1816" s="202"/>
      <c r="L1816" s="291"/>
      <c r="M1816" s="291"/>
      <c r="N1816" s="131">
        <v>385</v>
      </c>
    </row>
    <row r="1817" spans="10:14" ht="23.1" customHeight="1" thickBot="1">
      <c r="J1817" s="34">
        <f>'اسماء العملاء'!A387</f>
        <v>0</v>
      </c>
      <c r="K1817" s="202"/>
      <c r="L1817" s="291"/>
      <c r="M1817" s="291"/>
      <c r="N1817" s="131">
        <v>386</v>
      </c>
    </row>
    <row r="1818" spans="10:14" ht="23.1" customHeight="1" thickBot="1">
      <c r="J1818" s="34">
        <f>'اسماء العملاء'!A388</f>
        <v>0</v>
      </c>
      <c r="K1818" s="202"/>
      <c r="L1818" s="291"/>
      <c r="M1818" s="291"/>
      <c r="N1818" s="131">
        <v>387</v>
      </c>
    </row>
    <row r="1819" spans="10:14" ht="23.1" customHeight="1" thickBot="1">
      <c r="J1819" s="34">
        <f>'اسماء العملاء'!A389</f>
        <v>0</v>
      </c>
      <c r="K1819" s="208"/>
      <c r="L1819" s="291"/>
      <c r="M1819" s="291"/>
      <c r="N1819" s="131">
        <v>388</v>
      </c>
    </row>
    <row r="1820" spans="10:14" ht="23.1" customHeight="1" thickBot="1">
      <c r="J1820" s="34">
        <f>'اسماء العملاء'!A390</f>
        <v>0</v>
      </c>
      <c r="K1820" s="205"/>
      <c r="L1820" s="291"/>
      <c r="M1820" s="292"/>
      <c r="N1820" s="131">
        <v>389</v>
      </c>
    </row>
    <row r="1821" spans="10:14" ht="23.1" customHeight="1" thickBot="1">
      <c r="J1821" s="34">
        <f>'اسماء العملاء'!A391</f>
        <v>0</v>
      </c>
      <c r="K1821" s="202"/>
      <c r="L1821" s="291"/>
      <c r="M1821" s="291"/>
      <c r="N1821" s="131">
        <v>390</v>
      </c>
    </row>
    <row r="1822" spans="10:14" ht="23.1" customHeight="1" thickBot="1">
      <c r="J1822" s="34">
        <f>'اسماء العملاء'!A392</f>
        <v>0</v>
      </c>
      <c r="K1822" s="202"/>
      <c r="L1822" s="291"/>
      <c r="M1822" s="291"/>
      <c r="N1822" s="131">
        <v>391</v>
      </c>
    </row>
    <row r="1823" spans="10:14" ht="23.1" customHeight="1" thickBot="1">
      <c r="J1823" s="34">
        <f>'اسماء العملاء'!A393</f>
        <v>0</v>
      </c>
      <c r="K1823" s="202"/>
      <c r="L1823" s="291"/>
      <c r="M1823" s="291"/>
      <c r="N1823" s="131">
        <v>392</v>
      </c>
    </row>
    <row r="1824" spans="10:14" ht="23.1" customHeight="1" thickBot="1">
      <c r="J1824" s="34">
        <f>'اسماء العملاء'!A394</f>
        <v>0</v>
      </c>
      <c r="K1824" s="202"/>
      <c r="L1824" s="291"/>
      <c r="M1824" s="291"/>
      <c r="N1824" s="131">
        <v>393</v>
      </c>
    </row>
    <row r="1825" spans="10:14" ht="23.1" customHeight="1" thickBot="1">
      <c r="J1825" s="34">
        <f>'اسماء العملاء'!A395</f>
        <v>0</v>
      </c>
      <c r="K1825" s="202"/>
      <c r="L1825" s="291"/>
      <c r="M1825" s="291"/>
      <c r="N1825" s="131">
        <v>394</v>
      </c>
    </row>
    <row r="1826" spans="10:14" ht="23.1" customHeight="1" thickBot="1">
      <c r="J1826" s="34">
        <f>'اسماء العملاء'!A396</f>
        <v>0</v>
      </c>
      <c r="K1826" s="202"/>
      <c r="L1826" s="291"/>
      <c r="M1826" s="291"/>
      <c r="N1826" s="131">
        <v>395</v>
      </c>
    </row>
    <row r="1827" spans="10:14" ht="23.1" customHeight="1" thickBot="1">
      <c r="J1827" s="34">
        <f>'اسماء العملاء'!A397</f>
        <v>0</v>
      </c>
      <c r="K1827" s="202"/>
      <c r="L1827" s="291"/>
      <c r="M1827" s="291"/>
      <c r="N1827" s="131">
        <v>396</v>
      </c>
    </row>
    <row r="1828" spans="10:14" ht="23.1" customHeight="1" thickBot="1">
      <c r="J1828" s="34">
        <f>'اسماء العملاء'!A398</f>
        <v>0</v>
      </c>
      <c r="K1828" s="202"/>
      <c r="L1828" s="291"/>
      <c r="M1828" s="291"/>
      <c r="N1828" s="131">
        <v>397</v>
      </c>
    </row>
    <row r="1829" spans="10:14" ht="23.1" customHeight="1" thickBot="1">
      <c r="J1829" s="34">
        <f>'اسماء العملاء'!A399</f>
        <v>0</v>
      </c>
      <c r="K1829" s="202"/>
      <c r="L1829" s="291"/>
      <c r="M1829" s="291"/>
      <c r="N1829" s="131">
        <v>398</v>
      </c>
    </row>
    <row r="1830" spans="10:14" ht="23.1" customHeight="1" thickBot="1">
      <c r="J1830" s="34">
        <f>'اسماء العملاء'!A400</f>
        <v>0</v>
      </c>
      <c r="K1830" s="202"/>
      <c r="L1830" s="291"/>
      <c r="M1830" s="291"/>
      <c r="N1830" s="131">
        <v>399</v>
      </c>
    </row>
    <row r="1831" spans="10:14" ht="23.1" customHeight="1" thickBot="1">
      <c r="J1831" s="34">
        <f>'اسماء العملاء'!A401</f>
        <v>0</v>
      </c>
      <c r="K1831" s="202"/>
      <c r="L1831" s="291"/>
      <c r="M1831" s="291"/>
      <c r="N1831" s="131">
        <v>400</v>
      </c>
    </row>
    <row r="1832" spans="10:14" ht="23.1" customHeight="1" thickBot="1">
      <c r="J1832" s="34">
        <f>'اسماء العملاء'!A402</f>
        <v>0</v>
      </c>
      <c r="K1832" s="202"/>
      <c r="L1832" s="291"/>
      <c r="M1832" s="291"/>
      <c r="N1832" s="131">
        <v>401</v>
      </c>
    </row>
    <row r="1833" spans="10:14" ht="23.1" customHeight="1" thickBot="1">
      <c r="J1833" s="34">
        <f>'اسماء العملاء'!A403</f>
        <v>0</v>
      </c>
      <c r="K1833" s="202"/>
      <c r="L1833" s="291"/>
      <c r="M1833" s="291"/>
      <c r="N1833" s="131">
        <v>402</v>
      </c>
    </row>
    <row r="1834" spans="10:14" ht="23.1" customHeight="1" thickBot="1">
      <c r="J1834" s="34">
        <f>'اسماء العملاء'!A404</f>
        <v>0</v>
      </c>
      <c r="K1834" s="202"/>
      <c r="L1834" s="291"/>
      <c r="M1834" s="291"/>
      <c r="N1834" s="131">
        <v>403</v>
      </c>
    </row>
    <row r="1835" spans="10:14" ht="23.1" customHeight="1" thickBot="1">
      <c r="J1835" s="34">
        <f>'اسماء العملاء'!A405</f>
        <v>0</v>
      </c>
      <c r="K1835" s="202"/>
      <c r="L1835" s="291"/>
      <c r="M1835" s="291"/>
      <c r="N1835" s="131">
        <v>404</v>
      </c>
    </row>
    <row r="1836" spans="10:14" ht="23.1" customHeight="1" thickBot="1">
      <c r="J1836" s="34">
        <f>'اسماء العملاء'!A406</f>
        <v>0</v>
      </c>
      <c r="K1836" s="202"/>
      <c r="L1836" s="291"/>
      <c r="M1836" s="291"/>
      <c r="N1836" s="131">
        <v>405</v>
      </c>
    </row>
    <row r="1837" spans="10:14" ht="23.1" customHeight="1" thickBot="1">
      <c r="J1837" s="34">
        <f>'اسماء العملاء'!A407</f>
        <v>0</v>
      </c>
      <c r="K1837" s="202"/>
      <c r="L1837" s="291"/>
      <c r="M1837" s="291"/>
      <c r="N1837" s="131">
        <v>406</v>
      </c>
    </row>
    <row r="1838" spans="10:14" ht="23.1" customHeight="1" thickBot="1">
      <c r="J1838" s="34">
        <f>'اسماء العملاء'!A408</f>
        <v>0</v>
      </c>
      <c r="K1838" s="202"/>
      <c r="L1838" s="291"/>
      <c r="M1838" s="291"/>
      <c r="N1838" s="131">
        <v>407</v>
      </c>
    </row>
    <row r="1839" spans="10:14" ht="23.1" customHeight="1" thickBot="1">
      <c r="J1839" s="34">
        <f>'اسماء العملاء'!A409</f>
        <v>0</v>
      </c>
      <c r="K1839" s="202"/>
      <c r="L1839" s="291"/>
      <c r="M1839" s="291"/>
      <c r="N1839" s="131">
        <v>408</v>
      </c>
    </row>
    <row r="1840" spans="10:14" ht="23.1" customHeight="1" thickBot="1">
      <c r="J1840" s="34">
        <f>'اسماء العملاء'!A410</f>
        <v>0</v>
      </c>
      <c r="K1840" s="202"/>
      <c r="L1840" s="291"/>
      <c r="M1840" s="291"/>
      <c r="N1840" s="131">
        <v>409</v>
      </c>
    </row>
    <row r="1841" spans="10:14" ht="23.1" customHeight="1" thickBot="1">
      <c r="J1841" s="34">
        <f>'اسماء العملاء'!A411</f>
        <v>0</v>
      </c>
      <c r="K1841" s="202"/>
      <c r="L1841" s="291"/>
      <c r="M1841" s="291"/>
      <c r="N1841" s="131">
        <v>410</v>
      </c>
    </row>
    <row r="1842" spans="10:14" ht="23.1" customHeight="1" thickBot="1">
      <c r="J1842" s="34">
        <f>'اسماء العملاء'!A412</f>
        <v>0</v>
      </c>
      <c r="K1842" s="202"/>
      <c r="L1842" s="291"/>
      <c r="M1842" s="291"/>
      <c r="N1842" s="131">
        <v>411</v>
      </c>
    </row>
    <row r="1843" spans="10:14" ht="23.1" customHeight="1" thickBot="1">
      <c r="J1843" s="34">
        <f>'اسماء العملاء'!A413</f>
        <v>0</v>
      </c>
      <c r="K1843" s="202"/>
      <c r="L1843" s="291"/>
      <c r="M1843" s="291"/>
      <c r="N1843" s="131">
        <v>412</v>
      </c>
    </row>
    <row r="1844" spans="10:14" ht="23.1" customHeight="1" thickBot="1">
      <c r="J1844" s="34">
        <f>'اسماء العملاء'!A414</f>
        <v>0</v>
      </c>
      <c r="K1844" s="202"/>
      <c r="L1844" s="291"/>
      <c r="M1844" s="291"/>
      <c r="N1844" s="131">
        <v>413</v>
      </c>
    </row>
    <row r="1845" spans="10:14" ht="23.1" customHeight="1" thickBot="1">
      <c r="J1845" s="34">
        <f>'اسماء العملاء'!A415</f>
        <v>0</v>
      </c>
      <c r="K1845" s="202"/>
      <c r="L1845" s="291"/>
      <c r="M1845" s="291"/>
      <c r="N1845" s="131">
        <v>414</v>
      </c>
    </row>
    <row r="1846" spans="10:14" ht="23.1" customHeight="1" thickBot="1">
      <c r="J1846" s="34">
        <f>'اسماء العملاء'!A416</f>
        <v>0</v>
      </c>
      <c r="K1846" s="202"/>
      <c r="L1846" s="291"/>
      <c r="M1846" s="291"/>
      <c r="N1846" s="131">
        <v>415</v>
      </c>
    </row>
    <row r="1847" spans="10:14" ht="23.1" customHeight="1" thickBot="1">
      <c r="J1847" s="34">
        <f>'اسماء العملاء'!A417</f>
        <v>0</v>
      </c>
      <c r="K1847" s="202"/>
      <c r="L1847" s="291"/>
      <c r="M1847" s="291"/>
      <c r="N1847" s="131">
        <v>416</v>
      </c>
    </row>
    <row r="1848" spans="10:14" ht="23.1" customHeight="1" thickBot="1">
      <c r="J1848" s="34">
        <f>'اسماء العملاء'!A418</f>
        <v>0</v>
      </c>
      <c r="K1848" s="202"/>
      <c r="L1848" s="291"/>
      <c r="M1848" s="291"/>
      <c r="N1848" s="131">
        <v>417</v>
      </c>
    </row>
    <row r="1849" spans="10:14" ht="23.1" customHeight="1" thickBot="1">
      <c r="J1849" s="34">
        <f>'اسماء العملاء'!A419</f>
        <v>0</v>
      </c>
      <c r="K1849" s="202"/>
      <c r="L1849" s="291"/>
      <c r="M1849" s="291"/>
      <c r="N1849" s="131">
        <v>418</v>
      </c>
    </row>
    <row r="1850" spans="10:14" ht="23.1" customHeight="1" thickBot="1">
      <c r="J1850" s="34">
        <f>'اسماء العملاء'!A420</f>
        <v>0</v>
      </c>
      <c r="K1850" s="202"/>
      <c r="L1850" s="291"/>
      <c r="M1850" s="291"/>
      <c r="N1850" s="131">
        <v>419</v>
      </c>
    </row>
    <row r="1851" spans="10:14" ht="23.1" customHeight="1" thickBot="1">
      <c r="J1851" s="34">
        <f>'اسماء العملاء'!A421</f>
        <v>0</v>
      </c>
      <c r="K1851" s="202"/>
      <c r="L1851" s="291"/>
      <c r="M1851" s="291"/>
      <c r="N1851" s="131">
        <v>420</v>
      </c>
    </row>
    <row r="1852" spans="10:14" ht="23.1" customHeight="1" thickBot="1">
      <c r="J1852" s="34">
        <f>'اسماء العملاء'!A422</f>
        <v>0</v>
      </c>
      <c r="K1852" s="202"/>
      <c r="L1852" s="291"/>
      <c r="M1852" s="291"/>
      <c r="N1852" s="131">
        <v>421</v>
      </c>
    </row>
    <row r="1853" spans="10:14" ht="23.1" customHeight="1" thickBot="1">
      <c r="J1853" s="34">
        <f>'اسماء العملاء'!A423</f>
        <v>0</v>
      </c>
      <c r="K1853" s="202"/>
      <c r="L1853" s="291"/>
      <c r="M1853" s="291"/>
      <c r="N1853" s="131">
        <v>422</v>
      </c>
    </row>
    <row r="1854" spans="10:14" ht="23.1" customHeight="1" thickBot="1">
      <c r="J1854" s="34">
        <f>'اسماء العملاء'!A424</f>
        <v>0</v>
      </c>
      <c r="K1854" s="202"/>
      <c r="L1854" s="291"/>
      <c r="M1854" s="291"/>
      <c r="N1854" s="131">
        <v>423</v>
      </c>
    </row>
    <row r="1855" spans="10:14" ht="23.1" customHeight="1" thickBot="1">
      <c r="J1855" s="34">
        <f>'اسماء العملاء'!A425</f>
        <v>0</v>
      </c>
      <c r="K1855" s="202"/>
      <c r="L1855" s="291"/>
      <c r="M1855" s="291"/>
      <c r="N1855" s="131">
        <v>424</v>
      </c>
    </row>
    <row r="1856" spans="10:14" ht="23.1" customHeight="1" thickBot="1">
      <c r="J1856" s="34">
        <f>'اسماء العملاء'!A426</f>
        <v>0</v>
      </c>
      <c r="K1856" s="202"/>
      <c r="L1856" s="291"/>
      <c r="M1856" s="291"/>
      <c r="N1856" s="131">
        <v>425</v>
      </c>
    </row>
    <row r="1857" spans="10:14" ht="23.1" customHeight="1" thickBot="1">
      <c r="J1857" s="34">
        <f>'اسماء العملاء'!A427</f>
        <v>0</v>
      </c>
      <c r="K1857" s="202"/>
      <c r="L1857" s="291"/>
      <c r="M1857" s="291"/>
      <c r="N1857" s="131">
        <v>426</v>
      </c>
    </row>
    <row r="1858" spans="10:14" ht="23.1" customHeight="1" thickBot="1">
      <c r="J1858" s="34">
        <f>'اسماء العملاء'!A428</f>
        <v>0</v>
      </c>
      <c r="K1858" s="202"/>
      <c r="L1858" s="291"/>
      <c r="M1858" s="291"/>
      <c r="N1858" s="131">
        <v>427</v>
      </c>
    </row>
    <row r="1859" spans="10:14" ht="23.1" customHeight="1" thickBot="1">
      <c r="J1859" s="34">
        <f>'اسماء العملاء'!A429</f>
        <v>0</v>
      </c>
      <c r="K1859" s="202"/>
      <c r="L1859" s="291"/>
      <c r="M1859" s="291"/>
      <c r="N1859" s="131">
        <v>428</v>
      </c>
    </row>
    <row r="1860" spans="10:14" ht="23.1" customHeight="1" thickBot="1">
      <c r="J1860" s="34">
        <f>'اسماء العملاء'!A430</f>
        <v>0</v>
      </c>
      <c r="K1860" s="202"/>
      <c r="L1860" s="291"/>
      <c r="M1860" s="291"/>
      <c r="N1860" s="131">
        <v>429</v>
      </c>
    </row>
    <row r="1861" spans="10:14" ht="23.1" customHeight="1" thickBot="1">
      <c r="J1861" s="34">
        <f>'اسماء العملاء'!A431</f>
        <v>0</v>
      </c>
      <c r="K1861" s="202"/>
      <c r="L1861" s="291"/>
      <c r="M1861" s="291"/>
      <c r="N1861" s="131">
        <v>430</v>
      </c>
    </row>
    <row r="1862" spans="10:14" ht="23.1" customHeight="1" thickBot="1">
      <c r="J1862" s="34">
        <f>'اسماء العملاء'!A432</f>
        <v>0</v>
      </c>
      <c r="K1862" s="202"/>
      <c r="L1862" s="291"/>
      <c r="M1862" s="291"/>
      <c r="N1862" s="131">
        <v>431</v>
      </c>
    </row>
    <row r="1863" spans="10:14" ht="23.1" customHeight="1" thickBot="1">
      <c r="J1863" s="34">
        <f>'اسماء العملاء'!A433</f>
        <v>0</v>
      </c>
      <c r="K1863" s="202"/>
      <c r="L1863" s="291"/>
      <c r="M1863" s="291"/>
      <c r="N1863" s="131">
        <v>432</v>
      </c>
    </row>
    <row r="1864" spans="10:14" ht="23.1" customHeight="1" thickBot="1">
      <c r="J1864" s="34">
        <f>'اسماء العملاء'!A434</f>
        <v>0</v>
      </c>
      <c r="K1864" s="202"/>
      <c r="L1864" s="291"/>
      <c r="M1864" s="291"/>
      <c r="N1864" s="131">
        <v>433</v>
      </c>
    </row>
    <row r="1865" spans="10:14" ht="23.1" customHeight="1" thickBot="1">
      <c r="J1865" s="34">
        <f>'اسماء العملاء'!A435</f>
        <v>0</v>
      </c>
      <c r="K1865" s="202"/>
      <c r="L1865" s="291"/>
      <c r="M1865" s="291"/>
      <c r="N1865" s="131">
        <v>434</v>
      </c>
    </row>
    <row r="1866" spans="10:14" ht="23.1" customHeight="1" thickBot="1">
      <c r="J1866" s="34">
        <f>'اسماء العملاء'!A436</f>
        <v>0</v>
      </c>
      <c r="K1866" s="202"/>
      <c r="L1866" s="291"/>
      <c r="M1866" s="291"/>
      <c r="N1866" s="131">
        <v>435</v>
      </c>
    </row>
    <row r="1867" spans="10:14" ht="23.1" customHeight="1" thickBot="1">
      <c r="J1867" s="34">
        <f>'اسماء العملاء'!A437</f>
        <v>0</v>
      </c>
      <c r="K1867" s="202"/>
      <c r="L1867" s="291"/>
      <c r="M1867" s="291"/>
      <c r="N1867" s="131">
        <v>436</v>
      </c>
    </row>
    <row r="1868" spans="10:14" ht="23.1" customHeight="1" thickBot="1">
      <c r="J1868" s="34">
        <f>'اسماء العملاء'!A438</f>
        <v>0</v>
      </c>
      <c r="K1868" s="202"/>
      <c r="L1868" s="291"/>
      <c r="M1868" s="291"/>
      <c r="N1868" s="131">
        <v>437</v>
      </c>
    </row>
    <row r="1869" spans="10:14" ht="23.1" customHeight="1" thickBot="1">
      <c r="J1869" s="34">
        <f>'اسماء العملاء'!A439</f>
        <v>0</v>
      </c>
      <c r="K1869" s="202"/>
      <c r="L1869" s="291"/>
      <c r="M1869" s="291"/>
      <c r="N1869" s="131">
        <v>438</v>
      </c>
    </row>
    <row r="1870" spans="10:14" ht="23.1" customHeight="1" thickBot="1">
      <c r="J1870" s="34">
        <f>'اسماء العملاء'!A440</f>
        <v>0</v>
      </c>
      <c r="K1870" s="202"/>
      <c r="L1870" s="291"/>
      <c r="M1870" s="291"/>
      <c r="N1870" s="131">
        <v>439</v>
      </c>
    </row>
    <row r="1871" spans="10:14" ht="23.1" customHeight="1" thickBot="1">
      <c r="J1871" s="34">
        <f>'اسماء العملاء'!A441</f>
        <v>0</v>
      </c>
      <c r="K1871" s="202"/>
      <c r="L1871" s="291"/>
      <c r="M1871" s="291"/>
      <c r="N1871" s="131">
        <v>440</v>
      </c>
    </row>
    <row r="1872" spans="10:14" ht="23.1" customHeight="1" thickBot="1">
      <c r="J1872" s="34">
        <f>'اسماء العملاء'!A442</f>
        <v>0</v>
      </c>
      <c r="K1872" s="202"/>
      <c r="L1872" s="291"/>
      <c r="M1872" s="291"/>
      <c r="N1872" s="131">
        <v>441</v>
      </c>
    </row>
    <row r="1873" spans="10:14" ht="23.1" customHeight="1" thickBot="1">
      <c r="J1873" s="34">
        <f>'اسماء العملاء'!A443</f>
        <v>0</v>
      </c>
      <c r="K1873" s="202"/>
      <c r="L1873" s="291"/>
      <c r="M1873" s="291"/>
      <c r="N1873" s="131">
        <v>442</v>
      </c>
    </row>
    <row r="1874" spans="10:14" ht="23.1" customHeight="1" thickBot="1">
      <c r="J1874" s="34">
        <f>'اسماء العملاء'!A444</f>
        <v>0</v>
      </c>
      <c r="K1874" s="202"/>
      <c r="L1874" s="291"/>
      <c r="M1874" s="291"/>
      <c r="N1874" s="131">
        <v>443</v>
      </c>
    </row>
    <row r="1875" spans="10:14" ht="23.1" customHeight="1" thickBot="1">
      <c r="J1875" s="34">
        <f>'اسماء العملاء'!A445</f>
        <v>0</v>
      </c>
      <c r="K1875" s="202"/>
      <c r="L1875" s="291"/>
      <c r="M1875" s="291"/>
      <c r="N1875" s="131">
        <v>444</v>
      </c>
    </row>
    <row r="1876" spans="10:14" ht="23.1" customHeight="1" thickBot="1">
      <c r="J1876" s="34">
        <f>'اسماء العملاء'!A446</f>
        <v>0</v>
      </c>
      <c r="K1876" s="202"/>
      <c r="L1876" s="291"/>
      <c r="M1876" s="291"/>
      <c r="N1876" s="131">
        <v>445</v>
      </c>
    </row>
    <row r="1877" spans="10:14" ht="23.1" customHeight="1" thickBot="1">
      <c r="J1877" s="34">
        <f>'اسماء العملاء'!A447</f>
        <v>0</v>
      </c>
      <c r="K1877" s="202"/>
      <c r="L1877" s="291"/>
      <c r="M1877" s="291"/>
      <c r="N1877" s="131">
        <v>446</v>
      </c>
    </row>
    <row r="1878" spans="10:14" ht="23.1" customHeight="1" thickBot="1">
      <c r="J1878" s="34">
        <f>'اسماء العملاء'!A448</f>
        <v>0</v>
      </c>
      <c r="K1878" s="202"/>
      <c r="L1878" s="291"/>
      <c r="M1878" s="291"/>
      <c r="N1878" s="131">
        <v>447</v>
      </c>
    </row>
    <row r="1879" spans="10:14" ht="23.1" customHeight="1" thickBot="1">
      <c r="J1879" s="34">
        <f>'اسماء العملاء'!A449</f>
        <v>0</v>
      </c>
      <c r="K1879" s="202"/>
      <c r="L1879" s="291"/>
      <c r="M1879" s="291"/>
      <c r="N1879" s="131">
        <v>448</v>
      </c>
    </row>
    <row r="1880" spans="10:14" ht="23.1" customHeight="1" thickBot="1">
      <c r="J1880" s="34">
        <f>'اسماء العملاء'!A450</f>
        <v>0</v>
      </c>
      <c r="K1880" s="202"/>
      <c r="L1880" s="291"/>
      <c r="M1880" s="291"/>
      <c r="N1880" s="131">
        <v>449</v>
      </c>
    </row>
    <row r="1881" spans="10:14" ht="23.1" customHeight="1" thickBot="1">
      <c r="J1881" s="34">
        <f>'اسماء العملاء'!A451</f>
        <v>0</v>
      </c>
      <c r="K1881" s="202"/>
      <c r="L1881" s="291"/>
      <c r="M1881" s="291"/>
      <c r="N1881" s="131">
        <v>450</v>
      </c>
    </row>
    <row r="1882" spans="10:14" ht="23.1" customHeight="1" thickBot="1">
      <c r="J1882" s="34">
        <f>'اسماء العملاء'!A452</f>
        <v>0</v>
      </c>
      <c r="K1882" s="202"/>
      <c r="L1882" s="291"/>
      <c r="M1882" s="291"/>
      <c r="N1882" s="131">
        <v>451</v>
      </c>
    </row>
    <row r="1883" spans="10:14" ht="23.1" customHeight="1" thickBot="1">
      <c r="J1883" s="34">
        <f>'اسماء العملاء'!A453</f>
        <v>0</v>
      </c>
      <c r="K1883" s="202"/>
      <c r="L1883" s="291"/>
      <c r="M1883" s="291"/>
      <c r="N1883" s="131">
        <v>452</v>
      </c>
    </row>
    <row r="1884" spans="10:14" ht="23.1" customHeight="1" thickBot="1">
      <c r="J1884" s="34">
        <f>'اسماء العملاء'!A454</f>
        <v>0</v>
      </c>
      <c r="K1884" s="202"/>
      <c r="L1884" s="291"/>
      <c r="M1884" s="291"/>
      <c r="N1884" s="131">
        <v>453</v>
      </c>
    </row>
    <row r="1885" spans="10:14" ht="23.1" customHeight="1" thickBot="1">
      <c r="J1885" s="34">
        <f>'اسماء العملاء'!A455</f>
        <v>0</v>
      </c>
      <c r="K1885" s="202"/>
      <c r="L1885" s="291"/>
      <c r="M1885" s="291"/>
      <c r="N1885" s="131">
        <v>454</v>
      </c>
    </row>
    <row r="1886" spans="10:14" ht="23.1" customHeight="1" thickBot="1">
      <c r="J1886" s="34">
        <f>'اسماء العملاء'!A456</f>
        <v>0</v>
      </c>
      <c r="K1886" s="202"/>
      <c r="L1886" s="291"/>
      <c r="M1886" s="291"/>
      <c r="N1886" s="131">
        <v>455</v>
      </c>
    </row>
    <row r="1887" spans="10:14" ht="23.1" customHeight="1" thickBot="1">
      <c r="J1887" s="34">
        <f>'اسماء العملاء'!A457</f>
        <v>0</v>
      </c>
      <c r="K1887" s="202"/>
      <c r="L1887" s="291"/>
      <c r="M1887" s="291"/>
      <c r="N1887" s="131">
        <v>456</v>
      </c>
    </row>
    <row r="1888" spans="10:14" ht="23.1" customHeight="1" thickBot="1">
      <c r="J1888" s="34">
        <f>'اسماء العملاء'!A458</f>
        <v>0</v>
      </c>
      <c r="K1888" s="202"/>
      <c r="L1888" s="291"/>
      <c r="M1888" s="291"/>
      <c r="N1888" s="131">
        <v>457</v>
      </c>
    </row>
    <row r="1889" spans="10:14" ht="23.1" customHeight="1" thickBot="1">
      <c r="J1889" s="34">
        <f>'اسماء العملاء'!A459</f>
        <v>0</v>
      </c>
      <c r="K1889" s="202"/>
      <c r="L1889" s="291"/>
      <c r="M1889" s="291"/>
      <c r="N1889" s="131">
        <v>458</v>
      </c>
    </row>
    <row r="1890" spans="10:14" ht="23.1" customHeight="1" thickBot="1">
      <c r="J1890" s="34">
        <f>'اسماء العملاء'!A460</f>
        <v>0</v>
      </c>
      <c r="K1890" s="202"/>
      <c r="L1890" s="291"/>
      <c r="M1890" s="291"/>
      <c r="N1890" s="131">
        <v>459</v>
      </c>
    </row>
    <row r="1891" spans="10:14" ht="23.1" customHeight="1" thickBot="1">
      <c r="J1891" s="34">
        <f>'اسماء العملاء'!A461</f>
        <v>0</v>
      </c>
      <c r="K1891" s="202"/>
      <c r="L1891" s="291"/>
      <c r="M1891" s="291"/>
      <c r="N1891" s="131">
        <v>460</v>
      </c>
    </row>
    <row r="1892" spans="10:14" ht="23.1" customHeight="1" thickBot="1">
      <c r="J1892" s="34">
        <f>'اسماء العملاء'!A462</f>
        <v>0</v>
      </c>
      <c r="K1892" s="202"/>
      <c r="L1892" s="291"/>
      <c r="M1892" s="291"/>
      <c r="N1892" s="131">
        <v>461</v>
      </c>
    </row>
    <row r="1893" spans="10:14" ht="23.1" customHeight="1" thickBot="1">
      <c r="J1893" s="34">
        <f>'اسماء العملاء'!A463</f>
        <v>0</v>
      </c>
      <c r="K1893" s="202"/>
      <c r="L1893" s="291"/>
      <c r="M1893" s="291"/>
      <c r="N1893" s="131">
        <v>462</v>
      </c>
    </row>
    <row r="1894" spans="10:14" ht="23.1" customHeight="1" thickBot="1">
      <c r="J1894" s="34">
        <f>'اسماء العملاء'!A464</f>
        <v>0</v>
      </c>
      <c r="K1894" s="202"/>
      <c r="L1894" s="291"/>
      <c r="M1894" s="291"/>
      <c r="N1894" s="131">
        <v>463</v>
      </c>
    </row>
    <row r="1895" spans="10:14" ht="23.1" customHeight="1" thickBot="1">
      <c r="J1895" s="34">
        <f>'اسماء العملاء'!A465</f>
        <v>0</v>
      </c>
      <c r="K1895" s="202"/>
      <c r="L1895" s="291"/>
      <c r="M1895" s="291"/>
      <c r="N1895" s="131">
        <v>464</v>
      </c>
    </row>
    <row r="1896" spans="10:14" ht="23.1" customHeight="1" thickBot="1">
      <c r="J1896" s="34">
        <f>'اسماء العملاء'!A466</f>
        <v>0</v>
      </c>
      <c r="K1896" s="202"/>
      <c r="L1896" s="291"/>
      <c r="M1896" s="291"/>
      <c r="N1896" s="131">
        <v>465</v>
      </c>
    </row>
    <row r="1897" spans="10:14" ht="23.1" customHeight="1" thickBot="1">
      <c r="J1897" s="34">
        <f>'اسماء العملاء'!A467</f>
        <v>0</v>
      </c>
      <c r="K1897" s="202"/>
      <c r="L1897" s="291"/>
      <c r="M1897" s="291"/>
      <c r="N1897" s="131">
        <v>466</v>
      </c>
    </row>
    <row r="1898" spans="10:14" ht="23.1" customHeight="1" thickBot="1">
      <c r="J1898" s="34">
        <f>'اسماء العملاء'!A468</f>
        <v>0</v>
      </c>
      <c r="K1898" s="202"/>
      <c r="L1898" s="291"/>
      <c r="M1898" s="291"/>
      <c r="N1898" s="131">
        <v>467</v>
      </c>
    </row>
    <row r="1899" spans="10:14" ht="23.1" customHeight="1" thickBot="1">
      <c r="J1899" s="34">
        <f>'اسماء العملاء'!A469</f>
        <v>0</v>
      </c>
      <c r="K1899" s="202"/>
      <c r="L1899" s="291"/>
      <c r="M1899" s="291"/>
      <c r="N1899" s="131">
        <v>468</v>
      </c>
    </row>
    <row r="1900" spans="10:14" ht="23.1" customHeight="1" thickBot="1">
      <c r="J1900" s="34">
        <f>'اسماء العملاء'!A470</f>
        <v>0</v>
      </c>
      <c r="K1900" s="202"/>
      <c r="L1900" s="291"/>
      <c r="M1900" s="291"/>
      <c r="N1900" s="131">
        <v>469</v>
      </c>
    </row>
    <row r="1901" spans="10:14" ht="23.1" customHeight="1" thickBot="1">
      <c r="J1901" s="34">
        <f>'اسماء العملاء'!A471</f>
        <v>0</v>
      </c>
      <c r="K1901" s="202"/>
      <c r="L1901" s="291"/>
      <c r="M1901" s="291"/>
      <c r="N1901" s="131">
        <v>470</v>
      </c>
    </row>
    <row r="1902" spans="10:14" ht="23.1" customHeight="1" thickBot="1">
      <c r="J1902" s="34">
        <f>'اسماء العملاء'!A472</f>
        <v>0</v>
      </c>
      <c r="K1902" s="208"/>
      <c r="L1902" s="291"/>
      <c r="M1902" s="291"/>
      <c r="N1902" s="131">
        <v>471</v>
      </c>
    </row>
    <row r="1903" spans="10:14" ht="23.1" customHeight="1" thickBot="1">
      <c r="J1903" s="34">
        <f>'اسماء العملاء'!A473</f>
        <v>0</v>
      </c>
      <c r="K1903" s="205"/>
      <c r="L1903" s="291"/>
      <c r="M1903" s="292"/>
      <c r="N1903" s="131">
        <v>472</v>
      </c>
    </row>
    <row r="1904" spans="10:14" ht="23.1" customHeight="1" thickBot="1">
      <c r="J1904" s="34">
        <f>'اسماء العملاء'!A474</f>
        <v>0</v>
      </c>
      <c r="K1904" s="202"/>
      <c r="L1904" s="291"/>
      <c r="M1904" s="291"/>
      <c r="N1904" s="131">
        <v>473</v>
      </c>
    </row>
    <row r="1905" spans="10:14" ht="23.1" customHeight="1" thickBot="1">
      <c r="J1905" s="34">
        <f>'اسماء العملاء'!A475</f>
        <v>0</v>
      </c>
      <c r="K1905" s="202"/>
      <c r="L1905" s="291"/>
      <c r="M1905" s="291"/>
      <c r="N1905" s="131">
        <v>474</v>
      </c>
    </row>
    <row r="1906" spans="10:14" ht="23.1" customHeight="1" thickBot="1">
      <c r="J1906" s="34">
        <f>'اسماء العملاء'!A476</f>
        <v>0</v>
      </c>
      <c r="K1906" s="202"/>
      <c r="L1906" s="291"/>
      <c r="M1906" s="291"/>
      <c r="N1906" s="131">
        <v>475</v>
      </c>
    </row>
    <row r="1907" spans="10:14" ht="23.1" customHeight="1" thickBot="1">
      <c r="J1907" s="34">
        <f>'اسماء العملاء'!A477</f>
        <v>0</v>
      </c>
      <c r="K1907" s="202"/>
      <c r="L1907" s="291"/>
      <c r="M1907" s="291"/>
      <c r="N1907" s="131">
        <v>476</v>
      </c>
    </row>
    <row r="1908" spans="10:14" ht="23.1" customHeight="1" thickBot="1">
      <c r="J1908" s="34">
        <f>'اسماء العملاء'!A478</f>
        <v>0</v>
      </c>
      <c r="K1908" s="202"/>
      <c r="L1908" s="291"/>
      <c r="M1908" s="291"/>
      <c r="N1908" s="131">
        <v>477</v>
      </c>
    </row>
    <row r="1909" spans="10:14" ht="23.1" customHeight="1" thickBot="1">
      <c r="J1909" s="34">
        <f>'اسماء العملاء'!A479</f>
        <v>0</v>
      </c>
      <c r="K1909" s="202"/>
      <c r="L1909" s="291"/>
      <c r="M1909" s="291"/>
      <c r="N1909" s="131">
        <v>478</v>
      </c>
    </row>
    <row r="1910" spans="10:14" ht="23.1" customHeight="1" thickBot="1">
      <c r="J1910" s="34">
        <f>'اسماء العملاء'!A480</f>
        <v>0</v>
      </c>
      <c r="K1910" s="202"/>
      <c r="L1910" s="291"/>
      <c r="M1910" s="291"/>
      <c r="N1910" s="131">
        <v>479</v>
      </c>
    </row>
    <row r="1911" spans="10:14" ht="23.1" customHeight="1" thickBot="1">
      <c r="J1911" s="34">
        <f>'اسماء العملاء'!A481</f>
        <v>0</v>
      </c>
      <c r="K1911" s="202"/>
      <c r="L1911" s="291"/>
      <c r="M1911" s="291"/>
      <c r="N1911" s="131">
        <v>480</v>
      </c>
    </row>
    <row r="1912" spans="10:14" ht="23.1" customHeight="1" thickBot="1">
      <c r="J1912" s="34">
        <f>'اسماء العملاء'!A482</f>
        <v>0</v>
      </c>
      <c r="K1912" s="202"/>
      <c r="L1912" s="291"/>
      <c r="M1912" s="291"/>
      <c r="N1912" s="131">
        <v>481</v>
      </c>
    </row>
    <row r="1913" spans="10:14" ht="23.1" customHeight="1" thickBot="1">
      <c r="J1913" s="34">
        <f>'اسماء العملاء'!A483</f>
        <v>0</v>
      </c>
      <c r="K1913" s="202"/>
      <c r="L1913" s="291"/>
      <c r="M1913" s="291"/>
      <c r="N1913" s="131">
        <v>482</v>
      </c>
    </row>
    <row r="1914" spans="10:14" ht="23.1" customHeight="1" thickBot="1">
      <c r="J1914" s="34">
        <f>'اسماء العملاء'!A484</f>
        <v>0</v>
      </c>
      <c r="K1914" s="202"/>
      <c r="L1914" s="291"/>
      <c r="M1914" s="291"/>
      <c r="N1914" s="131">
        <v>483</v>
      </c>
    </row>
    <row r="1915" spans="10:14" ht="23.1" customHeight="1" thickBot="1">
      <c r="J1915" s="34">
        <f>'اسماء العملاء'!A485</f>
        <v>0</v>
      </c>
      <c r="K1915" s="202"/>
      <c r="L1915" s="291"/>
      <c r="M1915" s="291"/>
      <c r="N1915" s="131">
        <v>484</v>
      </c>
    </row>
    <row r="1916" spans="10:14" ht="23.1" customHeight="1" thickBot="1">
      <c r="J1916" s="34">
        <f>'اسماء العملاء'!A486</f>
        <v>0</v>
      </c>
      <c r="K1916" s="202"/>
      <c r="L1916" s="291"/>
      <c r="M1916" s="291"/>
      <c r="N1916" s="131">
        <v>485</v>
      </c>
    </row>
    <row r="1917" spans="10:14" ht="23.1" customHeight="1" thickBot="1">
      <c r="J1917" s="34">
        <f>'اسماء العملاء'!A487</f>
        <v>0</v>
      </c>
      <c r="K1917" s="202"/>
      <c r="L1917" s="291"/>
      <c r="M1917" s="291"/>
      <c r="N1917" s="131">
        <v>486</v>
      </c>
    </row>
    <row r="1918" spans="10:14" ht="23.1" customHeight="1" thickBot="1">
      <c r="J1918" s="34">
        <f>'اسماء العملاء'!A488</f>
        <v>0</v>
      </c>
      <c r="K1918" s="202"/>
      <c r="L1918" s="291"/>
      <c r="M1918" s="291"/>
      <c r="N1918" s="131">
        <v>487</v>
      </c>
    </row>
    <row r="1919" spans="10:14" ht="23.1" customHeight="1" thickBot="1">
      <c r="J1919" s="34">
        <f>'اسماء العملاء'!A489</f>
        <v>0</v>
      </c>
      <c r="K1919" s="202"/>
      <c r="L1919" s="291"/>
      <c r="M1919" s="291"/>
      <c r="N1919" s="131">
        <v>488</v>
      </c>
    </row>
    <row r="1920" spans="10:14" ht="23.1" customHeight="1" thickBot="1">
      <c r="J1920" s="34">
        <f>'اسماء العملاء'!A490</f>
        <v>0</v>
      </c>
      <c r="K1920" s="202"/>
      <c r="L1920" s="291"/>
      <c r="M1920" s="291"/>
      <c r="N1920" s="131">
        <v>489</v>
      </c>
    </row>
    <row r="1921" spans="10:14" ht="23.1" customHeight="1" thickBot="1">
      <c r="J1921" s="34">
        <f>'اسماء العملاء'!A491</f>
        <v>0</v>
      </c>
      <c r="K1921" s="202"/>
      <c r="L1921" s="291"/>
      <c r="M1921" s="291"/>
      <c r="N1921" s="131">
        <v>490</v>
      </c>
    </row>
    <row r="1922" spans="10:14" ht="23.1" customHeight="1" thickBot="1">
      <c r="J1922" s="34">
        <f>'اسماء العملاء'!A492</f>
        <v>0</v>
      </c>
      <c r="K1922" s="202"/>
      <c r="L1922" s="291"/>
      <c r="M1922" s="291"/>
      <c r="N1922" s="131">
        <v>491</v>
      </c>
    </row>
    <row r="1923" spans="10:14" ht="23.1" customHeight="1" thickBot="1">
      <c r="J1923" s="34">
        <f>'اسماء العملاء'!A493</f>
        <v>0</v>
      </c>
      <c r="K1923" s="202"/>
      <c r="L1923" s="291"/>
      <c r="M1923" s="291"/>
      <c r="N1923" s="131">
        <v>492</v>
      </c>
    </row>
    <row r="1924" spans="10:14" ht="23.1" customHeight="1" thickBot="1">
      <c r="J1924" s="34">
        <f>'اسماء العملاء'!A494</f>
        <v>0</v>
      </c>
      <c r="K1924" s="202"/>
      <c r="L1924" s="291"/>
      <c r="M1924" s="291"/>
      <c r="N1924" s="131">
        <v>493</v>
      </c>
    </row>
    <row r="1925" spans="10:14" ht="23.1" customHeight="1" thickBot="1">
      <c r="J1925" s="34">
        <f>'اسماء العملاء'!A495</f>
        <v>0</v>
      </c>
      <c r="K1925" s="202"/>
      <c r="L1925" s="291"/>
      <c r="M1925" s="291"/>
      <c r="N1925" s="131">
        <v>494</v>
      </c>
    </row>
    <row r="1926" spans="10:14" ht="23.1" customHeight="1" thickBot="1">
      <c r="J1926" s="34">
        <f>'اسماء العملاء'!A496</f>
        <v>0</v>
      </c>
      <c r="K1926" s="202"/>
      <c r="L1926" s="291"/>
      <c r="M1926" s="291"/>
      <c r="N1926" s="131">
        <v>495</v>
      </c>
    </row>
    <row r="1927" spans="10:14" ht="23.1" customHeight="1" thickBot="1">
      <c r="J1927" s="34">
        <f>'اسماء العملاء'!A497</f>
        <v>0</v>
      </c>
      <c r="K1927" s="202"/>
      <c r="L1927" s="291"/>
      <c r="M1927" s="291"/>
      <c r="N1927" s="131">
        <v>496</v>
      </c>
    </row>
    <row r="1928" spans="10:14" ht="23.1" customHeight="1" thickBot="1">
      <c r="J1928" s="34">
        <f>'اسماء العملاء'!A498</f>
        <v>0</v>
      </c>
      <c r="K1928" s="202"/>
      <c r="L1928" s="291"/>
      <c r="M1928" s="291"/>
      <c r="N1928" s="131">
        <v>497</v>
      </c>
    </row>
    <row r="1929" spans="10:14" ht="23.1" customHeight="1" thickBot="1">
      <c r="J1929" s="34">
        <f>'اسماء العملاء'!A499</f>
        <v>0</v>
      </c>
      <c r="K1929" s="202"/>
      <c r="L1929" s="291"/>
      <c r="M1929" s="291"/>
      <c r="N1929" s="131">
        <v>498</v>
      </c>
    </row>
    <row r="1930" spans="10:14" ht="23.1" customHeight="1" thickBot="1">
      <c r="J1930" s="34">
        <f>'اسماء العملاء'!A500</f>
        <v>0</v>
      </c>
      <c r="K1930" s="202"/>
      <c r="L1930" s="291"/>
      <c r="M1930" s="291"/>
      <c r="N1930" s="131">
        <v>499</v>
      </c>
    </row>
    <row r="1931" spans="10:14" ht="23.1" customHeight="1" thickBot="1">
      <c r="J1931" s="34">
        <f>'اسماء العملاء'!A501</f>
        <v>0</v>
      </c>
      <c r="K1931" s="202"/>
      <c r="L1931" s="291"/>
      <c r="M1931" s="291"/>
      <c r="N1931" s="131">
        <v>500</v>
      </c>
    </row>
    <row r="1932" spans="10:14" ht="23.1" customHeight="1" thickBot="1">
      <c r="J1932" s="34">
        <f>'اسماء العملاء'!A502</f>
        <v>0</v>
      </c>
      <c r="K1932" s="202"/>
      <c r="L1932" s="291"/>
      <c r="M1932" s="291"/>
      <c r="N1932" s="131">
        <v>501</v>
      </c>
    </row>
    <row r="1933" spans="10:14" ht="23.1" customHeight="1" thickBot="1">
      <c r="J1933" s="34">
        <f>'اسماء العملاء'!A503</f>
        <v>0</v>
      </c>
      <c r="K1933" s="202"/>
      <c r="L1933" s="291"/>
      <c r="M1933" s="291"/>
      <c r="N1933" s="131">
        <v>502</v>
      </c>
    </row>
    <row r="1934" spans="10:14" ht="23.1" customHeight="1" thickBot="1">
      <c r="J1934" s="34">
        <f>'اسماء العملاء'!A504</f>
        <v>0</v>
      </c>
      <c r="K1934" s="202"/>
      <c r="L1934" s="291"/>
      <c r="M1934" s="291"/>
      <c r="N1934" s="131">
        <v>503</v>
      </c>
    </row>
    <row r="1935" spans="10:14" ht="23.1" customHeight="1" thickBot="1">
      <c r="J1935" s="34">
        <f>'اسماء العملاء'!A505</f>
        <v>0</v>
      </c>
      <c r="K1935" s="202"/>
      <c r="L1935" s="291"/>
      <c r="M1935" s="291"/>
      <c r="N1935" s="131">
        <v>504</v>
      </c>
    </row>
    <row r="1936" spans="10:14" ht="23.1" customHeight="1" thickBot="1">
      <c r="J1936" s="34">
        <f>'اسماء العملاء'!A506</f>
        <v>0</v>
      </c>
      <c r="K1936" s="202"/>
      <c r="L1936" s="291"/>
      <c r="M1936" s="291"/>
      <c r="N1936" s="131">
        <v>505</v>
      </c>
    </row>
    <row r="1937" spans="10:14" ht="23.1" customHeight="1" thickBot="1">
      <c r="J1937" s="34">
        <f>'اسماء العملاء'!A507</f>
        <v>0</v>
      </c>
      <c r="K1937" s="202"/>
      <c r="L1937" s="291"/>
      <c r="M1937" s="291"/>
      <c r="N1937" s="131">
        <v>506</v>
      </c>
    </row>
    <row r="1938" spans="10:14" ht="23.1" customHeight="1" thickBot="1">
      <c r="J1938" s="34">
        <f>'اسماء العملاء'!A508</f>
        <v>0</v>
      </c>
      <c r="K1938" s="202"/>
      <c r="L1938" s="291"/>
      <c r="M1938" s="291"/>
      <c r="N1938" s="131">
        <v>507</v>
      </c>
    </row>
    <row r="1939" spans="10:14" ht="23.1" customHeight="1" thickBot="1">
      <c r="J1939" s="34">
        <f>'اسماء العملاء'!A509</f>
        <v>0</v>
      </c>
      <c r="K1939" s="202"/>
      <c r="L1939" s="291"/>
      <c r="M1939" s="291"/>
      <c r="N1939" s="131">
        <v>508</v>
      </c>
    </row>
    <row r="1940" spans="10:14" ht="23.1" customHeight="1" thickBot="1">
      <c r="J1940" s="34">
        <f>'اسماء العملاء'!A510</f>
        <v>0</v>
      </c>
      <c r="K1940" s="202"/>
      <c r="L1940" s="291"/>
      <c r="M1940" s="291"/>
      <c r="N1940" s="131">
        <v>509</v>
      </c>
    </row>
    <row r="1941" spans="10:14" ht="23.1" customHeight="1" thickBot="1">
      <c r="J1941" s="34">
        <f>'اسماء العملاء'!A511</f>
        <v>0</v>
      </c>
      <c r="K1941" s="202"/>
      <c r="L1941" s="291"/>
      <c r="M1941" s="291"/>
      <c r="N1941" s="131">
        <v>510</v>
      </c>
    </row>
    <row r="1942" spans="10:14" ht="23.1" customHeight="1" thickBot="1">
      <c r="J1942" s="34">
        <f>'اسماء العملاء'!A512</f>
        <v>0</v>
      </c>
      <c r="K1942" s="202"/>
      <c r="L1942" s="291"/>
      <c r="M1942" s="291"/>
      <c r="N1942" s="131">
        <v>511</v>
      </c>
    </row>
    <row r="1943" spans="10:14" ht="23.1" customHeight="1" thickBot="1">
      <c r="J1943" s="34">
        <f>'اسماء العملاء'!A513</f>
        <v>0</v>
      </c>
      <c r="K1943" s="202"/>
      <c r="L1943" s="291"/>
      <c r="M1943" s="291"/>
      <c r="N1943" s="131">
        <v>512</v>
      </c>
    </row>
    <row r="1944" spans="10:14" ht="23.1" customHeight="1" thickBot="1">
      <c r="J1944" s="34">
        <f>'اسماء العملاء'!A514</f>
        <v>0</v>
      </c>
      <c r="K1944" s="202"/>
      <c r="L1944" s="291"/>
      <c r="M1944" s="291"/>
      <c r="N1944" s="131">
        <v>513</v>
      </c>
    </row>
    <row r="1945" spans="10:14" ht="23.1" customHeight="1" thickBot="1">
      <c r="J1945" s="34">
        <f>'اسماء العملاء'!A515</f>
        <v>0</v>
      </c>
      <c r="K1945" s="202"/>
      <c r="L1945" s="291"/>
      <c r="M1945" s="291"/>
      <c r="N1945" s="131">
        <v>514</v>
      </c>
    </row>
    <row r="1946" spans="10:14" ht="23.1" customHeight="1" thickBot="1">
      <c r="J1946" s="34">
        <f>'اسماء العملاء'!A516</f>
        <v>0</v>
      </c>
      <c r="K1946" s="202"/>
      <c r="L1946" s="291"/>
      <c r="M1946" s="291"/>
      <c r="N1946" s="131">
        <v>515</v>
      </c>
    </row>
    <row r="1947" spans="10:14" ht="23.1" customHeight="1" thickBot="1">
      <c r="J1947" s="34">
        <f>'اسماء العملاء'!A517</f>
        <v>0</v>
      </c>
      <c r="K1947" s="202"/>
      <c r="L1947" s="291"/>
      <c r="M1947" s="291"/>
      <c r="N1947" s="131">
        <v>516</v>
      </c>
    </row>
    <row r="1948" spans="10:14" ht="23.1" customHeight="1" thickBot="1">
      <c r="J1948" s="34">
        <f>'اسماء العملاء'!A518</f>
        <v>0</v>
      </c>
      <c r="K1948" s="202"/>
      <c r="L1948" s="291"/>
      <c r="M1948" s="291"/>
      <c r="N1948" s="131">
        <v>517</v>
      </c>
    </row>
    <row r="1949" spans="10:14" ht="23.1" customHeight="1" thickBot="1">
      <c r="J1949" s="34">
        <f>'اسماء العملاء'!A519</f>
        <v>0</v>
      </c>
      <c r="K1949" s="202"/>
      <c r="L1949" s="291"/>
      <c r="M1949" s="291"/>
      <c r="N1949" s="131">
        <v>518</v>
      </c>
    </row>
    <row r="1950" spans="10:14" ht="23.1" customHeight="1" thickBot="1">
      <c r="J1950" s="34">
        <f>'اسماء العملاء'!A520</f>
        <v>0</v>
      </c>
      <c r="K1950" s="202"/>
      <c r="L1950" s="291"/>
      <c r="M1950" s="291"/>
      <c r="N1950" s="131">
        <v>519</v>
      </c>
    </row>
    <row r="1951" spans="10:14" ht="23.1" customHeight="1" thickBot="1">
      <c r="J1951" s="34">
        <f>'اسماء العملاء'!A521</f>
        <v>0</v>
      </c>
      <c r="K1951" s="202"/>
      <c r="L1951" s="291"/>
      <c r="M1951" s="291"/>
      <c r="N1951" s="131">
        <v>520</v>
      </c>
    </row>
    <row r="1952" spans="10:14" ht="23.1" customHeight="1" thickBot="1">
      <c r="J1952" s="34">
        <f>'اسماء العملاء'!A522</f>
        <v>0</v>
      </c>
      <c r="K1952" s="202"/>
      <c r="L1952" s="291"/>
      <c r="M1952" s="291"/>
      <c r="N1952" s="131">
        <v>521</v>
      </c>
    </row>
    <row r="1953" spans="10:14" ht="23.1" customHeight="1" thickBot="1">
      <c r="J1953" s="34">
        <f>'اسماء العملاء'!A523</f>
        <v>0</v>
      </c>
      <c r="K1953" s="202"/>
      <c r="L1953" s="291"/>
      <c r="M1953" s="291"/>
      <c r="N1953" s="131">
        <v>522</v>
      </c>
    </row>
    <row r="1954" spans="10:14" ht="23.1" customHeight="1" thickBot="1">
      <c r="J1954" s="34">
        <f>'اسماء العملاء'!A524</f>
        <v>0</v>
      </c>
      <c r="K1954" s="202"/>
      <c r="L1954" s="291"/>
      <c r="M1954" s="291"/>
      <c r="N1954" s="131">
        <v>523</v>
      </c>
    </row>
    <row r="1955" spans="10:14" ht="23.1" customHeight="1" thickBot="1">
      <c r="J1955" s="34">
        <f>'اسماء العملاء'!A525</f>
        <v>0</v>
      </c>
      <c r="K1955" s="202"/>
      <c r="L1955" s="291"/>
      <c r="M1955" s="291"/>
      <c r="N1955" s="131">
        <v>524</v>
      </c>
    </row>
    <row r="1956" spans="10:14" ht="23.1" customHeight="1" thickBot="1">
      <c r="J1956" s="34">
        <f>'اسماء العملاء'!A526</f>
        <v>0</v>
      </c>
      <c r="K1956" s="202"/>
      <c r="L1956" s="291"/>
      <c r="M1956" s="291"/>
      <c r="N1956" s="131">
        <v>525</v>
      </c>
    </row>
    <row r="1957" spans="10:14" ht="23.1" customHeight="1" thickBot="1">
      <c r="J1957" s="34">
        <f>'اسماء العملاء'!A527</f>
        <v>0</v>
      </c>
      <c r="K1957" s="202"/>
      <c r="L1957" s="291"/>
      <c r="M1957" s="291"/>
      <c r="N1957" s="131">
        <v>526</v>
      </c>
    </row>
    <row r="1958" spans="10:14" ht="23.1" customHeight="1" thickBot="1">
      <c r="J1958" s="34">
        <f>'اسماء العملاء'!A528</f>
        <v>0</v>
      </c>
      <c r="K1958" s="202"/>
      <c r="L1958" s="291"/>
      <c r="M1958" s="291"/>
      <c r="N1958" s="131">
        <v>527</v>
      </c>
    </row>
    <row r="1959" spans="10:14" ht="23.1" customHeight="1" thickBot="1">
      <c r="J1959" s="34">
        <f>'اسماء العملاء'!A529</f>
        <v>0</v>
      </c>
      <c r="K1959" s="202"/>
      <c r="L1959" s="291"/>
      <c r="M1959" s="291"/>
      <c r="N1959" s="131">
        <v>528</v>
      </c>
    </row>
    <row r="1960" spans="10:14" ht="23.1" customHeight="1" thickBot="1">
      <c r="J1960" s="34">
        <f>'اسماء العملاء'!A530</f>
        <v>0</v>
      </c>
      <c r="K1960" s="202"/>
      <c r="L1960" s="291"/>
      <c r="M1960" s="291"/>
      <c r="N1960" s="131">
        <v>529</v>
      </c>
    </row>
    <row r="1961" spans="10:14" ht="23.1" customHeight="1" thickBot="1">
      <c r="J1961" s="34">
        <f>'اسماء العملاء'!A531</f>
        <v>0</v>
      </c>
      <c r="K1961" s="202"/>
      <c r="L1961" s="291"/>
      <c r="M1961" s="291"/>
      <c r="N1961" s="131">
        <v>530</v>
      </c>
    </row>
    <row r="1962" spans="10:14" ht="23.1" customHeight="1" thickBot="1">
      <c r="J1962" s="34">
        <f>'اسماء العملاء'!A532</f>
        <v>0</v>
      </c>
      <c r="K1962" s="202"/>
      <c r="L1962" s="291"/>
      <c r="M1962" s="291"/>
      <c r="N1962" s="131">
        <v>531</v>
      </c>
    </row>
    <row r="1963" spans="10:14" ht="23.1" customHeight="1" thickBot="1">
      <c r="J1963" s="34">
        <f>'اسماء العملاء'!A533</f>
        <v>0</v>
      </c>
      <c r="K1963" s="202"/>
      <c r="L1963" s="291"/>
      <c r="M1963" s="291"/>
      <c r="N1963" s="131">
        <v>532</v>
      </c>
    </row>
    <row r="1964" spans="10:14" ht="23.1" customHeight="1" thickBot="1">
      <c r="J1964" s="34">
        <f>'اسماء العملاء'!A534</f>
        <v>0</v>
      </c>
      <c r="K1964" s="202"/>
      <c r="L1964" s="291"/>
      <c r="M1964" s="291"/>
      <c r="N1964" s="131">
        <v>533</v>
      </c>
    </row>
    <row r="1965" spans="10:14" ht="23.1" customHeight="1" thickBot="1">
      <c r="J1965" s="34">
        <f>'اسماء العملاء'!A535</f>
        <v>0</v>
      </c>
      <c r="K1965" s="202"/>
      <c r="L1965" s="291"/>
      <c r="M1965" s="291"/>
      <c r="N1965" s="131">
        <v>534</v>
      </c>
    </row>
    <row r="1966" spans="10:14" ht="23.1" customHeight="1" thickBot="1">
      <c r="J1966" s="34">
        <f>'اسماء العملاء'!A536</f>
        <v>0</v>
      </c>
      <c r="K1966" s="202"/>
      <c r="L1966" s="291"/>
      <c r="M1966" s="291"/>
      <c r="N1966" s="131">
        <v>535</v>
      </c>
    </row>
    <row r="1967" spans="10:14" ht="23.1" customHeight="1" thickBot="1">
      <c r="J1967" s="34">
        <f>'اسماء العملاء'!A537</f>
        <v>0</v>
      </c>
      <c r="K1967" s="202"/>
      <c r="L1967" s="291"/>
      <c r="M1967" s="291"/>
      <c r="N1967" s="131">
        <v>536</v>
      </c>
    </row>
    <row r="1968" spans="10:14" ht="23.1" customHeight="1" thickBot="1">
      <c r="J1968" s="34">
        <f>'اسماء العملاء'!A538</f>
        <v>0</v>
      </c>
      <c r="K1968" s="202"/>
      <c r="L1968" s="291"/>
      <c r="M1968" s="291"/>
      <c r="N1968" s="131">
        <v>537</v>
      </c>
    </row>
    <row r="1969" spans="10:14" ht="23.1" customHeight="1" thickBot="1">
      <c r="J1969" s="34">
        <f>'اسماء العملاء'!A539</f>
        <v>0</v>
      </c>
      <c r="K1969" s="202"/>
      <c r="L1969" s="291"/>
      <c r="M1969" s="291"/>
      <c r="N1969" s="131">
        <v>538</v>
      </c>
    </row>
    <row r="1970" spans="10:14" ht="23.1" customHeight="1" thickBot="1">
      <c r="J1970" s="34">
        <f>'اسماء العملاء'!A540</f>
        <v>0</v>
      </c>
      <c r="K1970" s="202"/>
      <c r="L1970" s="291"/>
      <c r="M1970" s="291"/>
      <c r="N1970" s="131">
        <v>539</v>
      </c>
    </row>
    <row r="1971" spans="10:14" ht="23.1" customHeight="1" thickBot="1">
      <c r="J1971" s="34">
        <f>'اسماء العملاء'!A541</f>
        <v>0</v>
      </c>
      <c r="K1971" s="202"/>
      <c r="L1971" s="291"/>
      <c r="M1971" s="291"/>
      <c r="N1971" s="131">
        <v>540</v>
      </c>
    </row>
    <row r="1972" spans="10:14" ht="23.1" customHeight="1" thickBot="1">
      <c r="J1972" s="34">
        <f>'اسماء العملاء'!A542</f>
        <v>0</v>
      </c>
      <c r="K1972" s="202"/>
      <c r="L1972" s="291"/>
      <c r="M1972" s="291"/>
      <c r="N1972" s="131">
        <v>541</v>
      </c>
    </row>
    <row r="1973" spans="10:14" ht="23.1" customHeight="1" thickBot="1">
      <c r="J1973" s="34">
        <f>'اسماء العملاء'!A543</f>
        <v>0</v>
      </c>
      <c r="K1973" s="202"/>
      <c r="L1973" s="291"/>
      <c r="M1973" s="291"/>
      <c r="N1973" s="131">
        <v>542</v>
      </c>
    </row>
    <row r="1974" spans="10:14" ht="23.1" customHeight="1" thickBot="1">
      <c r="J1974" s="34">
        <f>'اسماء العملاء'!A544</f>
        <v>0</v>
      </c>
      <c r="K1974" s="202"/>
      <c r="L1974" s="291"/>
      <c r="M1974" s="291"/>
      <c r="N1974" s="131">
        <v>543</v>
      </c>
    </row>
    <row r="1975" spans="10:14" ht="23.1" customHeight="1" thickBot="1">
      <c r="J1975" s="34">
        <f>'اسماء العملاء'!A545</f>
        <v>0</v>
      </c>
      <c r="K1975" s="202"/>
      <c r="L1975" s="291"/>
      <c r="M1975" s="291"/>
      <c r="N1975" s="131">
        <v>544</v>
      </c>
    </row>
    <row r="1976" spans="10:14" ht="23.1" customHeight="1" thickBot="1">
      <c r="J1976" s="34">
        <f>'اسماء العملاء'!A546</f>
        <v>0</v>
      </c>
      <c r="K1976" s="202"/>
      <c r="L1976" s="291"/>
      <c r="M1976" s="291"/>
      <c r="N1976" s="131">
        <v>545</v>
      </c>
    </row>
    <row r="1977" spans="10:14" ht="23.1" customHeight="1" thickBot="1">
      <c r="J1977" s="34">
        <f>'اسماء العملاء'!A547</f>
        <v>0</v>
      </c>
      <c r="K1977" s="202"/>
      <c r="L1977" s="291"/>
      <c r="M1977" s="291"/>
      <c r="N1977" s="131">
        <v>546</v>
      </c>
    </row>
    <row r="1978" spans="10:14" ht="23.1" customHeight="1" thickBot="1">
      <c r="J1978" s="34">
        <f>'اسماء العملاء'!A548</f>
        <v>0</v>
      </c>
      <c r="K1978" s="202"/>
      <c r="L1978" s="291"/>
      <c r="M1978" s="291"/>
      <c r="N1978" s="131">
        <v>547</v>
      </c>
    </row>
    <row r="1979" spans="10:14" ht="23.1" customHeight="1" thickBot="1">
      <c r="J1979" s="34">
        <f>'اسماء العملاء'!A549</f>
        <v>0</v>
      </c>
      <c r="K1979" s="202"/>
      <c r="L1979" s="291"/>
      <c r="M1979" s="291"/>
      <c r="N1979" s="131">
        <v>548</v>
      </c>
    </row>
    <row r="1980" spans="10:14" ht="23.1" customHeight="1" thickBot="1">
      <c r="J1980" s="34">
        <f>'اسماء العملاء'!A550</f>
        <v>0</v>
      </c>
      <c r="K1980" s="202"/>
      <c r="L1980" s="291"/>
      <c r="M1980" s="291"/>
      <c r="N1980" s="131">
        <v>549</v>
      </c>
    </row>
    <row r="1981" spans="10:14" ht="23.1" customHeight="1" thickBot="1">
      <c r="J1981" s="34">
        <f>'اسماء العملاء'!A551</f>
        <v>0</v>
      </c>
      <c r="K1981" s="202"/>
      <c r="L1981" s="291"/>
      <c r="M1981" s="291"/>
      <c r="N1981" s="131">
        <v>550</v>
      </c>
    </row>
    <row r="1982" spans="10:14" ht="23.1" customHeight="1" thickBot="1">
      <c r="J1982" s="34">
        <f>'اسماء العملاء'!A552</f>
        <v>0</v>
      </c>
      <c r="K1982" s="202"/>
      <c r="L1982" s="291"/>
      <c r="M1982" s="291"/>
      <c r="N1982" s="131">
        <v>551</v>
      </c>
    </row>
    <row r="1983" spans="10:14" ht="23.1" customHeight="1" thickBot="1">
      <c r="J1983" s="34">
        <f>'اسماء العملاء'!A553</f>
        <v>0</v>
      </c>
      <c r="K1983" s="202"/>
      <c r="L1983" s="291"/>
      <c r="M1983" s="291"/>
      <c r="N1983" s="131">
        <v>552</v>
      </c>
    </row>
    <row r="1984" spans="10:14" ht="23.1" customHeight="1" thickBot="1">
      <c r="J1984" s="34">
        <f>'اسماء العملاء'!A554</f>
        <v>0</v>
      </c>
      <c r="K1984" s="202"/>
      <c r="L1984" s="291"/>
      <c r="M1984" s="291"/>
      <c r="N1984" s="131">
        <v>553</v>
      </c>
    </row>
    <row r="1985" spans="10:14" ht="23.1" customHeight="1" thickBot="1">
      <c r="J1985" s="34">
        <f>'اسماء العملاء'!A555</f>
        <v>0</v>
      </c>
      <c r="K1985" s="208"/>
      <c r="L1985" s="291"/>
      <c r="M1985" s="291"/>
      <c r="N1985" s="131">
        <v>554</v>
      </c>
    </row>
    <row r="1986" spans="10:14" ht="23.1" customHeight="1" thickBot="1">
      <c r="J1986" s="34">
        <f>'اسماء العملاء'!A556</f>
        <v>0</v>
      </c>
      <c r="K1986" s="205"/>
      <c r="L1986" s="291"/>
      <c r="M1986" s="292"/>
      <c r="N1986" s="131">
        <v>555</v>
      </c>
    </row>
    <row r="1987" spans="10:14" ht="23.1" customHeight="1" thickBot="1">
      <c r="J1987" s="34">
        <f>'اسماء العملاء'!A557</f>
        <v>0</v>
      </c>
      <c r="K1987" s="202"/>
      <c r="L1987" s="291"/>
      <c r="M1987" s="291"/>
      <c r="N1987" s="131">
        <v>556</v>
      </c>
    </row>
    <row r="1988" spans="10:14" ht="23.1" customHeight="1" thickBot="1">
      <c r="J1988" s="34">
        <f>'اسماء العملاء'!A558</f>
        <v>0</v>
      </c>
      <c r="K1988" s="202"/>
      <c r="L1988" s="291"/>
      <c r="M1988" s="291"/>
      <c r="N1988" s="131">
        <v>557</v>
      </c>
    </row>
    <row r="1989" spans="10:14" ht="23.1" customHeight="1" thickBot="1">
      <c r="J1989" s="34">
        <f>'اسماء العملاء'!A559</f>
        <v>0</v>
      </c>
      <c r="K1989" s="202"/>
      <c r="L1989" s="291"/>
      <c r="M1989" s="291"/>
      <c r="N1989" s="131">
        <v>558</v>
      </c>
    </row>
    <row r="1990" spans="10:14" ht="23.1" customHeight="1" thickBot="1">
      <c r="J1990" s="34">
        <f>'اسماء العملاء'!A560</f>
        <v>0</v>
      </c>
      <c r="K1990" s="202"/>
      <c r="L1990" s="291"/>
      <c r="M1990" s="291"/>
      <c r="N1990" s="131">
        <v>559</v>
      </c>
    </row>
    <row r="1991" spans="10:14" ht="23.1" customHeight="1" thickBot="1">
      <c r="J1991" s="34">
        <f>'اسماء العملاء'!A561</f>
        <v>0</v>
      </c>
      <c r="K1991" s="202"/>
      <c r="L1991" s="291"/>
      <c r="M1991" s="291"/>
      <c r="N1991" s="131">
        <v>560</v>
      </c>
    </row>
    <row r="1992" spans="10:14" ht="23.1" customHeight="1" thickBot="1">
      <c r="J1992" s="34">
        <f>'اسماء العملاء'!A562</f>
        <v>0</v>
      </c>
      <c r="K1992" s="202"/>
      <c r="L1992" s="291"/>
      <c r="M1992" s="291"/>
      <c r="N1992" s="131">
        <v>561</v>
      </c>
    </row>
    <row r="1993" spans="10:14" ht="23.1" customHeight="1" thickBot="1">
      <c r="J1993" s="34">
        <f>'اسماء العملاء'!A563</f>
        <v>0</v>
      </c>
      <c r="K1993" s="202"/>
      <c r="L1993" s="291"/>
      <c r="M1993" s="291"/>
      <c r="N1993" s="131">
        <v>562</v>
      </c>
    </row>
    <row r="1994" spans="10:14" ht="23.1" customHeight="1" thickBot="1">
      <c r="J1994" s="34">
        <f>'اسماء العملاء'!A564</f>
        <v>0</v>
      </c>
      <c r="K1994" s="202"/>
      <c r="L1994" s="291"/>
      <c r="M1994" s="291"/>
      <c r="N1994" s="131">
        <v>563</v>
      </c>
    </row>
    <row r="1995" spans="10:14" ht="23.1" customHeight="1" thickBot="1">
      <c r="J1995" s="34">
        <f>'اسماء العملاء'!A565</f>
        <v>0</v>
      </c>
      <c r="K1995" s="202"/>
      <c r="L1995" s="291"/>
      <c r="M1995" s="291"/>
      <c r="N1995" s="131">
        <v>564</v>
      </c>
    </row>
    <row r="1996" spans="10:14" ht="23.1" customHeight="1" thickBot="1">
      <c r="J1996" s="34">
        <f>'اسماء العملاء'!A566</f>
        <v>0</v>
      </c>
      <c r="K1996" s="202"/>
      <c r="L1996" s="291"/>
      <c r="M1996" s="291"/>
      <c r="N1996" s="131">
        <v>565</v>
      </c>
    </row>
    <row r="1997" spans="10:14" ht="23.1" customHeight="1" thickBot="1">
      <c r="J1997" s="34">
        <f>'اسماء العملاء'!A567</f>
        <v>0</v>
      </c>
      <c r="K1997" s="202"/>
      <c r="L1997" s="291"/>
      <c r="M1997" s="291"/>
      <c r="N1997" s="131">
        <v>566</v>
      </c>
    </row>
    <row r="1998" spans="10:14" ht="23.1" customHeight="1" thickBot="1">
      <c r="J1998" s="34">
        <f>'اسماء العملاء'!A568</f>
        <v>0</v>
      </c>
      <c r="K1998" s="202"/>
      <c r="L1998" s="291"/>
      <c r="M1998" s="291"/>
      <c r="N1998" s="131">
        <v>567</v>
      </c>
    </row>
    <row r="1999" spans="10:14" ht="23.1" customHeight="1" thickBot="1">
      <c r="J1999" s="34">
        <f>'اسماء العملاء'!A569</f>
        <v>0</v>
      </c>
      <c r="K1999" s="202"/>
      <c r="L1999" s="291"/>
      <c r="M1999" s="291"/>
      <c r="N1999" s="131">
        <v>568</v>
      </c>
    </row>
    <row r="2000" spans="10:14" ht="23.1" customHeight="1" thickBot="1">
      <c r="J2000" s="34">
        <f>'اسماء العملاء'!A570</f>
        <v>0</v>
      </c>
      <c r="K2000" s="202"/>
      <c r="L2000" s="291"/>
      <c r="M2000" s="291"/>
      <c r="N2000" s="131">
        <v>569</v>
      </c>
    </row>
    <row r="2001" spans="10:14" ht="23.1" customHeight="1" thickBot="1">
      <c r="J2001" s="34">
        <f>'اسماء العملاء'!A571</f>
        <v>0</v>
      </c>
      <c r="K2001" s="202"/>
      <c r="L2001" s="291"/>
      <c r="M2001" s="291"/>
      <c r="N2001" s="131">
        <v>570</v>
      </c>
    </row>
    <row r="2002" spans="10:14" ht="23.1" customHeight="1" thickBot="1">
      <c r="J2002" s="34">
        <f>'اسماء العملاء'!A572</f>
        <v>0</v>
      </c>
      <c r="K2002" s="202"/>
      <c r="L2002" s="291"/>
      <c r="M2002" s="291"/>
      <c r="N2002" s="131">
        <v>571</v>
      </c>
    </row>
    <row r="2003" spans="10:14" ht="23.1" customHeight="1" thickBot="1">
      <c r="J2003" s="34">
        <f>'اسماء العملاء'!A573</f>
        <v>0</v>
      </c>
      <c r="K2003" s="202"/>
      <c r="L2003" s="291"/>
      <c r="M2003" s="291"/>
      <c r="N2003" s="131">
        <v>572</v>
      </c>
    </row>
    <row r="2004" spans="10:14" ht="23.1" customHeight="1" thickBot="1">
      <c r="J2004" s="34">
        <f>'اسماء العملاء'!A574</f>
        <v>0</v>
      </c>
      <c r="K2004" s="202"/>
      <c r="L2004" s="291"/>
      <c r="M2004" s="291"/>
      <c r="N2004" s="131">
        <v>573</v>
      </c>
    </row>
    <row r="2005" spans="10:14" ht="23.1" customHeight="1" thickBot="1">
      <c r="J2005" s="34">
        <f>'اسماء العملاء'!A575</f>
        <v>0</v>
      </c>
      <c r="K2005" s="202"/>
      <c r="L2005" s="291"/>
      <c r="M2005" s="291"/>
      <c r="N2005" s="131">
        <v>574</v>
      </c>
    </row>
    <row r="2006" spans="10:14" ht="23.1" customHeight="1" thickBot="1">
      <c r="J2006" s="34">
        <f>'اسماء العملاء'!A576</f>
        <v>0</v>
      </c>
      <c r="K2006" s="202"/>
      <c r="L2006" s="291"/>
      <c r="M2006" s="291"/>
      <c r="N2006" s="131">
        <v>575</v>
      </c>
    </row>
    <row r="2007" spans="10:14" ht="23.1" customHeight="1" thickBot="1">
      <c r="J2007" s="34">
        <f>'اسماء العملاء'!A577</f>
        <v>0</v>
      </c>
      <c r="K2007" s="202"/>
      <c r="L2007" s="291"/>
      <c r="M2007" s="291"/>
      <c r="N2007" s="131">
        <v>576</v>
      </c>
    </row>
    <row r="2008" spans="10:14" ht="23.1" customHeight="1" thickBot="1">
      <c r="J2008" s="34">
        <f>'اسماء العملاء'!A578</f>
        <v>0</v>
      </c>
      <c r="K2008" s="202"/>
      <c r="L2008" s="291"/>
      <c r="M2008" s="291"/>
      <c r="N2008" s="131">
        <v>577</v>
      </c>
    </row>
    <row r="2009" spans="10:14" ht="23.1" customHeight="1" thickBot="1">
      <c r="J2009" s="34">
        <f>'اسماء العملاء'!A579</f>
        <v>0</v>
      </c>
      <c r="K2009" s="202"/>
      <c r="L2009" s="291"/>
      <c r="M2009" s="291"/>
      <c r="N2009" s="131">
        <v>578</v>
      </c>
    </row>
    <row r="2010" spans="10:14" ht="23.1" customHeight="1" thickBot="1">
      <c r="J2010" s="34">
        <f>'اسماء العملاء'!A580</f>
        <v>0</v>
      </c>
      <c r="K2010" s="202"/>
      <c r="L2010" s="291"/>
      <c r="M2010" s="291"/>
      <c r="N2010" s="131">
        <v>579</v>
      </c>
    </row>
    <row r="2011" spans="10:14" ht="23.1" customHeight="1" thickBot="1">
      <c r="J2011" s="34">
        <f>'اسماء العملاء'!A581</f>
        <v>0</v>
      </c>
      <c r="K2011" s="208"/>
      <c r="L2011" s="291"/>
      <c r="M2011" s="291"/>
      <c r="N2011" s="131">
        <v>580</v>
      </c>
    </row>
    <row r="2012" spans="10:14" ht="23.1" customHeight="1" thickBot="1">
      <c r="J2012" s="34">
        <f>'اسماء العملاء'!A582</f>
        <v>0</v>
      </c>
      <c r="K2012" s="202"/>
      <c r="L2012" s="291"/>
      <c r="M2012" s="291"/>
      <c r="N2012" s="131">
        <v>581</v>
      </c>
    </row>
    <row r="2013" spans="10:14" ht="23.1" customHeight="1" thickBot="1">
      <c r="J2013" s="34">
        <f>'اسماء العملاء'!A583</f>
        <v>0</v>
      </c>
      <c r="K2013" s="202"/>
      <c r="L2013" s="291"/>
      <c r="M2013" s="291"/>
      <c r="N2013" s="131">
        <v>582</v>
      </c>
    </row>
    <row r="2014" spans="10:14" ht="23.1" customHeight="1" thickBot="1">
      <c r="J2014" s="34">
        <f>'اسماء العملاء'!A584</f>
        <v>0</v>
      </c>
      <c r="K2014" s="202"/>
      <c r="L2014" s="291"/>
      <c r="M2014" s="291"/>
      <c r="N2014" s="131">
        <v>583</v>
      </c>
    </row>
    <row r="2015" spans="10:14" ht="23.1" customHeight="1" thickBot="1">
      <c r="J2015" s="34">
        <f>'اسماء العملاء'!A585</f>
        <v>0</v>
      </c>
      <c r="K2015" s="202"/>
      <c r="L2015" s="291"/>
      <c r="M2015" s="291"/>
      <c r="N2015" s="131">
        <v>584</v>
      </c>
    </row>
    <row r="2016" spans="10:14" ht="23.1" customHeight="1" thickBot="1">
      <c r="J2016" s="34">
        <f>'اسماء العملاء'!A586</f>
        <v>0</v>
      </c>
      <c r="K2016" s="202"/>
      <c r="L2016" s="291"/>
      <c r="M2016" s="291"/>
      <c r="N2016" s="131">
        <v>585</v>
      </c>
    </row>
    <row r="2017" spans="10:14" ht="23.1" customHeight="1" thickBot="1">
      <c r="J2017" s="34">
        <f>'اسماء العملاء'!A587</f>
        <v>0</v>
      </c>
      <c r="K2017" s="202"/>
      <c r="L2017" s="291"/>
      <c r="M2017" s="291"/>
      <c r="N2017" s="131">
        <v>586</v>
      </c>
    </row>
    <row r="2018" spans="10:14" ht="23.1" customHeight="1" thickBot="1">
      <c r="J2018" s="34">
        <f>'اسماء العملاء'!A588</f>
        <v>0</v>
      </c>
      <c r="K2018" s="202"/>
      <c r="L2018" s="291"/>
      <c r="M2018" s="291"/>
      <c r="N2018" s="131">
        <v>587</v>
      </c>
    </row>
    <row r="2019" spans="10:14" ht="23.1" customHeight="1" thickBot="1">
      <c r="J2019" s="34">
        <f>'اسماء العملاء'!A589</f>
        <v>0</v>
      </c>
      <c r="K2019" s="202"/>
      <c r="L2019" s="291"/>
      <c r="M2019" s="291"/>
      <c r="N2019" s="131">
        <v>588</v>
      </c>
    </row>
    <row r="2020" spans="10:14" ht="23.1" customHeight="1" thickBot="1">
      <c r="J2020" s="34">
        <f>'اسماء العملاء'!A590</f>
        <v>0</v>
      </c>
      <c r="K2020" s="202"/>
      <c r="L2020" s="291"/>
      <c r="M2020" s="291"/>
      <c r="N2020" s="131">
        <v>589</v>
      </c>
    </row>
    <row r="2021" spans="10:14" ht="23.1" customHeight="1" thickBot="1">
      <c r="J2021" s="34">
        <f>'اسماء العملاء'!A591</f>
        <v>0</v>
      </c>
      <c r="K2021" s="202"/>
      <c r="L2021" s="291"/>
      <c r="M2021" s="291"/>
      <c r="N2021" s="131">
        <v>590</v>
      </c>
    </row>
    <row r="2022" spans="10:14" ht="23.1" customHeight="1" thickBot="1">
      <c r="J2022" s="34">
        <f>'اسماء العملاء'!A592</f>
        <v>0</v>
      </c>
      <c r="K2022" s="202"/>
      <c r="L2022" s="291"/>
      <c r="M2022" s="291"/>
      <c r="N2022" s="131">
        <v>591</v>
      </c>
    </row>
    <row r="2023" spans="10:14" ht="23.1" customHeight="1" thickBot="1">
      <c r="J2023" s="34">
        <f>'اسماء العملاء'!A593</f>
        <v>0</v>
      </c>
      <c r="K2023" s="202"/>
      <c r="L2023" s="291"/>
      <c r="M2023" s="291"/>
      <c r="N2023" s="131">
        <v>592</v>
      </c>
    </row>
    <row r="2024" spans="10:14" ht="23.1" customHeight="1" thickBot="1">
      <c r="J2024" s="34">
        <f>'اسماء العملاء'!A594</f>
        <v>0</v>
      </c>
      <c r="K2024" s="202"/>
      <c r="L2024" s="291"/>
      <c r="M2024" s="291"/>
      <c r="N2024" s="131">
        <v>593</v>
      </c>
    </row>
    <row r="2025" spans="10:14" ht="23.1" customHeight="1" thickBot="1">
      <c r="J2025" s="34">
        <f>'اسماء العملاء'!A595</f>
        <v>0</v>
      </c>
      <c r="K2025" s="202"/>
      <c r="L2025" s="291"/>
      <c r="M2025" s="291"/>
      <c r="N2025" s="131">
        <v>594</v>
      </c>
    </row>
    <row r="2026" spans="10:14" ht="23.1" customHeight="1" thickBot="1">
      <c r="J2026" s="34">
        <f>'اسماء العملاء'!A596</f>
        <v>0</v>
      </c>
      <c r="K2026" s="202"/>
      <c r="L2026" s="291"/>
      <c r="M2026" s="291"/>
      <c r="N2026" s="131">
        <v>595</v>
      </c>
    </row>
    <row r="2027" spans="10:14" ht="23.1" customHeight="1" thickBot="1">
      <c r="J2027" s="34">
        <f>'اسماء العملاء'!A597</f>
        <v>0</v>
      </c>
      <c r="K2027" s="202"/>
      <c r="L2027" s="291"/>
      <c r="M2027" s="291"/>
      <c r="N2027" s="131">
        <v>596</v>
      </c>
    </row>
    <row r="2028" spans="10:14" ht="23.1" customHeight="1" thickBot="1">
      <c r="J2028" s="34">
        <f>'اسماء العملاء'!A598</f>
        <v>0</v>
      </c>
      <c r="K2028" s="202"/>
      <c r="L2028" s="291"/>
      <c r="M2028" s="291"/>
      <c r="N2028" s="131">
        <v>597</v>
      </c>
    </row>
    <row r="2029" spans="10:14" ht="23.1" customHeight="1" thickBot="1">
      <c r="J2029" s="34">
        <f>'اسماء العملاء'!A599</f>
        <v>0</v>
      </c>
      <c r="K2029" s="202"/>
      <c r="L2029" s="291"/>
      <c r="M2029" s="291"/>
      <c r="N2029" s="131">
        <v>598</v>
      </c>
    </row>
    <row r="2030" spans="10:14" ht="23.1" customHeight="1" thickBot="1">
      <c r="J2030" s="34">
        <f>'اسماء العملاء'!A600</f>
        <v>0</v>
      </c>
      <c r="K2030" s="202"/>
      <c r="L2030" s="291"/>
      <c r="M2030" s="291"/>
      <c r="N2030" s="131">
        <v>599</v>
      </c>
    </row>
    <row r="2031" spans="10:14" ht="23.1" customHeight="1" thickBot="1">
      <c r="J2031" s="34">
        <f>'اسماء العملاء'!A601</f>
        <v>0</v>
      </c>
      <c r="K2031" s="202"/>
      <c r="L2031" s="291"/>
      <c r="M2031" s="291"/>
      <c r="N2031" s="131">
        <v>600</v>
      </c>
    </row>
    <row r="2032" spans="10:14" ht="23.1" customHeight="1" thickBot="1">
      <c r="J2032" s="34">
        <f>'اسماء العملاء'!A602</f>
        <v>0</v>
      </c>
      <c r="K2032" s="202"/>
      <c r="L2032" s="291"/>
      <c r="M2032" s="291"/>
      <c r="N2032" s="131">
        <v>601</v>
      </c>
    </row>
    <row r="2033" spans="10:14" ht="23.1" customHeight="1" thickBot="1">
      <c r="J2033" s="34">
        <f>'اسماء العملاء'!A603</f>
        <v>0</v>
      </c>
      <c r="K2033" s="202"/>
      <c r="L2033" s="291"/>
      <c r="M2033" s="291"/>
      <c r="N2033" s="131">
        <v>602</v>
      </c>
    </row>
    <row r="2034" spans="10:14" ht="23.1" customHeight="1" thickBot="1">
      <c r="J2034" s="34">
        <f>'اسماء العملاء'!A604</f>
        <v>0</v>
      </c>
      <c r="K2034" s="202"/>
      <c r="L2034" s="291"/>
      <c r="M2034" s="291"/>
      <c r="N2034" s="131">
        <v>603</v>
      </c>
    </row>
    <row r="2035" spans="10:14" ht="23.1" customHeight="1" thickBot="1">
      <c r="J2035" s="34">
        <f>'اسماء العملاء'!A605</f>
        <v>0</v>
      </c>
      <c r="K2035" s="202"/>
      <c r="L2035" s="291"/>
      <c r="M2035" s="291"/>
      <c r="N2035" s="131">
        <v>604</v>
      </c>
    </row>
    <row r="2036" spans="10:14" ht="23.1" customHeight="1" thickBot="1">
      <c r="J2036" s="34">
        <f>'اسماء العملاء'!A606</f>
        <v>0</v>
      </c>
      <c r="K2036" s="202"/>
      <c r="L2036" s="291"/>
      <c r="M2036" s="291"/>
      <c r="N2036" s="131">
        <v>605</v>
      </c>
    </row>
    <row r="2037" spans="10:14" ht="23.1" customHeight="1" thickBot="1">
      <c r="J2037" s="34">
        <f>'اسماء العملاء'!A607</f>
        <v>0</v>
      </c>
      <c r="K2037" s="202"/>
      <c r="L2037" s="291"/>
      <c r="M2037" s="291"/>
      <c r="N2037" s="131">
        <v>606</v>
      </c>
    </row>
    <row r="2038" spans="10:14" ht="23.1" customHeight="1" thickBot="1">
      <c r="J2038" s="34">
        <f>'اسماء العملاء'!A608</f>
        <v>0</v>
      </c>
      <c r="K2038" s="202"/>
      <c r="L2038" s="291"/>
      <c r="M2038" s="291"/>
      <c r="N2038" s="131">
        <v>607</v>
      </c>
    </row>
    <row r="2039" spans="10:14" ht="23.1" customHeight="1" thickBot="1">
      <c r="J2039" s="34">
        <f>'اسماء العملاء'!A609</f>
        <v>0</v>
      </c>
      <c r="K2039" s="202"/>
      <c r="L2039" s="291"/>
      <c r="M2039" s="291"/>
      <c r="N2039" s="131">
        <v>608</v>
      </c>
    </row>
    <row r="2040" spans="10:14" ht="23.1" customHeight="1" thickBot="1">
      <c r="J2040" s="34">
        <f>'اسماء العملاء'!A610</f>
        <v>0</v>
      </c>
      <c r="K2040" s="202"/>
      <c r="L2040" s="291"/>
      <c r="M2040" s="291"/>
      <c r="N2040" s="131">
        <v>609</v>
      </c>
    </row>
    <row r="2041" spans="10:14" ht="23.1" customHeight="1" thickBot="1">
      <c r="J2041" s="34">
        <f>'اسماء العملاء'!A611</f>
        <v>0</v>
      </c>
      <c r="K2041" s="202"/>
      <c r="L2041" s="291"/>
      <c r="M2041" s="291"/>
      <c r="N2041" s="131">
        <v>610</v>
      </c>
    </row>
    <row r="2042" spans="10:14" ht="23.1" customHeight="1" thickBot="1">
      <c r="J2042" s="34">
        <f>'اسماء العملاء'!A612</f>
        <v>0</v>
      </c>
      <c r="K2042" s="202"/>
      <c r="L2042" s="291"/>
      <c r="M2042" s="291"/>
      <c r="N2042" s="131">
        <v>611</v>
      </c>
    </row>
    <row r="2043" spans="10:14" ht="23.1" customHeight="1" thickBot="1">
      <c r="J2043" s="34">
        <f>'اسماء العملاء'!A613</f>
        <v>0</v>
      </c>
      <c r="K2043" s="202"/>
      <c r="L2043" s="291"/>
      <c r="M2043" s="291"/>
      <c r="N2043" s="131">
        <v>612</v>
      </c>
    </row>
    <row r="2044" spans="10:14" ht="23.1" customHeight="1" thickBot="1">
      <c r="J2044" s="34">
        <f>'اسماء العملاء'!A614</f>
        <v>0</v>
      </c>
      <c r="K2044" s="202"/>
      <c r="L2044" s="291"/>
      <c r="M2044" s="291"/>
      <c r="N2044" s="131">
        <v>613</v>
      </c>
    </row>
    <row r="2045" spans="10:14" ht="23.1" customHeight="1" thickBot="1">
      <c r="J2045" s="34">
        <f>'اسماء العملاء'!A615</f>
        <v>0</v>
      </c>
      <c r="K2045" s="202"/>
      <c r="L2045" s="291"/>
      <c r="M2045" s="291"/>
      <c r="N2045" s="131">
        <v>614</v>
      </c>
    </row>
    <row r="2046" spans="10:14" ht="23.1" customHeight="1" thickBot="1">
      <c r="J2046" s="34">
        <f>'اسماء العملاء'!A616</f>
        <v>0</v>
      </c>
      <c r="K2046" s="202"/>
      <c r="L2046" s="291"/>
      <c r="M2046" s="291"/>
      <c r="N2046" s="131">
        <v>615</v>
      </c>
    </row>
    <row r="2047" spans="10:14" ht="23.1" customHeight="1" thickBot="1">
      <c r="J2047" s="34">
        <f>'اسماء العملاء'!A617</f>
        <v>0</v>
      </c>
      <c r="K2047" s="202"/>
      <c r="L2047" s="291"/>
      <c r="M2047" s="291"/>
      <c r="N2047" s="131">
        <v>616</v>
      </c>
    </row>
    <row r="2048" spans="10:14" ht="23.1" customHeight="1" thickBot="1">
      <c r="J2048" s="34">
        <f>'اسماء العملاء'!A618</f>
        <v>0</v>
      </c>
      <c r="K2048" s="202"/>
      <c r="L2048" s="291"/>
      <c r="M2048" s="291"/>
      <c r="N2048" s="131">
        <v>617</v>
      </c>
    </row>
    <row r="2049" spans="10:14" ht="23.1" customHeight="1" thickBot="1">
      <c r="J2049" s="34">
        <f>'اسماء العملاء'!A619</f>
        <v>0</v>
      </c>
      <c r="K2049" s="202"/>
      <c r="L2049" s="291"/>
      <c r="M2049" s="291"/>
      <c r="N2049" s="131">
        <v>618</v>
      </c>
    </row>
    <row r="2050" spans="10:14" ht="23.1" customHeight="1" thickBot="1">
      <c r="J2050" s="34">
        <f>'اسماء العملاء'!A620</f>
        <v>0</v>
      </c>
      <c r="K2050" s="202"/>
      <c r="L2050" s="291"/>
      <c r="M2050" s="291"/>
      <c r="N2050" s="131">
        <v>619</v>
      </c>
    </row>
    <row r="2051" spans="10:14" ht="23.1" customHeight="1" thickBot="1">
      <c r="J2051" s="34">
        <f>'اسماء العملاء'!A621</f>
        <v>0</v>
      </c>
      <c r="K2051" s="202"/>
      <c r="L2051" s="291"/>
      <c r="M2051" s="291"/>
      <c r="N2051" s="131">
        <v>620</v>
      </c>
    </row>
    <row r="2052" spans="10:14" ht="23.1" customHeight="1" thickBot="1">
      <c r="J2052" s="34">
        <f>'اسماء العملاء'!A622</f>
        <v>0</v>
      </c>
      <c r="K2052" s="202"/>
      <c r="L2052" s="291"/>
      <c r="M2052" s="291"/>
      <c r="N2052" s="131">
        <v>621</v>
      </c>
    </row>
    <row r="2053" spans="10:14" ht="23.1" customHeight="1" thickBot="1">
      <c r="J2053" s="34">
        <f>'اسماء العملاء'!A623</f>
        <v>0</v>
      </c>
      <c r="K2053" s="202"/>
      <c r="L2053" s="291"/>
      <c r="M2053" s="291"/>
      <c r="N2053" s="131">
        <v>622</v>
      </c>
    </row>
    <row r="2054" spans="10:14" ht="23.1" customHeight="1" thickBot="1">
      <c r="J2054" s="34">
        <f>'اسماء العملاء'!A624</f>
        <v>0</v>
      </c>
      <c r="K2054" s="202"/>
      <c r="L2054" s="291"/>
      <c r="M2054" s="291"/>
      <c r="N2054" s="131">
        <v>623</v>
      </c>
    </row>
    <row r="2055" spans="10:14" ht="23.1" customHeight="1" thickBot="1">
      <c r="J2055" s="34">
        <f>'اسماء العملاء'!A625</f>
        <v>0</v>
      </c>
      <c r="K2055" s="202"/>
      <c r="L2055" s="291"/>
      <c r="M2055" s="291"/>
      <c r="N2055" s="131">
        <v>624</v>
      </c>
    </row>
    <row r="2056" spans="10:14" ht="23.1" customHeight="1" thickBot="1">
      <c r="J2056" s="34">
        <f>'اسماء العملاء'!A626</f>
        <v>0</v>
      </c>
      <c r="K2056" s="202"/>
      <c r="L2056" s="291"/>
      <c r="M2056" s="291"/>
      <c r="N2056" s="131">
        <v>625</v>
      </c>
    </row>
    <row r="2057" spans="10:14" ht="23.1" customHeight="1" thickBot="1">
      <c r="J2057" s="34">
        <f>'اسماء العملاء'!A627</f>
        <v>0</v>
      </c>
      <c r="K2057" s="202"/>
      <c r="L2057" s="291"/>
      <c r="M2057" s="291"/>
      <c r="N2057" s="131">
        <v>626</v>
      </c>
    </row>
    <row r="2058" spans="10:14" ht="23.1" customHeight="1" thickBot="1">
      <c r="J2058" s="34">
        <f>'اسماء العملاء'!A628</f>
        <v>0</v>
      </c>
      <c r="K2058" s="202"/>
      <c r="L2058" s="291"/>
      <c r="M2058" s="291"/>
      <c r="N2058" s="131">
        <v>627</v>
      </c>
    </row>
    <row r="2059" spans="10:14" ht="23.1" customHeight="1" thickBot="1">
      <c r="J2059" s="34">
        <f>'اسماء العملاء'!A629</f>
        <v>0</v>
      </c>
      <c r="K2059" s="202"/>
      <c r="L2059" s="291"/>
      <c r="M2059" s="291"/>
      <c r="N2059" s="131">
        <v>628</v>
      </c>
    </row>
    <row r="2060" spans="10:14" ht="23.1" customHeight="1" thickBot="1">
      <c r="J2060" s="34">
        <f>'اسماء العملاء'!A630</f>
        <v>0</v>
      </c>
      <c r="K2060" s="202"/>
      <c r="L2060" s="291"/>
      <c r="M2060" s="291"/>
      <c r="N2060" s="131">
        <v>629</v>
      </c>
    </row>
    <row r="2061" spans="10:14" ht="23.1" customHeight="1" thickBot="1">
      <c r="J2061" s="34">
        <f>'اسماء العملاء'!A631</f>
        <v>0</v>
      </c>
      <c r="K2061" s="202"/>
      <c r="L2061" s="291"/>
      <c r="M2061" s="291"/>
      <c r="N2061" s="131">
        <v>630</v>
      </c>
    </row>
    <row r="2062" spans="10:14" ht="23.1" customHeight="1" thickBot="1">
      <c r="J2062" s="34">
        <f>'اسماء العملاء'!A632</f>
        <v>0</v>
      </c>
      <c r="K2062" s="202"/>
      <c r="L2062" s="291"/>
      <c r="M2062" s="291"/>
      <c r="N2062" s="131">
        <v>631</v>
      </c>
    </row>
    <row r="2063" spans="10:14" ht="23.1" customHeight="1" thickBot="1">
      <c r="J2063" s="34">
        <f>'اسماء العملاء'!A633</f>
        <v>0</v>
      </c>
      <c r="K2063" s="202"/>
      <c r="L2063" s="291"/>
      <c r="M2063" s="291"/>
      <c r="N2063" s="131">
        <v>632</v>
      </c>
    </row>
    <row r="2064" spans="10:14" ht="23.1" customHeight="1" thickBot="1">
      <c r="J2064" s="34">
        <f>'اسماء العملاء'!A634</f>
        <v>0</v>
      </c>
      <c r="K2064" s="202"/>
      <c r="L2064" s="291"/>
      <c r="M2064" s="291"/>
      <c r="N2064" s="131">
        <v>633</v>
      </c>
    </row>
    <row r="2065" spans="10:14" ht="23.1" customHeight="1" thickBot="1">
      <c r="J2065" s="34">
        <f>'اسماء العملاء'!A635</f>
        <v>0</v>
      </c>
      <c r="K2065" s="202"/>
      <c r="L2065" s="291"/>
      <c r="M2065" s="291"/>
      <c r="N2065" s="131">
        <v>634</v>
      </c>
    </row>
    <row r="2066" spans="10:14" ht="23.1" customHeight="1" thickBot="1">
      <c r="J2066" s="34">
        <f>'اسماء العملاء'!A636</f>
        <v>0</v>
      </c>
      <c r="K2066" s="202"/>
      <c r="L2066" s="291"/>
      <c r="M2066" s="291"/>
      <c r="N2066" s="131">
        <v>635</v>
      </c>
    </row>
    <row r="2067" spans="10:14" ht="23.1" customHeight="1" thickBot="1">
      <c r="J2067" s="34">
        <f>'اسماء العملاء'!A637</f>
        <v>0</v>
      </c>
      <c r="K2067" s="202"/>
      <c r="L2067" s="291"/>
      <c r="M2067" s="291"/>
      <c r="N2067" s="131">
        <v>636</v>
      </c>
    </row>
    <row r="2068" spans="10:14" ht="23.1" customHeight="1" thickBot="1">
      <c r="J2068" s="34">
        <f>'اسماء العملاء'!A638</f>
        <v>0</v>
      </c>
      <c r="K2068" s="202"/>
      <c r="L2068" s="291"/>
      <c r="M2068" s="291"/>
      <c r="N2068" s="131">
        <v>637</v>
      </c>
    </row>
    <row r="2069" spans="10:14" ht="23.1" customHeight="1" thickBot="1">
      <c r="J2069" s="34">
        <f>'اسماء العملاء'!A639</f>
        <v>0</v>
      </c>
      <c r="K2069" s="202"/>
      <c r="L2069" s="291"/>
      <c r="M2069" s="291"/>
      <c r="N2069" s="131">
        <v>638</v>
      </c>
    </row>
    <row r="2070" spans="10:14" ht="23.1" customHeight="1" thickBot="1">
      <c r="J2070" s="34">
        <f>'اسماء العملاء'!A640</f>
        <v>0</v>
      </c>
      <c r="K2070" s="202"/>
      <c r="L2070" s="291"/>
      <c r="M2070" s="291"/>
      <c r="N2070" s="131">
        <v>639</v>
      </c>
    </row>
    <row r="2071" spans="10:14" ht="23.1" customHeight="1" thickBot="1">
      <c r="J2071" s="34">
        <f>'اسماء العملاء'!A641</f>
        <v>0</v>
      </c>
      <c r="K2071" s="202"/>
      <c r="L2071" s="291"/>
      <c r="M2071" s="291"/>
      <c r="N2071" s="131">
        <v>640</v>
      </c>
    </row>
    <row r="2072" spans="10:14" ht="23.1" customHeight="1" thickBot="1">
      <c r="J2072" s="34">
        <f>'اسماء العملاء'!A642</f>
        <v>0</v>
      </c>
      <c r="K2072" s="202"/>
      <c r="L2072" s="291"/>
      <c r="M2072" s="291"/>
      <c r="N2072" s="131">
        <v>641</v>
      </c>
    </row>
    <row r="2073" spans="10:14" ht="23.1" customHeight="1" thickBot="1">
      <c r="J2073" s="34">
        <f>'اسماء العملاء'!A643</f>
        <v>0</v>
      </c>
      <c r="K2073" s="202"/>
      <c r="L2073" s="291"/>
      <c r="M2073" s="291"/>
      <c r="N2073" s="131">
        <v>642</v>
      </c>
    </row>
    <row r="2074" spans="10:14" ht="23.1" customHeight="1" thickBot="1">
      <c r="J2074" s="34">
        <f>'اسماء العملاء'!A644</f>
        <v>0</v>
      </c>
      <c r="K2074" s="202"/>
      <c r="L2074" s="291"/>
      <c r="M2074" s="291"/>
      <c r="N2074" s="131">
        <v>643</v>
      </c>
    </row>
    <row r="2075" spans="10:14" ht="23.1" customHeight="1" thickBot="1">
      <c r="J2075" s="34">
        <f>'اسماء العملاء'!A645</f>
        <v>0</v>
      </c>
      <c r="K2075" s="202"/>
      <c r="L2075" s="291"/>
      <c r="M2075" s="291"/>
      <c r="N2075" s="131">
        <v>644</v>
      </c>
    </row>
    <row r="2076" spans="10:14" ht="23.1" customHeight="1" thickBot="1">
      <c r="J2076" s="34">
        <f>'اسماء العملاء'!A646</f>
        <v>0</v>
      </c>
      <c r="K2076" s="202"/>
      <c r="L2076" s="291"/>
      <c r="M2076" s="291"/>
      <c r="N2076" s="131">
        <v>645</v>
      </c>
    </row>
    <row r="2077" spans="10:14" ht="23.1" customHeight="1" thickBot="1">
      <c r="J2077" s="34">
        <f>'اسماء العملاء'!A647</f>
        <v>0</v>
      </c>
      <c r="K2077" s="202"/>
      <c r="L2077" s="291"/>
      <c r="M2077" s="291"/>
      <c r="N2077" s="131">
        <v>646</v>
      </c>
    </row>
    <row r="2078" spans="10:14" ht="23.1" customHeight="1" thickBot="1">
      <c r="J2078" s="34">
        <f>'اسماء العملاء'!A648</f>
        <v>0</v>
      </c>
      <c r="K2078" s="202"/>
      <c r="L2078" s="291"/>
      <c r="M2078" s="291"/>
      <c r="N2078" s="131">
        <v>647</v>
      </c>
    </row>
    <row r="2079" spans="10:14" ht="23.1" customHeight="1" thickBot="1">
      <c r="J2079" s="34">
        <f>'اسماء العملاء'!A649</f>
        <v>0</v>
      </c>
      <c r="K2079" s="202"/>
      <c r="L2079" s="291"/>
      <c r="M2079" s="291"/>
      <c r="N2079" s="131">
        <v>648</v>
      </c>
    </row>
    <row r="2080" spans="10:14" ht="23.1" customHeight="1" thickBot="1">
      <c r="J2080" s="34">
        <f>'اسماء العملاء'!A650</f>
        <v>0</v>
      </c>
      <c r="K2080" s="202"/>
      <c r="L2080" s="291"/>
      <c r="M2080" s="291"/>
      <c r="N2080" s="131">
        <v>649</v>
      </c>
    </row>
    <row r="2081" spans="10:14" ht="23.1" customHeight="1" thickBot="1">
      <c r="J2081" s="34">
        <f>'اسماء العملاء'!A651</f>
        <v>0</v>
      </c>
      <c r="K2081" s="202"/>
      <c r="L2081" s="291"/>
      <c r="M2081" s="291"/>
      <c r="N2081" s="131">
        <v>650</v>
      </c>
    </row>
    <row r="2082" spans="10:14" ht="23.1" customHeight="1" thickBot="1">
      <c r="J2082" s="34">
        <f>'اسماء العملاء'!A652</f>
        <v>0</v>
      </c>
      <c r="K2082" s="202"/>
      <c r="L2082" s="291"/>
      <c r="M2082" s="291"/>
      <c r="N2082" s="131">
        <v>651</v>
      </c>
    </row>
    <row r="2083" spans="10:14" ht="23.1" customHeight="1" thickBot="1">
      <c r="J2083" s="34">
        <f>'اسماء العملاء'!A653</f>
        <v>0</v>
      </c>
      <c r="K2083" s="202"/>
      <c r="L2083" s="291"/>
      <c r="M2083" s="291"/>
      <c r="N2083" s="131">
        <v>652</v>
      </c>
    </row>
    <row r="2084" spans="10:14" ht="23.1" customHeight="1" thickBot="1">
      <c r="J2084" s="34">
        <f>'اسماء العملاء'!A654</f>
        <v>0</v>
      </c>
      <c r="K2084" s="202"/>
      <c r="L2084" s="291"/>
      <c r="M2084" s="291"/>
      <c r="N2084" s="131">
        <v>653</v>
      </c>
    </row>
    <row r="2085" spans="10:14" ht="23.1" customHeight="1" thickBot="1">
      <c r="J2085" s="34">
        <f>'اسماء العملاء'!A655</f>
        <v>0</v>
      </c>
      <c r="K2085" s="202"/>
      <c r="L2085" s="291"/>
      <c r="M2085" s="291"/>
      <c r="N2085" s="131">
        <v>654</v>
      </c>
    </row>
    <row r="2086" spans="10:14" ht="23.1" customHeight="1" thickBot="1">
      <c r="J2086" s="34">
        <f>'اسماء العملاء'!A656</f>
        <v>0</v>
      </c>
      <c r="K2086" s="202"/>
      <c r="L2086" s="291"/>
      <c r="M2086" s="291"/>
      <c r="N2086" s="131">
        <v>655</v>
      </c>
    </row>
    <row r="2087" spans="10:14" ht="23.1" customHeight="1" thickBot="1">
      <c r="J2087" s="34">
        <f>'اسماء العملاء'!A657</f>
        <v>0</v>
      </c>
      <c r="K2087" s="202"/>
      <c r="L2087" s="291"/>
      <c r="M2087" s="291"/>
      <c r="N2087" s="131">
        <v>656</v>
      </c>
    </row>
    <row r="2088" spans="10:14" ht="23.1" customHeight="1" thickBot="1">
      <c r="J2088" s="34">
        <f>'اسماء العملاء'!A658</f>
        <v>0</v>
      </c>
      <c r="K2088" s="202"/>
      <c r="L2088" s="291"/>
      <c r="M2088" s="291"/>
      <c r="N2088" s="131">
        <v>657</v>
      </c>
    </row>
    <row r="2089" spans="10:14" ht="23.1" customHeight="1" thickBot="1">
      <c r="J2089" s="34">
        <f>'اسماء العملاء'!A659</f>
        <v>0</v>
      </c>
      <c r="K2089" s="202"/>
      <c r="L2089" s="291"/>
      <c r="M2089" s="291"/>
      <c r="N2089" s="131">
        <v>658</v>
      </c>
    </row>
    <row r="2090" spans="10:14" ht="23.1" customHeight="1" thickBot="1">
      <c r="J2090" s="34">
        <f>'اسماء العملاء'!A660</f>
        <v>0</v>
      </c>
      <c r="K2090" s="202"/>
      <c r="L2090" s="291"/>
      <c r="M2090" s="291"/>
      <c r="N2090" s="131">
        <v>659</v>
      </c>
    </row>
    <row r="2091" spans="10:14" ht="23.1" customHeight="1" thickBot="1">
      <c r="J2091" s="34">
        <f>'اسماء العملاء'!A661</f>
        <v>0</v>
      </c>
      <c r="K2091" s="202"/>
      <c r="L2091" s="291"/>
      <c r="M2091" s="291"/>
      <c r="N2091" s="131">
        <v>660</v>
      </c>
    </row>
    <row r="2092" spans="10:14" ht="23.1" customHeight="1" thickBot="1">
      <c r="J2092" s="34">
        <f>'اسماء العملاء'!A662</f>
        <v>0</v>
      </c>
      <c r="K2092" s="202"/>
      <c r="L2092" s="291"/>
      <c r="M2092" s="291"/>
      <c r="N2092" s="131">
        <v>661</v>
      </c>
    </row>
    <row r="2093" spans="10:14" ht="23.1" customHeight="1" thickBot="1">
      <c r="J2093" s="34">
        <f>'اسماء العملاء'!A663</f>
        <v>0</v>
      </c>
      <c r="K2093" s="208"/>
      <c r="L2093" s="291"/>
      <c r="M2093" s="291"/>
      <c r="N2093" s="131">
        <v>662</v>
      </c>
    </row>
    <row r="2094" spans="10:14" ht="23.1" customHeight="1" thickBot="1">
      <c r="J2094" s="34">
        <f>'اسماء العملاء'!A664</f>
        <v>0</v>
      </c>
      <c r="K2094" s="205"/>
      <c r="L2094" s="291"/>
      <c r="M2094" s="292"/>
      <c r="N2094" s="131">
        <v>663</v>
      </c>
    </row>
    <row r="2095" spans="10:14" ht="23.1" customHeight="1" thickBot="1">
      <c r="J2095" s="34">
        <f>'اسماء العملاء'!A665</f>
        <v>0</v>
      </c>
      <c r="K2095" s="202"/>
      <c r="L2095" s="291"/>
      <c r="M2095" s="291"/>
      <c r="N2095" s="131">
        <v>664</v>
      </c>
    </row>
    <row r="2096" spans="10:14" ht="23.1" customHeight="1" thickBot="1">
      <c r="J2096" s="34">
        <f>'اسماء العملاء'!A666</f>
        <v>0</v>
      </c>
      <c r="K2096" s="202"/>
      <c r="L2096" s="291"/>
      <c r="M2096" s="291"/>
      <c r="N2096" s="131">
        <v>665</v>
      </c>
    </row>
    <row r="2097" spans="10:14" ht="23.1" customHeight="1" thickBot="1">
      <c r="J2097" s="34">
        <f>'اسماء العملاء'!A667</f>
        <v>0</v>
      </c>
      <c r="K2097" s="202"/>
      <c r="L2097" s="291"/>
      <c r="M2097" s="291"/>
      <c r="N2097" s="131">
        <v>666</v>
      </c>
    </row>
    <row r="2098" spans="10:14" ht="23.1" customHeight="1" thickBot="1">
      <c r="J2098" s="34">
        <f>'اسماء العملاء'!A668</f>
        <v>0</v>
      </c>
      <c r="K2098" s="202"/>
      <c r="L2098" s="291"/>
      <c r="M2098" s="291"/>
      <c r="N2098" s="131">
        <v>667</v>
      </c>
    </row>
    <row r="2099" spans="10:14" ht="23.1" customHeight="1" thickBot="1">
      <c r="J2099" s="34">
        <f>'اسماء العملاء'!A669</f>
        <v>0</v>
      </c>
      <c r="K2099" s="202"/>
      <c r="L2099" s="291"/>
      <c r="M2099" s="291"/>
      <c r="N2099" s="131">
        <v>668</v>
      </c>
    </row>
    <row r="2100" spans="10:14" ht="23.1" customHeight="1" thickBot="1">
      <c r="J2100" s="34">
        <f>'اسماء العملاء'!A670</f>
        <v>0</v>
      </c>
      <c r="K2100" s="202"/>
      <c r="L2100" s="291"/>
      <c r="M2100" s="291"/>
      <c r="N2100" s="131">
        <v>669</v>
      </c>
    </row>
    <row r="2101" spans="10:14" ht="23.1" customHeight="1" thickBot="1">
      <c r="J2101" s="34">
        <f>'اسماء العملاء'!A671</f>
        <v>0</v>
      </c>
      <c r="K2101" s="202"/>
      <c r="L2101" s="291"/>
      <c r="M2101" s="291"/>
      <c r="N2101" s="131">
        <v>670</v>
      </c>
    </row>
    <row r="2102" spans="10:14" ht="23.1" customHeight="1" thickBot="1">
      <c r="J2102" s="34">
        <f>'اسماء العملاء'!A672</f>
        <v>0</v>
      </c>
      <c r="K2102" s="202"/>
      <c r="L2102" s="291"/>
      <c r="M2102" s="291"/>
      <c r="N2102" s="131">
        <v>671</v>
      </c>
    </row>
    <row r="2103" spans="10:14" ht="23.1" customHeight="1" thickBot="1">
      <c r="J2103" s="34">
        <f>'اسماء العملاء'!A673</f>
        <v>0</v>
      </c>
      <c r="K2103" s="202"/>
      <c r="L2103" s="291"/>
      <c r="M2103" s="291"/>
      <c r="N2103" s="131">
        <v>672</v>
      </c>
    </row>
    <row r="2104" spans="10:14" ht="23.1" customHeight="1" thickBot="1">
      <c r="J2104" s="34">
        <f>'اسماء العملاء'!A674</f>
        <v>0</v>
      </c>
      <c r="K2104" s="202"/>
      <c r="L2104" s="291"/>
      <c r="M2104" s="291"/>
      <c r="N2104" s="131">
        <v>673</v>
      </c>
    </row>
    <row r="2105" spans="10:14" ht="23.1" customHeight="1" thickBot="1">
      <c r="J2105" s="34">
        <f>'اسماء العملاء'!A675</f>
        <v>0</v>
      </c>
      <c r="K2105" s="202"/>
      <c r="L2105" s="291"/>
      <c r="M2105" s="291"/>
      <c r="N2105" s="131">
        <v>674</v>
      </c>
    </row>
    <row r="2106" spans="10:14" ht="23.1" customHeight="1" thickBot="1">
      <c r="J2106" s="34">
        <f>'اسماء العملاء'!A676</f>
        <v>0</v>
      </c>
      <c r="K2106" s="202"/>
      <c r="L2106" s="291"/>
      <c r="M2106" s="291"/>
      <c r="N2106" s="131">
        <v>675</v>
      </c>
    </row>
    <row r="2107" spans="10:14" ht="23.1" customHeight="1" thickBot="1">
      <c r="J2107" s="34">
        <f>'اسماء العملاء'!A677</f>
        <v>0</v>
      </c>
      <c r="K2107" s="202"/>
      <c r="L2107" s="291"/>
      <c r="M2107" s="291"/>
      <c r="N2107" s="131">
        <v>676</v>
      </c>
    </row>
    <row r="2108" spans="10:14" ht="23.1" customHeight="1" thickBot="1">
      <c r="J2108" s="34">
        <f>'اسماء العملاء'!A678</f>
        <v>0</v>
      </c>
      <c r="K2108" s="202"/>
      <c r="L2108" s="291"/>
      <c r="M2108" s="291"/>
      <c r="N2108" s="131">
        <v>677</v>
      </c>
    </row>
    <row r="2109" spans="10:14" ht="23.1" customHeight="1" thickBot="1">
      <c r="J2109" s="34">
        <f>'اسماء العملاء'!A679</f>
        <v>0</v>
      </c>
      <c r="K2109" s="202"/>
      <c r="L2109" s="291"/>
      <c r="M2109" s="291"/>
      <c r="N2109" s="131">
        <v>678</v>
      </c>
    </row>
    <row r="2110" spans="10:14" ht="23.1" customHeight="1" thickBot="1">
      <c r="J2110" s="34">
        <f>'اسماء العملاء'!A680</f>
        <v>0</v>
      </c>
      <c r="K2110" s="202"/>
      <c r="L2110" s="291"/>
      <c r="M2110" s="291"/>
      <c r="N2110" s="131">
        <v>679</v>
      </c>
    </row>
    <row r="2111" spans="10:14" ht="23.1" customHeight="1" thickBot="1">
      <c r="J2111" s="34">
        <f>'اسماء العملاء'!A681</f>
        <v>0</v>
      </c>
      <c r="K2111" s="202"/>
      <c r="L2111" s="291"/>
      <c r="M2111" s="291"/>
      <c r="N2111" s="131">
        <v>680</v>
      </c>
    </row>
    <row r="2112" spans="10:14" ht="23.1" customHeight="1" thickBot="1">
      <c r="J2112" s="34">
        <f>'اسماء العملاء'!A682</f>
        <v>0</v>
      </c>
      <c r="K2112" s="202"/>
      <c r="L2112" s="291"/>
      <c r="M2112" s="291"/>
      <c r="N2112" s="131">
        <v>681</v>
      </c>
    </row>
    <row r="2113" spans="10:14" ht="23.1" customHeight="1" thickBot="1">
      <c r="J2113" s="34">
        <f>'اسماء العملاء'!A683</f>
        <v>0</v>
      </c>
      <c r="K2113" s="202"/>
      <c r="L2113" s="291"/>
      <c r="M2113" s="291"/>
      <c r="N2113" s="131">
        <v>682</v>
      </c>
    </row>
    <row r="2114" spans="10:14" ht="23.1" customHeight="1" thickBot="1">
      <c r="J2114" s="34">
        <f>'اسماء العملاء'!A684</f>
        <v>0</v>
      </c>
      <c r="K2114" s="202"/>
      <c r="L2114" s="291"/>
      <c r="M2114" s="291"/>
      <c r="N2114" s="131">
        <v>683</v>
      </c>
    </row>
    <row r="2115" spans="10:14" ht="23.1" customHeight="1" thickBot="1">
      <c r="J2115" s="34">
        <f>'اسماء العملاء'!A685</f>
        <v>0</v>
      </c>
      <c r="K2115" s="202"/>
      <c r="L2115" s="291"/>
      <c r="M2115" s="291"/>
      <c r="N2115" s="131">
        <v>684</v>
      </c>
    </row>
    <row r="2116" spans="10:14" ht="23.1" customHeight="1" thickBot="1">
      <c r="J2116" s="34">
        <f>'اسماء العملاء'!A686</f>
        <v>0</v>
      </c>
      <c r="K2116" s="202"/>
      <c r="L2116" s="291"/>
      <c r="M2116" s="291"/>
      <c r="N2116" s="131">
        <v>685</v>
      </c>
    </row>
    <row r="2117" spans="10:14" ht="23.1" customHeight="1" thickBot="1">
      <c r="J2117" s="34">
        <f>'اسماء العملاء'!A687</f>
        <v>0</v>
      </c>
      <c r="K2117" s="202"/>
      <c r="L2117" s="291"/>
      <c r="M2117" s="291"/>
      <c r="N2117" s="131">
        <v>686</v>
      </c>
    </row>
    <row r="2118" spans="10:14" ht="23.1" customHeight="1" thickBot="1">
      <c r="J2118" s="34">
        <f>'اسماء العملاء'!A688</f>
        <v>0</v>
      </c>
      <c r="K2118" s="202"/>
      <c r="L2118" s="291"/>
      <c r="M2118" s="291"/>
      <c r="N2118" s="131">
        <v>687</v>
      </c>
    </row>
    <row r="2119" spans="10:14" ht="23.1" customHeight="1" thickBot="1">
      <c r="J2119" s="34">
        <f>'اسماء العملاء'!A689</f>
        <v>0</v>
      </c>
      <c r="K2119" s="202"/>
      <c r="L2119" s="291"/>
      <c r="M2119" s="291"/>
      <c r="N2119" s="131">
        <v>688</v>
      </c>
    </row>
    <row r="2120" spans="10:14" ht="23.1" customHeight="1" thickBot="1">
      <c r="J2120" s="34">
        <f>'اسماء العملاء'!A690</f>
        <v>0</v>
      </c>
      <c r="K2120" s="202"/>
      <c r="L2120" s="291"/>
      <c r="M2120" s="291"/>
      <c r="N2120" s="131">
        <v>689</v>
      </c>
    </row>
    <row r="2121" spans="10:14" ht="23.1" customHeight="1" thickBot="1">
      <c r="J2121" s="34">
        <f>'اسماء العملاء'!A691</f>
        <v>0</v>
      </c>
      <c r="K2121" s="202"/>
      <c r="L2121" s="291"/>
      <c r="M2121" s="291"/>
      <c r="N2121" s="131">
        <v>690</v>
      </c>
    </row>
    <row r="2122" spans="10:14" ht="23.1" customHeight="1" thickBot="1">
      <c r="J2122" s="34">
        <f>'اسماء العملاء'!A692</f>
        <v>0</v>
      </c>
      <c r="K2122" s="202"/>
      <c r="L2122" s="291"/>
      <c r="M2122" s="291"/>
      <c r="N2122" s="131">
        <v>691</v>
      </c>
    </row>
    <row r="2123" spans="10:14" ht="23.1" customHeight="1" thickBot="1">
      <c r="J2123" s="34">
        <f>'اسماء العملاء'!A693</f>
        <v>0</v>
      </c>
      <c r="K2123" s="202"/>
      <c r="L2123" s="291"/>
      <c r="M2123" s="291"/>
      <c r="N2123" s="131">
        <v>692</v>
      </c>
    </row>
    <row r="2124" spans="10:14" ht="23.1" customHeight="1" thickBot="1">
      <c r="J2124" s="34">
        <f>'اسماء العملاء'!A694</f>
        <v>0</v>
      </c>
      <c r="K2124" s="202"/>
      <c r="L2124" s="291"/>
      <c r="M2124" s="291"/>
      <c r="N2124" s="131">
        <v>693</v>
      </c>
    </row>
    <row r="2125" spans="10:14" ht="23.1" customHeight="1" thickBot="1">
      <c r="J2125" s="34">
        <f>'اسماء العملاء'!A695</f>
        <v>0</v>
      </c>
      <c r="K2125" s="202"/>
      <c r="L2125" s="291"/>
      <c r="M2125" s="291"/>
      <c r="N2125" s="131">
        <v>694</v>
      </c>
    </row>
    <row r="2126" spans="10:14" ht="23.1" customHeight="1" thickBot="1">
      <c r="J2126" s="34">
        <f>'اسماء العملاء'!A696</f>
        <v>0</v>
      </c>
      <c r="K2126" s="202"/>
      <c r="L2126" s="291"/>
      <c r="M2126" s="291"/>
      <c r="N2126" s="131">
        <v>695</v>
      </c>
    </row>
    <row r="2127" spans="10:14" ht="23.1" customHeight="1" thickBot="1">
      <c r="J2127" s="34">
        <f>'اسماء العملاء'!A697</f>
        <v>0</v>
      </c>
      <c r="K2127" s="202"/>
      <c r="L2127" s="291"/>
      <c r="M2127" s="291"/>
      <c r="N2127" s="131">
        <v>696</v>
      </c>
    </row>
    <row r="2128" spans="10:14" ht="23.1" customHeight="1" thickBot="1">
      <c r="J2128" s="34">
        <f>'اسماء العملاء'!A698</f>
        <v>0</v>
      </c>
      <c r="K2128" s="202"/>
      <c r="L2128" s="291"/>
      <c r="M2128" s="291"/>
      <c r="N2128" s="131">
        <v>697</v>
      </c>
    </row>
    <row r="2129" spans="10:14" ht="23.1" customHeight="1" thickBot="1">
      <c r="J2129" s="34">
        <f>'اسماء العملاء'!A699</f>
        <v>0</v>
      </c>
      <c r="K2129" s="202"/>
      <c r="L2129" s="291"/>
      <c r="M2129" s="291"/>
      <c r="N2129" s="131">
        <v>698</v>
      </c>
    </row>
    <row r="2130" spans="10:14" ht="23.1" customHeight="1" thickBot="1">
      <c r="J2130" s="34">
        <f>'اسماء العملاء'!A700</f>
        <v>0</v>
      </c>
      <c r="K2130" s="202"/>
      <c r="L2130" s="291"/>
      <c r="M2130" s="291"/>
      <c r="N2130" s="131">
        <v>699</v>
      </c>
    </row>
    <row r="2131" spans="10:14" ht="23.1" customHeight="1" thickBot="1">
      <c r="J2131" s="34">
        <f>'اسماء العملاء'!A701</f>
        <v>0</v>
      </c>
      <c r="K2131" s="202"/>
      <c r="L2131" s="291"/>
      <c r="M2131" s="291"/>
      <c r="N2131" s="131">
        <v>700</v>
      </c>
    </row>
    <row r="2132" spans="10:14" ht="23.1" customHeight="1" thickBot="1">
      <c r="J2132" s="34">
        <f>'اسماء العملاء'!A702</f>
        <v>0</v>
      </c>
      <c r="K2132" s="202"/>
      <c r="L2132" s="291"/>
      <c r="M2132" s="291"/>
      <c r="N2132" s="131">
        <v>701</v>
      </c>
    </row>
    <row r="2133" spans="10:14" ht="23.1" customHeight="1" thickBot="1">
      <c r="J2133" s="34">
        <f>'اسماء العملاء'!A703</f>
        <v>0</v>
      </c>
      <c r="K2133" s="202"/>
      <c r="L2133" s="291"/>
      <c r="M2133" s="291"/>
      <c r="N2133" s="131">
        <v>702</v>
      </c>
    </row>
    <row r="2134" spans="10:14" ht="23.1" customHeight="1" thickBot="1">
      <c r="J2134" s="34">
        <f>'اسماء العملاء'!A704</f>
        <v>0</v>
      </c>
      <c r="K2134" s="202"/>
      <c r="L2134" s="291"/>
      <c r="M2134" s="291"/>
      <c r="N2134" s="131">
        <v>703</v>
      </c>
    </row>
    <row r="2135" spans="10:14" ht="23.1" customHeight="1" thickBot="1">
      <c r="J2135" s="34">
        <f>'اسماء العملاء'!A705</f>
        <v>0</v>
      </c>
      <c r="K2135" s="202"/>
      <c r="L2135" s="291"/>
      <c r="M2135" s="291"/>
      <c r="N2135" s="131">
        <v>704</v>
      </c>
    </row>
    <row r="2136" spans="10:14" ht="23.1" customHeight="1" thickBot="1">
      <c r="J2136" s="34">
        <f>'اسماء العملاء'!A706</f>
        <v>0</v>
      </c>
      <c r="K2136" s="202"/>
      <c r="L2136" s="291"/>
      <c r="M2136" s="291"/>
      <c r="N2136" s="131">
        <v>705</v>
      </c>
    </row>
    <row r="2137" spans="10:14" ht="23.1" customHeight="1" thickBot="1">
      <c r="J2137" s="34">
        <f>'اسماء العملاء'!A707</f>
        <v>0</v>
      </c>
      <c r="K2137" s="202"/>
      <c r="L2137" s="291"/>
      <c r="M2137" s="291"/>
      <c r="N2137" s="131">
        <v>706</v>
      </c>
    </row>
    <row r="2138" spans="10:14" ht="23.1" customHeight="1" thickBot="1">
      <c r="J2138" s="34">
        <f>'اسماء العملاء'!A708</f>
        <v>0</v>
      </c>
      <c r="K2138" s="202"/>
      <c r="L2138" s="291"/>
      <c r="M2138" s="291"/>
      <c r="N2138" s="131">
        <v>707</v>
      </c>
    </row>
    <row r="2139" spans="10:14" ht="23.1" customHeight="1" thickBot="1">
      <c r="J2139" s="34">
        <f>'اسماء العملاء'!A709</f>
        <v>0</v>
      </c>
      <c r="K2139" s="202"/>
      <c r="L2139" s="291"/>
      <c r="M2139" s="291"/>
      <c r="N2139" s="131">
        <v>708</v>
      </c>
    </row>
    <row r="2140" spans="10:14" ht="23.1" customHeight="1" thickBot="1">
      <c r="J2140" s="34">
        <f>'اسماء العملاء'!A710</f>
        <v>0</v>
      </c>
      <c r="K2140" s="202"/>
      <c r="L2140" s="291"/>
      <c r="M2140" s="291"/>
      <c r="N2140" s="131">
        <v>709</v>
      </c>
    </row>
    <row r="2141" spans="10:14" ht="23.1" customHeight="1" thickBot="1">
      <c r="J2141" s="34">
        <f>'اسماء العملاء'!A711</f>
        <v>0</v>
      </c>
      <c r="K2141" s="202"/>
      <c r="L2141" s="291"/>
      <c r="M2141" s="291"/>
      <c r="N2141" s="131">
        <v>710</v>
      </c>
    </row>
    <row r="2142" spans="10:14" ht="23.1" customHeight="1" thickBot="1">
      <c r="J2142" s="34">
        <f>'اسماء العملاء'!A712</f>
        <v>0</v>
      </c>
      <c r="K2142" s="202"/>
      <c r="L2142" s="291"/>
      <c r="M2142" s="291"/>
      <c r="N2142" s="131">
        <v>711</v>
      </c>
    </row>
    <row r="2143" spans="10:14" ht="23.1" customHeight="1" thickBot="1">
      <c r="J2143" s="34">
        <f>'اسماء العملاء'!A713</f>
        <v>0</v>
      </c>
      <c r="K2143" s="202"/>
      <c r="L2143" s="291"/>
      <c r="M2143" s="291"/>
      <c r="N2143" s="131">
        <v>712</v>
      </c>
    </row>
    <row r="2144" spans="10:14" ht="23.1" customHeight="1" thickBot="1">
      <c r="J2144" s="34">
        <f>'اسماء العملاء'!A714</f>
        <v>0</v>
      </c>
      <c r="K2144" s="202"/>
      <c r="L2144" s="291"/>
      <c r="M2144" s="291"/>
      <c r="N2144" s="131">
        <v>713</v>
      </c>
    </row>
    <row r="2145" spans="10:14" ht="23.1" customHeight="1" thickBot="1">
      <c r="J2145" s="34">
        <f>'اسماء العملاء'!A715</f>
        <v>0</v>
      </c>
      <c r="K2145" s="202"/>
      <c r="L2145" s="291"/>
      <c r="M2145" s="291"/>
      <c r="N2145" s="131">
        <v>714</v>
      </c>
    </row>
    <row r="2146" spans="10:14" ht="23.1" customHeight="1" thickBot="1">
      <c r="J2146" s="34">
        <f>'اسماء العملاء'!A716</f>
        <v>0</v>
      </c>
      <c r="K2146" s="202"/>
      <c r="L2146" s="291"/>
      <c r="M2146" s="291"/>
      <c r="N2146" s="131">
        <v>715</v>
      </c>
    </row>
    <row r="2147" spans="10:14" ht="23.1" customHeight="1" thickBot="1">
      <c r="J2147" s="34">
        <f>'اسماء العملاء'!A717</f>
        <v>0</v>
      </c>
      <c r="K2147" s="202"/>
      <c r="L2147" s="291"/>
      <c r="M2147" s="291"/>
      <c r="N2147" s="131">
        <v>716</v>
      </c>
    </row>
    <row r="2148" spans="10:14" ht="23.1" customHeight="1" thickBot="1">
      <c r="J2148" s="34">
        <f>'اسماء العملاء'!A718</f>
        <v>0</v>
      </c>
      <c r="K2148" s="202"/>
      <c r="L2148" s="291"/>
      <c r="M2148" s="291"/>
      <c r="N2148" s="131">
        <v>717</v>
      </c>
    </row>
    <row r="2149" spans="10:14" ht="23.1" customHeight="1" thickBot="1">
      <c r="J2149" s="34">
        <f>'اسماء العملاء'!A719</f>
        <v>0</v>
      </c>
      <c r="K2149" s="202"/>
      <c r="L2149" s="291"/>
      <c r="M2149" s="291"/>
      <c r="N2149" s="131">
        <v>718</v>
      </c>
    </row>
    <row r="2150" spans="10:14" ht="23.1" customHeight="1" thickBot="1">
      <c r="J2150" s="34">
        <f>'اسماء العملاء'!A720</f>
        <v>0</v>
      </c>
      <c r="K2150" s="202"/>
      <c r="L2150" s="291"/>
      <c r="M2150" s="291"/>
      <c r="N2150" s="131">
        <v>719</v>
      </c>
    </row>
    <row r="2151" spans="10:14" ht="23.1" customHeight="1" thickBot="1">
      <c r="J2151" s="34">
        <f>'اسماء العملاء'!A721</f>
        <v>0</v>
      </c>
      <c r="K2151" s="202"/>
      <c r="L2151" s="291"/>
      <c r="M2151" s="291"/>
      <c r="N2151" s="131">
        <v>720</v>
      </c>
    </row>
    <row r="2152" spans="10:14" ht="23.1" customHeight="1" thickBot="1">
      <c r="J2152" s="34">
        <f>'اسماء العملاء'!A722</f>
        <v>0</v>
      </c>
      <c r="K2152" s="202"/>
      <c r="L2152" s="291"/>
      <c r="M2152" s="291"/>
      <c r="N2152" s="131">
        <v>721</v>
      </c>
    </row>
    <row r="2153" spans="10:14" ht="23.1" customHeight="1" thickBot="1">
      <c r="J2153" s="34">
        <f>'اسماء العملاء'!A723</f>
        <v>0</v>
      </c>
      <c r="K2153" s="202"/>
      <c r="L2153" s="291"/>
      <c r="M2153" s="291"/>
      <c r="N2153" s="131">
        <v>722</v>
      </c>
    </row>
    <row r="2154" spans="10:14" ht="23.1" customHeight="1" thickBot="1">
      <c r="J2154" s="34">
        <f>'اسماء العملاء'!A724</f>
        <v>0</v>
      </c>
      <c r="K2154" s="202"/>
      <c r="L2154" s="291"/>
      <c r="M2154" s="291"/>
      <c r="N2154" s="131">
        <v>723</v>
      </c>
    </row>
    <row r="2155" spans="10:14" ht="23.1" customHeight="1" thickBot="1">
      <c r="J2155" s="34">
        <f>'اسماء العملاء'!A725</f>
        <v>0</v>
      </c>
      <c r="K2155" s="202"/>
      <c r="L2155" s="291"/>
      <c r="M2155" s="291"/>
      <c r="N2155" s="131">
        <v>724</v>
      </c>
    </row>
    <row r="2156" spans="10:14" ht="23.1" customHeight="1" thickBot="1">
      <c r="J2156" s="34">
        <f>'اسماء العملاء'!A726</f>
        <v>0</v>
      </c>
      <c r="K2156" s="202"/>
      <c r="L2156" s="291"/>
      <c r="M2156" s="291"/>
      <c r="N2156" s="131">
        <v>725</v>
      </c>
    </row>
    <row r="2157" spans="10:14" ht="23.1" customHeight="1" thickBot="1">
      <c r="J2157" s="34">
        <f>'اسماء العملاء'!A727</f>
        <v>0</v>
      </c>
      <c r="K2157" s="202"/>
      <c r="L2157" s="291"/>
      <c r="M2157" s="291"/>
      <c r="N2157" s="131">
        <v>726</v>
      </c>
    </row>
    <row r="2158" spans="10:14" ht="23.1" customHeight="1" thickBot="1">
      <c r="J2158" s="34">
        <f>'اسماء العملاء'!A728</f>
        <v>0</v>
      </c>
      <c r="K2158" s="202"/>
      <c r="L2158" s="291"/>
      <c r="M2158" s="291"/>
      <c r="N2158" s="131">
        <v>727</v>
      </c>
    </row>
    <row r="2159" spans="10:14" ht="23.1" customHeight="1" thickBot="1">
      <c r="J2159" s="34">
        <f>'اسماء العملاء'!A729</f>
        <v>0</v>
      </c>
      <c r="K2159" s="202"/>
      <c r="L2159" s="291"/>
      <c r="M2159" s="291"/>
      <c r="N2159" s="131">
        <v>728</v>
      </c>
    </row>
    <row r="2160" spans="10:14" ht="23.1" customHeight="1" thickBot="1">
      <c r="J2160" s="34">
        <f>'اسماء العملاء'!A730</f>
        <v>0</v>
      </c>
      <c r="K2160" s="202"/>
      <c r="L2160" s="291"/>
      <c r="M2160" s="291"/>
      <c r="N2160" s="131">
        <v>729</v>
      </c>
    </row>
    <row r="2161" spans="10:14" ht="23.1" customHeight="1" thickBot="1">
      <c r="J2161" s="34">
        <f>'اسماء العملاء'!A731</f>
        <v>0</v>
      </c>
      <c r="K2161" s="202"/>
      <c r="L2161" s="291"/>
      <c r="M2161" s="291"/>
      <c r="N2161" s="131">
        <v>730</v>
      </c>
    </row>
    <row r="2162" spans="10:14" ht="23.1" customHeight="1" thickBot="1">
      <c r="J2162" s="34">
        <f>'اسماء العملاء'!A732</f>
        <v>0</v>
      </c>
      <c r="K2162" s="202"/>
      <c r="L2162" s="291"/>
      <c r="M2162" s="291"/>
      <c r="N2162" s="131">
        <v>731</v>
      </c>
    </row>
    <row r="2163" spans="10:14" ht="23.1" customHeight="1" thickBot="1">
      <c r="J2163" s="34">
        <f>'اسماء العملاء'!A733</f>
        <v>0</v>
      </c>
      <c r="K2163" s="202"/>
      <c r="L2163" s="291"/>
      <c r="M2163" s="291"/>
      <c r="N2163" s="131">
        <v>732</v>
      </c>
    </row>
    <row r="2164" spans="10:14" ht="23.1" customHeight="1" thickBot="1">
      <c r="J2164" s="34">
        <f>'اسماء العملاء'!A734</f>
        <v>0</v>
      </c>
      <c r="K2164" s="202"/>
      <c r="L2164" s="291"/>
      <c r="M2164" s="291"/>
      <c r="N2164" s="131">
        <v>733</v>
      </c>
    </row>
    <row r="2165" spans="10:14" ht="23.1" customHeight="1" thickBot="1">
      <c r="J2165" s="34">
        <f>'اسماء العملاء'!A735</f>
        <v>0</v>
      </c>
      <c r="K2165" s="202"/>
      <c r="L2165" s="291"/>
      <c r="M2165" s="291"/>
      <c r="N2165" s="131">
        <v>734</v>
      </c>
    </row>
    <row r="2166" spans="10:14" ht="23.1" customHeight="1" thickBot="1">
      <c r="J2166" s="34">
        <f>'اسماء العملاء'!A736</f>
        <v>0</v>
      </c>
      <c r="K2166" s="202"/>
      <c r="L2166" s="291"/>
      <c r="M2166" s="291"/>
      <c r="N2166" s="131">
        <v>735</v>
      </c>
    </row>
    <row r="2167" spans="10:14" ht="23.1" customHeight="1" thickBot="1">
      <c r="J2167" s="34">
        <f>'اسماء العملاء'!A737</f>
        <v>0</v>
      </c>
      <c r="K2167" s="202"/>
      <c r="L2167" s="291"/>
      <c r="M2167" s="291"/>
      <c r="N2167" s="131">
        <v>736</v>
      </c>
    </row>
    <row r="2168" spans="10:14" ht="23.1" customHeight="1" thickBot="1">
      <c r="J2168" s="34">
        <f>'اسماء العملاء'!A738</f>
        <v>0</v>
      </c>
      <c r="K2168" s="202"/>
      <c r="L2168" s="291"/>
      <c r="M2168" s="291"/>
      <c r="N2168" s="131">
        <v>737</v>
      </c>
    </row>
    <row r="2169" spans="10:14" ht="23.1" customHeight="1" thickBot="1">
      <c r="J2169" s="34">
        <f>'اسماء العملاء'!A739</f>
        <v>0</v>
      </c>
      <c r="K2169" s="202"/>
      <c r="L2169" s="291"/>
      <c r="M2169" s="291"/>
      <c r="N2169" s="131">
        <v>738</v>
      </c>
    </row>
    <row r="2170" spans="10:14" ht="23.1" customHeight="1" thickBot="1">
      <c r="J2170" s="34">
        <f>'اسماء العملاء'!A740</f>
        <v>0</v>
      </c>
      <c r="K2170" s="202"/>
      <c r="L2170" s="291"/>
      <c r="M2170" s="291"/>
      <c r="N2170" s="131">
        <v>739</v>
      </c>
    </row>
    <row r="2171" spans="10:14" ht="23.1" customHeight="1" thickBot="1">
      <c r="J2171" s="34">
        <f>'اسماء العملاء'!A741</f>
        <v>0</v>
      </c>
      <c r="K2171" s="202"/>
      <c r="L2171" s="291"/>
      <c r="M2171" s="291"/>
      <c r="N2171" s="131">
        <v>740</v>
      </c>
    </row>
    <row r="2172" spans="10:14" ht="23.1" customHeight="1" thickBot="1">
      <c r="J2172" s="34">
        <f>'اسماء العملاء'!A742</f>
        <v>0</v>
      </c>
      <c r="K2172" s="202"/>
      <c r="L2172" s="291"/>
      <c r="M2172" s="291"/>
      <c r="N2172" s="131">
        <v>741</v>
      </c>
    </row>
    <row r="2173" spans="10:14" ht="23.1" customHeight="1" thickBot="1">
      <c r="J2173" s="34">
        <f>'اسماء العملاء'!A743</f>
        <v>0</v>
      </c>
      <c r="K2173" s="202"/>
      <c r="L2173" s="291"/>
      <c r="M2173" s="291"/>
      <c r="N2173" s="131">
        <v>742</v>
      </c>
    </row>
    <row r="2174" spans="10:14" ht="23.1" customHeight="1" thickBot="1">
      <c r="J2174" s="34">
        <f>'اسماء العملاء'!A744</f>
        <v>0</v>
      </c>
      <c r="K2174" s="202"/>
      <c r="L2174" s="291"/>
      <c r="M2174" s="291"/>
      <c r="N2174" s="131">
        <v>743</v>
      </c>
    </row>
    <row r="2175" spans="10:14" ht="23.1" customHeight="1" thickBot="1">
      <c r="J2175" s="34">
        <f>'اسماء العملاء'!A745</f>
        <v>0</v>
      </c>
      <c r="K2175" s="202"/>
      <c r="L2175" s="291"/>
      <c r="M2175" s="291"/>
      <c r="N2175" s="131">
        <v>744</v>
      </c>
    </row>
    <row r="2176" spans="10:14" ht="23.1" customHeight="1" thickBot="1">
      <c r="J2176" s="34">
        <f>'اسماء العملاء'!A746</f>
        <v>0</v>
      </c>
      <c r="K2176" s="208"/>
      <c r="L2176" s="291"/>
      <c r="M2176" s="291"/>
      <c r="N2176" s="131">
        <v>745</v>
      </c>
    </row>
    <row r="2177" spans="10:14" ht="23.1" customHeight="1" thickBot="1">
      <c r="J2177" s="34">
        <f>'اسماء العملاء'!A747</f>
        <v>0</v>
      </c>
      <c r="K2177" s="205"/>
      <c r="L2177" s="291"/>
      <c r="M2177" s="292"/>
      <c r="N2177" s="131">
        <v>746</v>
      </c>
    </row>
    <row r="2178" spans="10:14" ht="23.1" customHeight="1" thickBot="1">
      <c r="J2178" s="34">
        <f>'اسماء العملاء'!A748</f>
        <v>0</v>
      </c>
      <c r="K2178" s="202"/>
      <c r="L2178" s="291"/>
      <c r="M2178" s="291"/>
      <c r="N2178" s="131">
        <v>747</v>
      </c>
    </row>
    <row r="2179" spans="10:14" ht="23.1" customHeight="1" thickBot="1">
      <c r="J2179" s="34">
        <f>'اسماء العملاء'!A749</f>
        <v>0</v>
      </c>
      <c r="K2179" s="202"/>
      <c r="L2179" s="291"/>
      <c r="M2179" s="291"/>
      <c r="N2179" s="131">
        <v>748</v>
      </c>
    </row>
    <row r="2180" spans="10:14" ht="23.1" customHeight="1" thickBot="1">
      <c r="J2180" s="34">
        <f>'اسماء العملاء'!A750</f>
        <v>0</v>
      </c>
      <c r="K2180" s="202"/>
      <c r="L2180" s="291"/>
      <c r="M2180" s="291"/>
      <c r="N2180" s="131">
        <v>749</v>
      </c>
    </row>
    <row r="2181" spans="10:14" ht="23.1" customHeight="1" thickBot="1">
      <c r="J2181" s="34">
        <f>'اسماء العملاء'!A751</f>
        <v>0</v>
      </c>
      <c r="K2181" s="202"/>
      <c r="L2181" s="291"/>
      <c r="M2181" s="291"/>
      <c r="N2181" s="131">
        <v>750</v>
      </c>
    </row>
    <row r="2182" spans="10:14" ht="23.1" customHeight="1" thickBot="1">
      <c r="J2182" s="34">
        <f>'اسماء العملاء'!A752</f>
        <v>0</v>
      </c>
      <c r="K2182" s="202"/>
      <c r="L2182" s="291"/>
      <c r="M2182" s="291"/>
      <c r="N2182" s="131">
        <v>751</v>
      </c>
    </row>
    <row r="2183" spans="10:14" ht="23.1" customHeight="1" thickBot="1">
      <c r="J2183" s="34">
        <f>'اسماء العملاء'!A753</f>
        <v>0</v>
      </c>
      <c r="K2183" s="202"/>
      <c r="L2183" s="291"/>
      <c r="M2183" s="291"/>
      <c r="N2183" s="131">
        <v>752</v>
      </c>
    </row>
    <row r="2184" spans="10:14" ht="23.1" customHeight="1" thickBot="1">
      <c r="J2184" s="34">
        <f>'اسماء العملاء'!A754</f>
        <v>0</v>
      </c>
      <c r="K2184" s="202"/>
      <c r="L2184" s="291"/>
      <c r="M2184" s="291"/>
      <c r="N2184" s="131">
        <v>753</v>
      </c>
    </row>
    <row r="2185" spans="10:14" ht="23.1" customHeight="1" thickBot="1">
      <c r="J2185" s="34">
        <f>'اسماء العملاء'!A755</f>
        <v>0</v>
      </c>
      <c r="K2185" s="202"/>
      <c r="L2185" s="291"/>
      <c r="M2185" s="291"/>
      <c r="N2185" s="131">
        <v>754</v>
      </c>
    </row>
    <row r="2186" spans="10:14" ht="23.1" customHeight="1" thickBot="1">
      <c r="J2186" s="34">
        <f>'اسماء العملاء'!A756</f>
        <v>0</v>
      </c>
      <c r="K2186" s="202"/>
      <c r="L2186" s="291"/>
      <c r="M2186" s="291"/>
      <c r="N2186" s="131">
        <v>755</v>
      </c>
    </row>
    <row r="2187" spans="10:14" ht="23.1" customHeight="1" thickBot="1">
      <c r="J2187" s="34">
        <f>'اسماء العملاء'!A757</f>
        <v>0</v>
      </c>
      <c r="K2187" s="202"/>
      <c r="L2187" s="291"/>
      <c r="M2187" s="291"/>
      <c r="N2187" s="131">
        <v>756</v>
      </c>
    </row>
    <row r="2188" spans="10:14" ht="23.1" customHeight="1" thickBot="1">
      <c r="J2188" s="34">
        <f>'اسماء العملاء'!A758</f>
        <v>0</v>
      </c>
      <c r="K2188" s="202"/>
      <c r="L2188" s="291"/>
      <c r="M2188" s="291"/>
      <c r="N2188" s="131">
        <v>757</v>
      </c>
    </row>
    <row r="2189" spans="10:14" ht="23.1" customHeight="1" thickBot="1">
      <c r="J2189" s="34">
        <f>'اسماء العملاء'!A759</f>
        <v>0</v>
      </c>
      <c r="K2189" s="202"/>
      <c r="L2189" s="291"/>
      <c r="M2189" s="291"/>
      <c r="N2189" s="131">
        <v>758</v>
      </c>
    </row>
    <row r="2190" spans="10:14" ht="23.1" customHeight="1" thickBot="1">
      <c r="J2190" s="34">
        <f>'اسماء العملاء'!A760</f>
        <v>0</v>
      </c>
      <c r="K2190" s="202"/>
      <c r="L2190" s="291"/>
      <c r="M2190" s="291"/>
      <c r="N2190" s="131">
        <v>759</v>
      </c>
    </row>
    <row r="2191" spans="10:14" ht="23.1" customHeight="1" thickBot="1">
      <c r="J2191" s="34">
        <f>'اسماء العملاء'!A761</f>
        <v>0</v>
      </c>
      <c r="K2191" s="202"/>
      <c r="L2191" s="291"/>
      <c r="M2191" s="291"/>
      <c r="N2191" s="131">
        <v>760</v>
      </c>
    </row>
    <row r="2192" spans="10:14" ht="23.1" customHeight="1" thickBot="1">
      <c r="J2192" s="34">
        <f>'اسماء العملاء'!A762</f>
        <v>0</v>
      </c>
      <c r="K2192" s="202"/>
      <c r="L2192" s="291"/>
      <c r="M2192" s="291"/>
      <c r="N2192" s="131">
        <v>761</v>
      </c>
    </row>
    <row r="2193" spans="10:14" ht="23.1" customHeight="1" thickBot="1">
      <c r="J2193" s="34">
        <f>'اسماء العملاء'!A763</f>
        <v>0</v>
      </c>
      <c r="K2193" s="202"/>
      <c r="L2193" s="291"/>
      <c r="M2193" s="291"/>
      <c r="N2193" s="131">
        <v>762</v>
      </c>
    </row>
    <row r="2194" spans="10:14" ht="23.1" customHeight="1" thickBot="1">
      <c r="J2194" s="34">
        <f>'اسماء العملاء'!A764</f>
        <v>0</v>
      </c>
      <c r="K2194" s="202"/>
      <c r="L2194" s="291"/>
      <c r="M2194" s="291"/>
      <c r="N2194" s="131">
        <v>763</v>
      </c>
    </row>
    <row r="2195" spans="10:14" ht="23.1" customHeight="1" thickBot="1">
      <c r="J2195" s="34">
        <f>'اسماء العملاء'!A765</f>
        <v>0</v>
      </c>
      <c r="K2195" s="202"/>
      <c r="L2195" s="291"/>
      <c r="M2195" s="291"/>
      <c r="N2195" s="131">
        <v>764</v>
      </c>
    </row>
    <row r="2196" spans="10:14" ht="23.1" customHeight="1" thickBot="1">
      <c r="J2196" s="34">
        <f>'اسماء العملاء'!A766</f>
        <v>0</v>
      </c>
      <c r="K2196" s="202"/>
      <c r="L2196" s="291"/>
      <c r="M2196" s="291"/>
      <c r="N2196" s="131">
        <v>765</v>
      </c>
    </row>
    <row r="2197" spans="10:14" ht="23.1" customHeight="1" thickBot="1">
      <c r="J2197" s="34">
        <f>'اسماء العملاء'!A767</f>
        <v>0</v>
      </c>
      <c r="K2197" s="202"/>
      <c r="L2197" s="291"/>
      <c r="M2197" s="291"/>
      <c r="N2197" s="131">
        <v>766</v>
      </c>
    </row>
    <row r="2198" spans="10:14" ht="23.1" customHeight="1" thickBot="1">
      <c r="J2198" s="34">
        <f>'اسماء العملاء'!A768</f>
        <v>0</v>
      </c>
      <c r="K2198" s="202"/>
      <c r="L2198" s="291"/>
      <c r="M2198" s="291"/>
      <c r="N2198" s="131">
        <v>767</v>
      </c>
    </row>
    <row r="2199" spans="10:14" ht="23.1" customHeight="1" thickBot="1">
      <c r="J2199" s="34">
        <f>'اسماء العملاء'!A769</f>
        <v>0</v>
      </c>
      <c r="K2199" s="202"/>
      <c r="L2199" s="291"/>
      <c r="M2199" s="291"/>
      <c r="N2199" s="131">
        <v>768</v>
      </c>
    </row>
    <row r="2200" spans="10:14" ht="23.1" customHeight="1" thickBot="1">
      <c r="J2200" s="34">
        <f>'اسماء العملاء'!A770</f>
        <v>0</v>
      </c>
      <c r="K2200" s="202"/>
      <c r="L2200" s="291"/>
      <c r="M2200" s="291"/>
      <c r="N2200" s="131">
        <v>769</v>
      </c>
    </row>
    <row r="2201" spans="10:14" ht="23.1" customHeight="1" thickBot="1">
      <c r="J2201" s="34">
        <f>'اسماء العملاء'!A771</f>
        <v>0</v>
      </c>
      <c r="K2201" s="202"/>
      <c r="L2201" s="291"/>
      <c r="M2201" s="291"/>
      <c r="N2201" s="131">
        <v>770</v>
      </c>
    </row>
    <row r="2202" spans="10:14" ht="23.1" customHeight="1" thickBot="1">
      <c r="J2202" s="34">
        <f>'اسماء العملاء'!A772</f>
        <v>0</v>
      </c>
      <c r="K2202" s="202"/>
      <c r="L2202" s="291"/>
      <c r="M2202" s="291"/>
      <c r="N2202" s="131">
        <v>771</v>
      </c>
    </row>
    <row r="2203" spans="10:14" ht="23.1" customHeight="1" thickBot="1">
      <c r="J2203" s="34">
        <f>'اسماء العملاء'!A773</f>
        <v>0</v>
      </c>
      <c r="K2203" s="202"/>
      <c r="L2203" s="291"/>
      <c r="M2203" s="291"/>
      <c r="N2203" s="131">
        <v>772</v>
      </c>
    </row>
    <row r="2204" spans="10:14" ht="23.1" customHeight="1" thickBot="1">
      <c r="J2204" s="34">
        <f>'اسماء العملاء'!A774</f>
        <v>0</v>
      </c>
      <c r="K2204" s="202"/>
      <c r="L2204" s="291"/>
      <c r="M2204" s="291"/>
      <c r="N2204" s="131">
        <v>773</v>
      </c>
    </row>
    <row r="2205" spans="10:14" ht="23.1" customHeight="1" thickBot="1">
      <c r="J2205" s="34">
        <f>'اسماء العملاء'!A775</f>
        <v>0</v>
      </c>
      <c r="K2205" s="202"/>
      <c r="L2205" s="291"/>
      <c r="M2205" s="291"/>
      <c r="N2205" s="131">
        <v>774</v>
      </c>
    </row>
    <row r="2206" spans="10:14" ht="23.1" customHeight="1" thickBot="1">
      <c r="J2206" s="34">
        <f>'اسماء العملاء'!A776</f>
        <v>0</v>
      </c>
      <c r="K2206" s="202"/>
      <c r="L2206" s="291"/>
      <c r="M2206" s="291"/>
      <c r="N2206" s="131">
        <v>775</v>
      </c>
    </row>
    <row r="2207" spans="10:14" ht="23.1" customHeight="1" thickBot="1">
      <c r="J2207" s="34">
        <f>'اسماء العملاء'!A777</f>
        <v>0</v>
      </c>
      <c r="K2207" s="202"/>
      <c r="L2207" s="291"/>
      <c r="M2207" s="291"/>
      <c r="N2207" s="131">
        <v>776</v>
      </c>
    </row>
    <row r="2208" spans="10:14" ht="23.1" customHeight="1" thickBot="1">
      <c r="J2208" s="34">
        <f>'اسماء العملاء'!A778</f>
        <v>0</v>
      </c>
      <c r="K2208" s="202"/>
      <c r="L2208" s="291"/>
      <c r="M2208" s="291"/>
      <c r="N2208" s="131">
        <v>777</v>
      </c>
    </row>
    <row r="2209" spans="10:14" ht="23.1" customHeight="1" thickBot="1">
      <c r="J2209" s="34">
        <f>'اسماء العملاء'!A779</f>
        <v>0</v>
      </c>
      <c r="K2209" s="202"/>
      <c r="L2209" s="291"/>
      <c r="M2209" s="291"/>
      <c r="N2209" s="131">
        <v>778</v>
      </c>
    </row>
    <row r="2210" spans="10:14" ht="23.1" customHeight="1" thickBot="1">
      <c r="J2210" s="34">
        <f>'اسماء العملاء'!A780</f>
        <v>0</v>
      </c>
      <c r="K2210" s="202"/>
      <c r="L2210" s="291"/>
      <c r="M2210" s="291"/>
      <c r="N2210" s="131">
        <v>779</v>
      </c>
    </row>
    <row r="2211" spans="10:14" ht="23.1" customHeight="1" thickBot="1">
      <c r="J2211" s="34">
        <f>'اسماء العملاء'!A781</f>
        <v>0</v>
      </c>
      <c r="K2211" s="202"/>
      <c r="L2211" s="291"/>
      <c r="M2211" s="291"/>
      <c r="N2211" s="131">
        <v>780</v>
      </c>
    </row>
    <row r="2212" spans="10:14" ht="23.1" customHeight="1" thickBot="1">
      <c r="J2212" s="34">
        <f>'اسماء العملاء'!A782</f>
        <v>0</v>
      </c>
      <c r="K2212" s="202"/>
      <c r="L2212" s="291"/>
      <c r="M2212" s="291"/>
      <c r="N2212" s="131">
        <v>781</v>
      </c>
    </row>
    <row r="2213" spans="10:14" ht="23.1" customHeight="1" thickBot="1">
      <c r="J2213" s="34">
        <f>'اسماء العملاء'!A783</f>
        <v>0</v>
      </c>
      <c r="K2213" s="202"/>
      <c r="L2213" s="291"/>
      <c r="M2213" s="291"/>
      <c r="N2213" s="131">
        <v>782</v>
      </c>
    </row>
    <row r="2214" spans="10:14" ht="23.1" customHeight="1" thickBot="1">
      <c r="J2214" s="34">
        <f>'اسماء العملاء'!A784</f>
        <v>0</v>
      </c>
      <c r="K2214" s="202"/>
      <c r="L2214" s="291"/>
      <c r="M2214" s="291"/>
      <c r="N2214" s="131">
        <v>783</v>
      </c>
    </row>
    <row r="2215" spans="10:14" ht="23.1" customHeight="1" thickBot="1">
      <c r="J2215" s="34">
        <f>'اسماء العملاء'!A785</f>
        <v>0</v>
      </c>
      <c r="K2215" s="202"/>
      <c r="L2215" s="291"/>
      <c r="M2215" s="291"/>
      <c r="N2215" s="131">
        <v>784</v>
      </c>
    </row>
    <row r="2216" spans="10:14" ht="23.1" customHeight="1" thickBot="1">
      <c r="J2216" s="34">
        <f>'اسماء العملاء'!A786</f>
        <v>0</v>
      </c>
      <c r="K2216" s="202"/>
      <c r="L2216" s="291"/>
      <c r="M2216" s="291"/>
      <c r="N2216" s="131">
        <v>785</v>
      </c>
    </row>
    <row r="2217" spans="10:14" ht="23.1" customHeight="1" thickBot="1">
      <c r="J2217" s="34">
        <f>'اسماء العملاء'!A787</f>
        <v>0</v>
      </c>
      <c r="K2217" s="202"/>
      <c r="L2217" s="291"/>
      <c r="M2217" s="291"/>
      <c r="N2217" s="131">
        <v>786</v>
      </c>
    </row>
    <row r="2218" spans="10:14" ht="23.1" customHeight="1" thickBot="1">
      <c r="J2218" s="34">
        <f>'اسماء العملاء'!A788</f>
        <v>0</v>
      </c>
      <c r="K2218" s="202"/>
      <c r="L2218" s="291"/>
      <c r="M2218" s="291"/>
      <c r="N2218" s="131">
        <v>787</v>
      </c>
    </row>
    <row r="2219" spans="10:14" ht="23.1" customHeight="1" thickBot="1">
      <c r="J2219" s="34">
        <f>'اسماء العملاء'!A789</f>
        <v>0</v>
      </c>
      <c r="K2219" s="202"/>
      <c r="L2219" s="291"/>
      <c r="M2219" s="291"/>
      <c r="N2219" s="131">
        <v>788</v>
      </c>
    </row>
    <row r="2220" spans="10:14" ht="23.1" customHeight="1" thickBot="1">
      <c r="J2220" s="34">
        <f>'اسماء العملاء'!A790</f>
        <v>0</v>
      </c>
      <c r="K2220" s="202"/>
      <c r="L2220" s="291"/>
      <c r="M2220" s="291"/>
      <c r="N2220" s="131">
        <v>789</v>
      </c>
    </row>
    <row r="2221" spans="10:14" ht="23.1" customHeight="1" thickBot="1">
      <c r="J2221" s="34">
        <f>'اسماء العملاء'!A791</f>
        <v>0</v>
      </c>
      <c r="K2221" s="202"/>
      <c r="L2221" s="291"/>
      <c r="M2221" s="291"/>
      <c r="N2221" s="131">
        <v>790</v>
      </c>
    </row>
    <row r="2222" spans="10:14" ht="23.1" customHeight="1" thickBot="1">
      <c r="J2222" s="34">
        <f>'اسماء العملاء'!A792</f>
        <v>0</v>
      </c>
      <c r="K2222" s="202"/>
      <c r="L2222" s="291"/>
      <c r="M2222" s="291"/>
      <c r="N2222" s="131">
        <v>791</v>
      </c>
    </row>
    <row r="2223" spans="10:14" ht="23.1" customHeight="1" thickBot="1">
      <c r="J2223" s="34">
        <f>'اسماء العملاء'!A793</f>
        <v>0</v>
      </c>
      <c r="K2223" s="202"/>
      <c r="L2223" s="291"/>
      <c r="M2223" s="291"/>
      <c r="N2223" s="131">
        <v>792</v>
      </c>
    </row>
    <row r="2224" spans="10:14" ht="23.1" customHeight="1" thickBot="1">
      <c r="J2224" s="34">
        <f>'اسماء العملاء'!A794</f>
        <v>0</v>
      </c>
      <c r="K2224" s="202"/>
      <c r="L2224" s="291"/>
      <c r="M2224" s="291"/>
      <c r="N2224" s="131">
        <v>793</v>
      </c>
    </row>
    <row r="2225" spans="10:14" ht="23.1" customHeight="1" thickBot="1">
      <c r="J2225" s="34">
        <f>'اسماء العملاء'!A795</f>
        <v>0</v>
      </c>
      <c r="K2225" s="202"/>
      <c r="L2225" s="291"/>
      <c r="M2225" s="291"/>
      <c r="N2225" s="131">
        <v>794</v>
      </c>
    </row>
    <row r="2226" spans="10:14" ht="23.1" customHeight="1" thickBot="1">
      <c r="J2226" s="34">
        <f>'اسماء العملاء'!A796</f>
        <v>0</v>
      </c>
      <c r="K2226" s="202"/>
      <c r="L2226" s="291"/>
      <c r="M2226" s="291"/>
      <c r="N2226" s="131">
        <v>795</v>
      </c>
    </row>
    <row r="2227" spans="10:14" ht="23.1" customHeight="1" thickBot="1">
      <c r="J2227" s="34">
        <f>'اسماء العملاء'!A797</f>
        <v>0</v>
      </c>
      <c r="K2227" s="202"/>
      <c r="L2227" s="291"/>
      <c r="M2227" s="291"/>
      <c r="N2227" s="131">
        <v>796</v>
      </c>
    </row>
    <row r="2228" spans="10:14" ht="23.1" customHeight="1" thickBot="1">
      <c r="J2228" s="34">
        <f>'اسماء العملاء'!A798</f>
        <v>0</v>
      </c>
      <c r="K2228" s="202"/>
      <c r="L2228" s="291"/>
      <c r="M2228" s="291"/>
      <c r="N2228" s="131">
        <v>797</v>
      </c>
    </row>
    <row r="2229" spans="10:14" ht="23.1" customHeight="1" thickBot="1">
      <c r="J2229" s="34">
        <f>'اسماء العملاء'!A799</f>
        <v>0</v>
      </c>
      <c r="K2229" s="202"/>
      <c r="L2229" s="291"/>
      <c r="M2229" s="291"/>
      <c r="N2229" s="131">
        <v>798</v>
      </c>
    </row>
    <row r="2230" spans="10:14" ht="23.1" customHeight="1" thickBot="1">
      <c r="J2230" s="34">
        <f>'اسماء العملاء'!A800</f>
        <v>0</v>
      </c>
      <c r="K2230" s="202"/>
      <c r="L2230" s="291"/>
      <c r="M2230" s="291"/>
      <c r="N2230" s="131">
        <v>799</v>
      </c>
    </row>
    <row r="2231" spans="10:14" ht="23.1" customHeight="1" thickBot="1">
      <c r="J2231" s="34">
        <f>'اسماء العملاء'!A801</f>
        <v>0</v>
      </c>
      <c r="K2231" s="202"/>
      <c r="L2231" s="291"/>
      <c r="M2231" s="291"/>
      <c r="N2231" s="131">
        <v>800</v>
      </c>
    </row>
    <row r="2232" spans="10:14" ht="23.1" customHeight="1" thickBot="1">
      <c r="J2232" s="34">
        <f>'اسماء العملاء'!A802</f>
        <v>0</v>
      </c>
      <c r="K2232" s="202"/>
      <c r="L2232" s="291"/>
      <c r="M2232" s="291"/>
      <c r="N2232" s="131">
        <v>801</v>
      </c>
    </row>
    <row r="2233" spans="10:14" ht="23.1" customHeight="1" thickBot="1">
      <c r="J2233" s="34">
        <f>'اسماء العملاء'!A803</f>
        <v>0</v>
      </c>
      <c r="K2233" s="202"/>
      <c r="L2233" s="291"/>
      <c r="M2233" s="291"/>
      <c r="N2233" s="131">
        <v>802</v>
      </c>
    </row>
    <row r="2234" spans="10:14" ht="23.1" customHeight="1" thickBot="1">
      <c r="J2234" s="34">
        <f>'اسماء العملاء'!A804</f>
        <v>0</v>
      </c>
      <c r="K2234" s="202"/>
      <c r="L2234" s="291"/>
      <c r="M2234" s="291"/>
      <c r="N2234" s="131">
        <v>803</v>
      </c>
    </row>
    <row r="2235" spans="10:14" ht="23.1" customHeight="1" thickBot="1">
      <c r="J2235" s="34">
        <f>'اسماء العملاء'!A805</f>
        <v>0</v>
      </c>
      <c r="K2235" s="202"/>
      <c r="L2235" s="291"/>
      <c r="M2235" s="291"/>
      <c r="N2235" s="131">
        <v>804</v>
      </c>
    </row>
    <row r="2236" spans="10:14" ht="23.1" customHeight="1" thickBot="1">
      <c r="J2236" s="34">
        <f>'اسماء العملاء'!A806</f>
        <v>0</v>
      </c>
      <c r="K2236" s="202"/>
      <c r="L2236" s="291"/>
      <c r="M2236" s="291"/>
      <c r="N2236" s="131">
        <v>805</v>
      </c>
    </row>
    <row r="2237" spans="10:14" ht="23.1" customHeight="1" thickBot="1">
      <c r="J2237" s="34">
        <f>'اسماء العملاء'!A807</f>
        <v>0</v>
      </c>
      <c r="K2237" s="202"/>
      <c r="L2237" s="291"/>
      <c r="M2237" s="291"/>
      <c r="N2237" s="131">
        <v>806</v>
      </c>
    </row>
    <row r="2238" spans="10:14" ht="23.1" customHeight="1" thickBot="1">
      <c r="J2238" s="34">
        <f>'اسماء العملاء'!A808</f>
        <v>0</v>
      </c>
      <c r="K2238" s="202"/>
      <c r="L2238" s="291"/>
      <c r="M2238" s="291"/>
      <c r="N2238" s="131">
        <v>807</v>
      </c>
    </row>
    <row r="2239" spans="10:14" ht="23.1" customHeight="1" thickBot="1">
      <c r="J2239" s="34">
        <f>'اسماء العملاء'!A809</f>
        <v>0</v>
      </c>
      <c r="K2239" s="202"/>
      <c r="L2239" s="291"/>
      <c r="M2239" s="291"/>
      <c r="N2239" s="131">
        <v>808</v>
      </c>
    </row>
    <row r="2240" spans="10:14" ht="23.1" customHeight="1" thickBot="1">
      <c r="J2240" s="34">
        <f>'اسماء العملاء'!A810</f>
        <v>0</v>
      </c>
      <c r="K2240" s="202"/>
      <c r="L2240" s="291"/>
      <c r="M2240" s="291"/>
      <c r="N2240" s="131">
        <v>809</v>
      </c>
    </row>
    <row r="2241" spans="10:14" ht="23.1" customHeight="1" thickBot="1">
      <c r="J2241" s="34">
        <f>'اسماء العملاء'!A811</f>
        <v>0</v>
      </c>
      <c r="K2241" s="202"/>
      <c r="L2241" s="291"/>
      <c r="M2241" s="291"/>
      <c r="N2241" s="131">
        <v>810</v>
      </c>
    </row>
    <row r="2242" spans="10:14" ht="23.1" customHeight="1" thickBot="1">
      <c r="J2242" s="34">
        <f>'اسماء العملاء'!A812</f>
        <v>0</v>
      </c>
      <c r="K2242" s="202"/>
      <c r="L2242" s="291"/>
      <c r="M2242" s="291"/>
      <c r="N2242" s="131">
        <v>811</v>
      </c>
    </row>
    <row r="2243" spans="10:14" ht="23.1" customHeight="1" thickBot="1">
      <c r="J2243" s="34">
        <f>'اسماء العملاء'!A813</f>
        <v>0</v>
      </c>
      <c r="K2243" s="202"/>
      <c r="L2243" s="291"/>
      <c r="M2243" s="291"/>
      <c r="N2243" s="131">
        <v>812</v>
      </c>
    </row>
    <row r="2244" spans="10:14" ht="23.1" customHeight="1" thickBot="1">
      <c r="J2244" s="34">
        <f>'اسماء العملاء'!A814</f>
        <v>0</v>
      </c>
      <c r="K2244" s="202"/>
      <c r="L2244" s="291"/>
      <c r="M2244" s="291"/>
      <c r="N2244" s="131">
        <v>813</v>
      </c>
    </row>
    <row r="2245" spans="10:14" ht="23.1" customHeight="1" thickBot="1">
      <c r="J2245" s="34">
        <f>'اسماء العملاء'!A815</f>
        <v>0</v>
      </c>
      <c r="K2245" s="202"/>
      <c r="L2245" s="291"/>
      <c r="M2245" s="291"/>
      <c r="N2245" s="131">
        <v>814</v>
      </c>
    </row>
    <row r="2246" spans="10:14" ht="23.1" customHeight="1" thickBot="1">
      <c r="J2246" s="34">
        <f>'اسماء العملاء'!A816</f>
        <v>0</v>
      </c>
      <c r="K2246" s="202"/>
      <c r="L2246" s="291"/>
      <c r="M2246" s="291"/>
      <c r="N2246" s="131">
        <v>815</v>
      </c>
    </row>
    <row r="2247" spans="10:14" ht="23.1" customHeight="1" thickBot="1">
      <c r="J2247" s="34">
        <f>'اسماء العملاء'!A817</f>
        <v>0</v>
      </c>
      <c r="K2247" s="202"/>
      <c r="L2247" s="291"/>
      <c r="M2247" s="291"/>
      <c r="N2247" s="131">
        <v>816</v>
      </c>
    </row>
    <row r="2248" spans="10:14" ht="23.1" customHeight="1" thickBot="1">
      <c r="J2248" s="34">
        <f>'اسماء العملاء'!A818</f>
        <v>0</v>
      </c>
      <c r="K2248" s="202"/>
      <c r="L2248" s="291"/>
      <c r="M2248" s="291"/>
      <c r="N2248" s="131">
        <v>817</v>
      </c>
    </row>
    <row r="2249" spans="10:14" ht="23.1" customHeight="1" thickBot="1">
      <c r="J2249" s="34">
        <f>'اسماء العملاء'!A819</f>
        <v>0</v>
      </c>
      <c r="K2249" s="202"/>
      <c r="L2249" s="291"/>
      <c r="M2249" s="291"/>
      <c r="N2249" s="131">
        <v>818</v>
      </c>
    </row>
    <row r="2250" spans="10:14" ht="23.1" customHeight="1" thickBot="1">
      <c r="J2250" s="34">
        <f>'اسماء العملاء'!A820</f>
        <v>0</v>
      </c>
      <c r="K2250" s="202"/>
      <c r="L2250" s="291"/>
      <c r="M2250" s="291"/>
      <c r="N2250" s="131">
        <v>819</v>
      </c>
    </row>
    <row r="2251" spans="10:14" ht="23.1" customHeight="1" thickBot="1">
      <c r="J2251" s="34">
        <f>'اسماء العملاء'!A821</f>
        <v>0</v>
      </c>
      <c r="K2251" s="202"/>
      <c r="L2251" s="291"/>
      <c r="M2251" s="291"/>
      <c r="N2251" s="131">
        <v>820</v>
      </c>
    </row>
    <row r="2252" spans="10:14" ht="23.1" customHeight="1" thickBot="1">
      <c r="J2252" s="34">
        <f>'اسماء العملاء'!A822</f>
        <v>0</v>
      </c>
      <c r="K2252" s="202"/>
      <c r="L2252" s="291"/>
      <c r="M2252" s="291"/>
      <c r="N2252" s="131">
        <v>821</v>
      </c>
    </row>
    <row r="2253" spans="10:14" ht="23.1" customHeight="1" thickBot="1">
      <c r="J2253" s="34">
        <f>'اسماء العملاء'!A823</f>
        <v>0</v>
      </c>
      <c r="K2253" s="202"/>
      <c r="L2253" s="291"/>
      <c r="M2253" s="291"/>
      <c r="N2253" s="131">
        <v>822</v>
      </c>
    </row>
    <row r="2254" spans="10:14" ht="23.1" customHeight="1" thickBot="1">
      <c r="J2254" s="34">
        <f>'اسماء العملاء'!A824</f>
        <v>0</v>
      </c>
      <c r="K2254" s="202"/>
      <c r="L2254" s="291"/>
      <c r="M2254" s="291"/>
      <c r="N2254" s="131">
        <v>823</v>
      </c>
    </row>
    <row r="2255" spans="10:14" ht="23.1" customHeight="1" thickBot="1">
      <c r="J2255" s="34">
        <f>'اسماء العملاء'!A825</f>
        <v>0</v>
      </c>
      <c r="K2255" s="202"/>
      <c r="L2255" s="291"/>
      <c r="M2255" s="291"/>
      <c r="N2255" s="131">
        <v>824</v>
      </c>
    </row>
    <row r="2256" spans="10:14" ht="23.1" customHeight="1" thickBot="1">
      <c r="J2256" s="34">
        <f>'اسماء العملاء'!A826</f>
        <v>0</v>
      </c>
      <c r="K2256" s="202"/>
      <c r="L2256" s="291"/>
      <c r="M2256" s="291"/>
      <c r="N2256" s="131">
        <v>825</v>
      </c>
    </row>
    <row r="2257" spans="10:14" ht="23.1" customHeight="1" thickBot="1">
      <c r="J2257" s="34">
        <f>'اسماء العملاء'!A827</f>
        <v>0</v>
      </c>
      <c r="K2257" s="202"/>
      <c r="L2257" s="291"/>
      <c r="M2257" s="291"/>
      <c r="N2257" s="131">
        <v>826</v>
      </c>
    </row>
    <row r="2258" spans="10:14" ht="23.1" customHeight="1" thickBot="1">
      <c r="J2258" s="34">
        <f>'اسماء العملاء'!A828</f>
        <v>0</v>
      </c>
      <c r="K2258" s="202"/>
      <c r="L2258" s="291"/>
      <c r="M2258" s="291"/>
      <c r="N2258" s="131">
        <v>827</v>
      </c>
    </row>
    <row r="2259" spans="10:14" ht="23.1" customHeight="1" thickBot="1">
      <c r="J2259" s="34">
        <f>'اسماء العملاء'!A829</f>
        <v>0</v>
      </c>
      <c r="K2259" s="208"/>
      <c r="L2259" s="291"/>
      <c r="M2259" s="291"/>
      <c r="N2259" s="131">
        <v>828</v>
      </c>
    </row>
    <row r="2260" spans="10:14" ht="23.1" customHeight="1" thickBot="1">
      <c r="J2260" s="34">
        <f>'اسماء العملاء'!A830</f>
        <v>0</v>
      </c>
      <c r="K2260" s="205"/>
      <c r="L2260" s="291"/>
      <c r="M2260" s="292"/>
      <c r="N2260" s="131">
        <v>829</v>
      </c>
    </row>
    <row r="2261" spans="10:14" ht="23.1" customHeight="1" thickBot="1">
      <c r="J2261" s="34">
        <f>'اسماء العملاء'!A831</f>
        <v>0</v>
      </c>
      <c r="K2261" s="202"/>
      <c r="L2261" s="291"/>
      <c r="M2261" s="291"/>
      <c r="N2261" s="131">
        <v>830</v>
      </c>
    </row>
    <row r="2262" spans="10:14" ht="23.1" customHeight="1" thickBot="1">
      <c r="J2262" s="34">
        <f>'اسماء العملاء'!A832</f>
        <v>0</v>
      </c>
      <c r="K2262" s="202"/>
      <c r="L2262" s="291"/>
      <c r="M2262" s="291"/>
      <c r="N2262" s="131">
        <v>831</v>
      </c>
    </row>
    <row r="2263" spans="10:14" ht="23.1" customHeight="1" thickBot="1">
      <c r="J2263" s="34">
        <f>'اسماء العملاء'!A833</f>
        <v>0</v>
      </c>
      <c r="K2263" s="202"/>
      <c r="L2263" s="291"/>
      <c r="M2263" s="291"/>
      <c r="N2263" s="131">
        <v>832</v>
      </c>
    </row>
    <row r="2264" spans="10:14" ht="23.1" customHeight="1" thickBot="1">
      <c r="J2264" s="34">
        <f>'اسماء العملاء'!A834</f>
        <v>0</v>
      </c>
      <c r="K2264" s="202"/>
      <c r="L2264" s="291"/>
      <c r="M2264" s="291"/>
      <c r="N2264" s="131">
        <v>833</v>
      </c>
    </row>
    <row r="2265" spans="10:14" ht="23.1" customHeight="1" thickBot="1">
      <c r="J2265" s="34">
        <f>'اسماء العملاء'!A835</f>
        <v>0</v>
      </c>
      <c r="K2265" s="202"/>
      <c r="L2265" s="291"/>
      <c r="M2265" s="291"/>
      <c r="N2265" s="131">
        <v>834</v>
      </c>
    </row>
    <row r="2266" spans="10:14" ht="23.1" customHeight="1" thickBot="1">
      <c r="J2266" s="34">
        <f>'اسماء العملاء'!A836</f>
        <v>0</v>
      </c>
      <c r="K2266" s="202"/>
      <c r="L2266" s="291"/>
      <c r="M2266" s="291"/>
      <c r="N2266" s="131">
        <v>835</v>
      </c>
    </row>
    <row r="2267" spans="10:14" ht="23.1" customHeight="1" thickBot="1">
      <c r="J2267" s="34">
        <f>'اسماء العملاء'!A837</f>
        <v>0</v>
      </c>
      <c r="K2267" s="202"/>
      <c r="L2267" s="291"/>
      <c r="M2267" s="291"/>
      <c r="N2267" s="131">
        <v>836</v>
      </c>
    </row>
    <row r="2268" spans="10:14" ht="23.1" customHeight="1" thickBot="1">
      <c r="J2268" s="34">
        <f>'اسماء العملاء'!A838</f>
        <v>0</v>
      </c>
      <c r="K2268" s="202"/>
      <c r="L2268" s="291"/>
      <c r="M2268" s="291"/>
      <c r="N2268" s="131">
        <v>837</v>
      </c>
    </row>
    <row r="2269" spans="10:14" ht="23.1" customHeight="1" thickBot="1">
      <c r="J2269" s="34">
        <f>'اسماء العملاء'!A839</f>
        <v>0</v>
      </c>
      <c r="K2269" s="202"/>
      <c r="L2269" s="291"/>
      <c r="M2269" s="291"/>
      <c r="N2269" s="131">
        <v>838</v>
      </c>
    </row>
    <row r="2270" spans="10:14" ht="23.1" customHeight="1" thickBot="1">
      <c r="J2270" s="34">
        <f>'اسماء العملاء'!A840</f>
        <v>0</v>
      </c>
      <c r="K2270" s="202"/>
      <c r="L2270" s="291"/>
      <c r="M2270" s="291"/>
      <c r="N2270" s="131">
        <v>839</v>
      </c>
    </row>
    <row r="2271" spans="10:14" ht="23.1" customHeight="1" thickBot="1">
      <c r="J2271" s="34">
        <f>'اسماء العملاء'!A841</f>
        <v>0</v>
      </c>
      <c r="K2271" s="202"/>
      <c r="L2271" s="291"/>
      <c r="M2271" s="291"/>
      <c r="N2271" s="131">
        <v>840</v>
      </c>
    </row>
    <row r="2272" spans="10:14" ht="23.1" customHeight="1" thickBot="1">
      <c r="J2272" s="34">
        <f>'اسماء العملاء'!A842</f>
        <v>0</v>
      </c>
      <c r="K2272" s="202"/>
      <c r="L2272" s="291"/>
      <c r="M2272" s="291"/>
      <c r="N2272" s="131">
        <v>841</v>
      </c>
    </row>
    <row r="2273" spans="10:14" ht="23.1" customHeight="1" thickBot="1">
      <c r="J2273" s="34">
        <f>'اسماء العملاء'!A843</f>
        <v>0</v>
      </c>
      <c r="K2273" s="202"/>
      <c r="L2273" s="291"/>
      <c r="M2273" s="291"/>
      <c r="N2273" s="131">
        <v>842</v>
      </c>
    </row>
    <row r="2274" spans="10:14" ht="23.1" customHeight="1" thickBot="1">
      <c r="J2274" s="34">
        <f>'اسماء العملاء'!A844</f>
        <v>0</v>
      </c>
      <c r="K2274" s="202"/>
      <c r="L2274" s="291"/>
      <c r="M2274" s="291"/>
      <c r="N2274" s="131">
        <v>843</v>
      </c>
    </row>
    <row r="2275" spans="10:14" ht="23.1" customHeight="1" thickBot="1">
      <c r="J2275" s="34">
        <f>'اسماء العملاء'!A845</f>
        <v>0</v>
      </c>
      <c r="K2275" s="202"/>
      <c r="L2275" s="291"/>
      <c r="M2275" s="291"/>
      <c r="N2275" s="131">
        <v>844</v>
      </c>
    </row>
    <row r="2276" spans="10:14" ht="23.1" customHeight="1" thickBot="1">
      <c r="J2276" s="34">
        <f>'اسماء العملاء'!A846</f>
        <v>0</v>
      </c>
      <c r="K2276" s="202"/>
      <c r="L2276" s="291"/>
      <c r="M2276" s="291"/>
      <c r="N2276" s="131">
        <v>845</v>
      </c>
    </row>
    <row r="2277" spans="10:14" ht="23.1" customHeight="1" thickBot="1">
      <c r="J2277" s="34">
        <f>'اسماء العملاء'!A847</f>
        <v>0</v>
      </c>
      <c r="K2277" s="202"/>
      <c r="L2277" s="291"/>
      <c r="M2277" s="291"/>
      <c r="N2277" s="131">
        <v>846</v>
      </c>
    </row>
    <row r="2278" spans="10:14" ht="23.1" customHeight="1" thickBot="1">
      <c r="J2278" s="34">
        <f>'اسماء العملاء'!A848</f>
        <v>0</v>
      </c>
      <c r="K2278" s="202"/>
      <c r="L2278" s="291"/>
      <c r="M2278" s="291"/>
      <c r="N2278" s="131">
        <v>847</v>
      </c>
    </row>
    <row r="2279" spans="10:14" ht="23.1" customHeight="1" thickBot="1">
      <c r="J2279" s="34">
        <f>'اسماء العملاء'!A849</f>
        <v>0</v>
      </c>
      <c r="K2279" s="202"/>
      <c r="L2279" s="291"/>
      <c r="M2279" s="291"/>
      <c r="N2279" s="131">
        <v>848</v>
      </c>
    </row>
    <row r="2280" spans="10:14" ht="23.1" customHeight="1" thickBot="1">
      <c r="J2280" s="34">
        <f>'اسماء العملاء'!A850</f>
        <v>0</v>
      </c>
      <c r="K2280" s="202"/>
      <c r="L2280" s="291"/>
      <c r="M2280" s="291"/>
      <c r="N2280" s="131">
        <v>849</v>
      </c>
    </row>
    <row r="2281" spans="10:14" ht="23.1" customHeight="1" thickBot="1">
      <c r="J2281" s="34">
        <f>'اسماء العملاء'!A851</f>
        <v>0</v>
      </c>
      <c r="K2281" s="202"/>
      <c r="L2281" s="291"/>
      <c r="M2281" s="291"/>
      <c r="N2281" s="131">
        <v>850</v>
      </c>
    </row>
    <row r="2282" spans="10:14" ht="23.1" customHeight="1" thickBot="1">
      <c r="J2282" s="34">
        <f>'اسماء العملاء'!A852</f>
        <v>0</v>
      </c>
      <c r="K2282" s="202"/>
      <c r="L2282" s="291"/>
      <c r="M2282" s="291"/>
      <c r="N2282" s="131">
        <v>851</v>
      </c>
    </row>
    <row r="2283" spans="10:14" ht="23.1" customHeight="1" thickBot="1">
      <c r="J2283" s="34">
        <f>'اسماء العملاء'!A853</f>
        <v>0</v>
      </c>
      <c r="K2283" s="202"/>
      <c r="L2283" s="291"/>
      <c r="M2283" s="291"/>
      <c r="N2283" s="131">
        <v>852</v>
      </c>
    </row>
    <row r="2284" spans="10:14" ht="23.1" customHeight="1" thickBot="1">
      <c r="J2284" s="34">
        <f>'اسماء العملاء'!A854</f>
        <v>0</v>
      </c>
      <c r="K2284" s="202"/>
      <c r="L2284" s="291"/>
      <c r="M2284" s="291"/>
      <c r="N2284" s="131">
        <v>853</v>
      </c>
    </row>
    <row r="2285" spans="10:14" ht="23.1" customHeight="1" thickBot="1">
      <c r="J2285" s="34">
        <f>'اسماء العملاء'!A855</f>
        <v>0</v>
      </c>
      <c r="K2285" s="202"/>
      <c r="L2285" s="291"/>
      <c r="M2285" s="291"/>
      <c r="N2285" s="131">
        <v>854</v>
      </c>
    </row>
    <row r="2286" spans="10:14" ht="23.1" customHeight="1" thickBot="1">
      <c r="J2286" s="34">
        <f>'اسماء العملاء'!A856</f>
        <v>0</v>
      </c>
      <c r="K2286" s="202"/>
      <c r="L2286" s="291"/>
      <c r="M2286" s="291"/>
      <c r="N2286" s="131">
        <v>855</v>
      </c>
    </row>
    <row r="2287" spans="10:14" ht="23.1" customHeight="1" thickBot="1">
      <c r="J2287" s="34">
        <f>'اسماء العملاء'!A857</f>
        <v>0</v>
      </c>
      <c r="K2287" s="202"/>
      <c r="L2287" s="291"/>
      <c r="M2287" s="291"/>
      <c r="N2287" s="131">
        <v>856</v>
      </c>
    </row>
    <row r="2288" spans="10:14" ht="23.1" customHeight="1" thickBot="1">
      <c r="J2288" s="34">
        <f>'اسماء العملاء'!A858</f>
        <v>0</v>
      </c>
      <c r="K2288" s="202"/>
      <c r="L2288" s="291"/>
      <c r="M2288" s="291"/>
      <c r="N2288" s="131">
        <v>857</v>
      </c>
    </row>
    <row r="2289" spans="10:14" ht="23.1" customHeight="1" thickBot="1">
      <c r="J2289" s="34">
        <f>'اسماء العملاء'!A859</f>
        <v>0</v>
      </c>
      <c r="K2289" s="202"/>
      <c r="L2289" s="291"/>
      <c r="M2289" s="291"/>
      <c r="N2289" s="131">
        <v>858</v>
      </c>
    </row>
    <row r="2290" spans="10:14" ht="23.1" customHeight="1" thickBot="1">
      <c r="J2290" s="34">
        <f>'اسماء العملاء'!A860</f>
        <v>0</v>
      </c>
      <c r="K2290" s="202"/>
      <c r="L2290" s="291"/>
      <c r="M2290" s="291"/>
      <c r="N2290" s="131">
        <v>859</v>
      </c>
    </row>
    <row r="2291" spans="10:14" ht="23.1" customHeight="1" thickBot="1">
      <c r="J2291" s="34">
        <f>'اسماء العملاء'!A861</f>
        <v>0</v>
      </c>
      <c r="K2291" s="202"/>
      <c r="L2291" s="291"/>
      <c r="M2291" s="291"/>
      <c r="N2291" s="131">
        <v>860</v>
      </c>
    </row>
    <row r="2292" spans="10:14" ht="23.1" customHeight="1" thickBot="1">
      <c r="J2292" s="34">
        <f>'اسماء العملاء'!A862</f>
        <v>0</v>
      </c>
      <c r="K2292" s="202"/>
      <c r="L2292" s="291"/>
      <c r="M2292" s="291"/>
      <c r="N2292" s="131">
        <v>861</v>
      </c>
    </row>
    <row r="2293" spans="10:14" ht="23.1" customHeight="1" thickBot="1">
      <c r="J2293" s="34">
        <f>'اسماء العملاء'!A863</f>
        <v>0</v>
      </c>
      <c r="K2293" s="202"/>
      <c r="L2293" s="291"/>
      <c r="M2293" s="291"/>
      <c r="N2293" s="131">
        <v>862</v>
      </c>
    </row>
    <row r="2294" spans="10:14" ht="23.1" customHeight="1" thickBot="1">
      <c r="J2294" s="34">
        <f>'اسماء العملاء'!A864</f>
        <v>0</v>
      </c>
      <c r="K2294" s="202"/>
      <c r="L2294" s="291"/>
      <c r="M2294" s="291"/>
      <c r="N2294" s="131">
        <v>863</v>
      </c>
    </row>
    <row r="2295" spans="10:14" ht="23.1" customHeight="1" thickBot="1">
      <c r="J2295" s="34">
        <f>'اسماء العملاء'!A865</f>
        <v>0</v>
      </c>
      <c r="K2295" s="202"/>
      <c r="L2295" s="291"/>
      <c r="M2295" s="291"/>
      <c r="N2295" s="131">
        <v>864</v>
      </c>
    </row>
    <row r="2296" spans="10:14" ht="23.1" customHeight="1" thickBot="1">
      <c r="J2296" s="34">
        <f>'اسماء العملاء'!A866</f>
        <v>0</v>
      </c>
      <c r="K2296" s="202"/>
      <c r="L2296" s="291"/>
      <c r="M2296" s="291"/>
      <c r="N2296" s="131">
        <v>865</v>
      </c>
    </row>
    <row r="2297" spans="10:14" ht="23.1" customHeight="1" thickBot="1">
      <c r="J2297" s="34">
        <f>'اسماء العملاء'!A867</f>
        <v>0</v>
      </c>
      <c r="K2297" s="202"/>
      <c r="L2297" s="291"/>
      <c r="M2297" s="291"/>
      <c r="N2297" s="131">
        <v>866</v>
      </c>
    </row>
    <row r="2298" spans="10:14" ht="23.1" customHeight="1" thickBot="1">
      <c r="J2298" s="34">
        <f>'اسماء العملاء'!A868</f>
        <v>0</v>
      </c>
      <c r="K2298" s="202"/>
      <c r="L2298" s="291"/>
      <c r="M2298" s="291"/>
      <c r="N2298" s="131">
        <v>867</v>
      </c>
    </row>
    <row r="2299" spans="10:14" ht="23.1" customHeight="1" thickBot="1">
      <c r="J2299" s="34">
        <f>'اسماء العملاء'!A869</f>
        <v>0</v>
      </c>
      <c r="K2299" s="202"/>
      <c r="L2299" s="291"/>
      <c r="M2299" s="291"/>
      <c r="N2299" s="131">
        <v>868</v>
      </c>
    </row>
    <row r="2300" spans="10:14" ht="23.1" customHeight="1" thickBot="1">
      <c r="J2300" s="34">
        <f>'اسماء العملاء'!A870</f>
        <v>0</v>
      </c>
      <c r="K2300" s="202"/>
      <c r="L2300" s="291"/>
      <c r="M2300" s="291"/>
      <c r="N2300" s="131">
        <v>869</v>
      </c>
    </row>
    <row r="2301" spans="10:14" ht="23.1" customHeight="1" thickBot="1">
      <c r="J2301" s="34">
        <f>'اسماء العملاء'!A871</f>
        <v>0</v>
      </c>
      <c r="K2301" s="202"/>
      <c r="L2301" s="291"/>
      <c r="M2301" s="291"/>
      <c r="N2301" s="131">
        <v>870</v>
      </c>
    </row>
    <row r="2302" spans="10:14" ht="23.1" customHeight="1" thickBot="1">
      <c r="J2302" s="34">
        <f>'اسماء العملاء'!A872</f>
        <v>0</v>
      </c>
      <c r="K2302" s="202"/>
      <c r="L2302" s="291"/>
      <c r="M2302" s="291"/>
      <c r="N2302" s="131">
        <v>871</v>
      </c>
    </row>
    <row r="2303" spans="10:14" ht="23.1" customHeight="1" thickBot="1">
      <c r="J2303" s="34">
        <f>'اسماء العملاء'!A873</f>
        <v>0</v>
      </c>
      <c r="K2303" s="202"/>
      <c r="L2303" s="291"/>
      <c r="M2303" s="291"/>
      <c r="N2303" s="131">
        <v>872</v>
      </c>
    </row>
    <row r="2304" spans="10:14" ht="23.1" customHeight="1" thickBot="1">
      <c r="J2304" s="34">
        <f>'اسماء العملاء'!A874</f>
        <v>0</v>
      </c>
      <c r="K2304" s="202"/>
      <c r="L2304" s="291"/>
      <c r="M2304" s="291"/>
      <c r="N2304" s="131">
        <v>873</v>
      </c>
    </row>
    <row r="2305" spans="10:14" ht="23.1" customHeight="1" thickBot="1">
      <c r="J2305" s="34">
        <f>'اسماء العملاء'!A875</f>
        <v>0</v>
      </c>
      <c r="K2305" s="202"/>
      <c r="L2305" s="291"/>
      <c r="M2305" s="291"/>
      <c r="N2305" s="131">
        <v>874</v>
      </c>
    </row>
    <row r="2306" spans="10:14" ht="23.1" customHeight="1" thickBot="1">
      <c r="J2306" s="34">
        <f>'اسماء العملاء'!A876</f>
        <v>0</v>
      </c>
      <c r="K2306" s="202"/>
      <c r="L2306" s="291"/>
      <c r="M2306" s="291"/>
      <c r="N2306" s="131">
        <v>875</v>
      </c>
    </row>
    <row r="2307" spans="10:14" ht="23.1" customHeight="1" thickBot="1">
      <c r="J2307" s="34">
        <f>'اسماء العملاء'!A877</f>
        <v>0</v>
      </c>
      <c r="K2307" s="202"/>
      <c r="L2307" s="291"/>
      <c r="M2307" s="291"/>
      <c r="N2307" s="131">
        <v>876</v>
      </c>
    </row>
    <row r="2308" spans="10:14" ht="23.1" customHeight="1" thickBot="1">
      <c r="J2308" s="34">
        <f>'اسماء العملاء'!A878</f>
        <v>0</v>
      </c>
      <c r="K2308" s="202"/>
      <c r="L2308" s="291"/>
      <c r="M2308" s="291"/>
      <c r="N2308" s="131">
        <v>877</v>
      </c>
    </row>
    <row r="2309" spans="10:14" ht="23.1" customHeight="1" thickBot="1">
      <c r="J2309" s="34">
        <f>'اسماء العملاء'!A879</f>
        <v>0</v>
      </c>
      <c r="K2309" s="202"/>
      <c r="L2309" s="291"/>
      <c r="M2309" s="291"/>
      <c r="N2309" s="131">
        <v>878</v>
      </c>
    </row>
    <row r="2310" spans="10:14" ht="23.1" customHeight="1" thickBot="1">
      <c r="J2310" s="34">
        <f>'اسماء العملاء'!A880</f>
        <v>0</v>
      </c>
      <c r="K2310" s="202"/>
      <c r="L2310" s="291"/>
      <c r="M2310" s="291"/>
      <c r="N2310" s="131">
        <v>879</v>
      </c>
    </row>
    <row r="2311" spans="10:14" ht="23.1" customHeight="1" thickBot="1">
      <c r="J2311" s="34">
        <f>'اسماء العملاء'!A881</f>
        <v>0</v>
      </c>
      <c r="K2311" s="202"/>
      <c r="L2311" s="291"/>
      <c r="M2311" s="291"/>
      <c r="N2311" s="131">
        <v>880</v>
      </c>
    </row>
    <row r="2312" spans="10:14" ht="23.1" customHeight="1" thickBot="1">
      <c r="J2312" s="34">
        <f>'اسماء العملاء'!A882</f>
        <v>0</v>
      </c>
      <c r="K2312" s="202"/>
      <c r="L2312" s="291"/>
      <c r="M2312" s="291"/>
      <c r="N2312" s="131">
        <v>881</v>
      </c>
    </row>
    <row r="2313" spans="10:14" ht="23.1" customHeight="1" thickBot="1">
      <c r="J2313" s="34">
        <f>'اسماء العملاء'!A883</f>
        <v>0</v>
      </c>
      <c r="K2313" s="202"/>
      <c r="L2313" s="291"/>
      <c r="M2313" s="291"/>
      <c r="N2313" s="131">
        <v>882</v>
      </c>
    </row>
    <row r="2314" spans="10:14" ht="23.1" customHeight="1" thickBot="1">
      <c r="J2314" s="34">
        <f>'اسماء العملاء'!A884</f>
        <v>0</v>
      </c>
      <c r="K2314" s="202"/>
      <c r="L2314" s="291"/>
      <c r="M2314" s="291"/>
      <c r="N2314" s="131">
        <v>883</v>
      </c>
    </row>
    <row r="2315" spans="10:14" ht="23.1" customHeight="1" thickBot="1">
      <c r="J2315" s="34">
        <f>'اسماء العملاء'!A885</f>
        <v>0</v>
      </c>
      <c r="K2315" s="202"/>
      <c r="L2315" s="291"/>
      <c r="M2315" s="291"/>
      <c r="N2315" s="131">
        <v>884</v>
      </c>
    </row>
    <row r="2316" spans="10:14" ht="23.1" customHeight="1" thickBot="1">
      <c r="J2316" s="34">
        <f>'اسماء العملاء'!A886</f>
        <v>0</v>
      </c>
      <c r="K2316" s="202"/>
      <c r="L2316" s="291"/>
      <c r="M2316" s="291"/>
      <c r="N2316" s="131">
        <v>885</v>
      </c>
    </row>
    <row r="2317" spans="10:14" ht="23.1" customHeight="1" thickBot="1">
      <c r="J2317" s="34">
        <f>'اسماء العملاء'!A887</f>
        <v>0</v>
      </c>
      <c r="K2317" s="202"/>
      <c r="L2317" s="291"/>
      <c r="M2317" s="291"/>
      <c r="N2317" s="131">
        <v>886</v>
      </c>
    </row>
    <row r="2318" spans="10:14" ht="23.1" customHeight="1" thickBot="1">
      <c r="J2318" s="34">
        <f>'اسماء العملاء'!A888</f>
        <v>0</v>
      </c>
      <c r="K2318" s="202"/>
      <c r="L2318" s="291"/>
      <c r="M2318" s="291"/>
      <c r="N2318" s="131">
        <v>887</v>
      </c>
    </row>
    <row r="2319" spans="10:14" ht="23.1" customHeight="1" thickBot="1">
      <c r="J2319" s="34">
        <f>'اسماء العملاء'!A889</f>
        <v>0</v>
      </c>
      <c r="K2319" s="202"/>
      <c r="L2319" s="291"/>
      <c r="M2319" s="291"/>
      <c r="N2319" s="131">
        <v>888</v>
      </c>
    </row>
    <row r="2320" spans="10:14" ht="23.1" customHeight="1" thickBot="1">
      <c r="J2320" s="34">
        <f>'اسماء العملاء'!A890</f>
        <v>0</v>
      </c>
      <c r="K2320" s="202"/>
      <c r="L2320" s="291"/>
      <c r="M2320" s="291"/>
      <c r="N2320" s="131">
        <v>889</v>
      </c>
    </row>
    <row r="2321" spans="10:14" ht="23.1" customHeight="1" thickBot="1">
      <c r="J2321" s="34">
        <f>'اسماء العملاء'!A891</f>
        <v>0</v>
      </c>
      <c r="K2321" s="202"/>
      <c r="L2321" s="291"/>
      <c r="M2321" s="291"/>
      <c r="N2321" s="131">
        <v>890</v>
      </c>
    </row>
    <row r="2322" spans="10:14" ht="23.1" customHeight="1" thickBot="1">
      <c r="J2322" s="34">
        <f>'اسماء العملاء'!A892</f>
        <v>0</v>
      </c>
      <c r="K2322" s="202"/>
      <c r="L2322" s="291"/>
      <c r="M2322" s="291"/>
      <c r="N2322" s="131">
        <v>891</v>
      </c>
    </row>
    <row r="2323" spans="10:14" ht="23.1" customHeight="1" thickBot="1">
      <c r="J2323" s="34">
        <f>'اسماء العملاء'!A893</f>
        <v>0</v>
      </c>
      <c r="K2323" s="202"/>
      <c r="L2323" s="291"/>
      <c r="M2323" s="291"/>
      <c r="N2323" s="131">
        <v>892</v>
      </c>
    </row>
    <row r="2324" spans="10:14" ht="23.1" customHeight="1" thickBot="1">
      <c r="J2324" s="34">
        <f>'اسماء العملاء'!A894</f>
        <v>0</v>
      </c>
      <c r="K2324" s="202"/>
      <c r="L2324" s="291"/>
      <c r="M2324" s="291"/>
      <c r="N2324" s="131">
        <v>893</v>
      </c>
    </row>
    <row r="2325" spans="10:14" ht="23.1" customHeight="1" thickBot="1">
      <c r="J2325" s="34">
        <f>'اسماء العملاء'!A895</f>
        <v>0</v>
      </c>
      <c r="K2325" s="202"/>
      <c r="L2325" s="291"/>
      <c r="M2325" s="291"/>
      <c r="N2325" s="131">
        <v>894</v>
      </c>
    </row>
    <row r="2326" spans="10:14" ht="23.1" customHeight="1" thickBot="1">
      <c r="J2326" s="34">
        <f>'اسماء العملاء'!A896</f>
        <v>0</v>
      </c>
      <c r="K2326" s="202"/>
      <c r="L2326" s="291"/>
      <c r="M2326" s="291"/>
      <c r="N2326" s="131">
        <v>895</v>
      </c>
    </row>
    <row r="2327" spans="10:14" ht="23.1" customHeight="1" thickBot="1">
      <c r="J2327" s="34">
        <f>'اسماء العملاء'!A897</f>
        <v>0</v>
      </c>
      <c r="K2327" s="202"/>
      <c r="L2327" s="291"/>
      <c r="M2327" s="291"/>
      <c r="N2327" s="131">
        <v>896</v>
      </c>
    </row>
    <row r="2328" spans="10:14" ht="23.1" customHeight="1" thickBot="1">
      <c r="J2328" s="34">
        <f>'اسماء العملاء'!A898</f>
        <v>0</v>
      </c>
      <c r="K2328" s="202"/>
      <c r="L2328" s="291"/>
      <c r="M2328" s="291"/>
      <c r="N2328" s="131">
        <v>897</v>
      </c>
    </row>
    <row r="2329" spans="10:14" ht="23.1" customHeight="1" thickBot="1">
      <c r="J2329" s="34">
        <f>'اسماء العملاء'!A899</f>
        <v>0</v>
      </c>
      <c r="K2329" s="202"/>
      <c r="L2329" s="291"/>
      <c r="M2329" s="291"/>
      <c r="N2329" s="131">
        <v>898</v>
      </c>
    </row>
    <row r="2330" spans="10:14" ht="23.1" customHeight="1" thickBot="1">
      <c r="J2330" s="34">
        <f>'اسماء العملاء'!A900</f>
        <v>0</v>
      </c>
      <c r="K2330" s="202"/>
      <c r="L2330" s="291"/>
      <c r="M2330" s="291"/>
      <c r="N2330" s="131">
        <v>899</v>
      </c>
    </row>
    <row r="2331" spans="10:14" ht="23.1" customHeight="1" thickBot="1">
      <c r="J2331" s="34">
        <f>'اسماء العملاء'!A901</f>
        <v>0</v>
      </c>
      <c r="K2331" s="202"/>
      <c r="L2331" s="291"/>
      <c r="M2331" s="291"/>
      <c r="N2331" s="131">
        <v>900</v>
      </c>
    </row>
    <row r="2332" spans="10:14" ht="23.1" customHeight="1" thickBot="1">
      <c r="J2332" s="34">
        <f>'اسماء العملاء'!A902</f>
        <v>0</v>
      </c>
      <c r="K2332" s="202"/>
      <c r="L2332" s="291"/>
      <c r="M2332" s="291"/>
      <c r="N2332" s="131">
        <v>901</v>
      </c>
    </row>
    <row r="2333" spans="10:14" ht="23.1" customHeight="1" thickBot="1">
      <c r="J2333" s="34">
        <f>'اسماء العملاء'!A903</f>
        <v>0</v>
      </c>
      <c r="K2333" s="202"/>
      <c r="L2333" s="291"/>
      <c r="M2333" s="291"/>
      <c r="N2333" s="131">
        <v>902</v>
      </c>
    </row>
    <row r="2334" spans="10:14" ht="23.1" customHeight="1" thickBot="1">
      <c r="J2334" s="34">
        <f>'اسماء العملاء'!A904</f>
        <v>0</v>
      </c>
      <c r="K2334" s="202"/>
      <c r="L2334" s="291"/>
      <c r="M2334" s="291"/>
      <c r="N2334" s="131">
        <v>903</v>
      </c>
    </row>
    <row r="2335" spans="10:14" ht="23.1" customHeight="1" thickBot="1">
      <c r="J2335" s="34">
        <f>'اسماء العملاء'!A905</f>
        <v>0</v>
      </c>
      <c r="K2335" s="202"/>
      <c r="L2335" s="291"/>
      <c r="M2335" s="291"/>
      <c r="N2335" s="131">
        <v>904</v>
      </c>
    </row>
    <row r="2336" spans="10:14" ht="23.1" customHeight="1" thickBot="1">
      <c r="J2336" s="34">
        <f>'اسماء العملاء'!A906</f>
        <v>0</v>
      </c>
      <c r="K2336" s="202"/>
      <c r="L2336" s="291"/>
      <c r="M2336" s="291"/>
      <c r="N2336" s="131">
        <v>905</v>
      </c>
    </row>
    <row r="2337" spans="10:14" ht="23.1" customHeight="1" thickBot="1">
      <c r="J2337" s="34">
        <f>'اسماء العملاء'!A907</f>
        <v>0</v>
      </c>
      <c r="K2337" s="202"/>
      <c r="L2337" s="291"/>
      <c r="M2337" s="291"/>
      <c r="N2337" s="131">
        <v>906</v>
      </c>
    </row>
    <row r="2338" spans="10:14" ht="23.1" customHeight="1" thickBot="1">
      <c r="J2338" s="34">
        <f>'اسماء العملاء'!A908</f>
        <v>0</v>
      </c>
      <c r="K2338" s="202"/>
      <c r="L2338" s="291"/>
      <c r="M2338" s="291"/>
      <c r="N2338" s="131">
        <v>907</v>
      </c>
    </row>
    <row r="2339" spans="10:14" ht="23.1" customHeight="1" thickBot="1">
      <c r="J2339" s="34">
        <f>'اسماء العملاء'!A909</f>
        <v>0</v>
      </c>
      <c r="K2339" s="202"/>
      <c r="L2339" s="291"/>
      <c r="M2339" s="291"/>
      <c r="N2339" s="131">
        <v>908</v>
      </c>
    </row>
    <row r="2340" spans="10:14" ht="23.1" customHeight="1" thickBot="1">
      <c r="J2340" s="34">
        <f>'اسماء العملاء'!A910</f>
        <v>0</v>
      </c>
      <c r="K2340" s="202"/>
      <c r="L2340" s="291"/>
      <c r="M2340" s="291"/>
      <c r="N2340" s="131">
        <v>909</v>
      </c>
    </row>
    <row r="2341" spans="10:14" ht="23.1" customHeight="1" thickBot="1">
      <c r="J2341" s="34">
        <f>'اسماء العملاء'!A911</f>
        <v>0</v>
      </c>
      <c r="K2341" s="202"/>
      <c r="L2341" s="291"/>
      <c r="M2341" s="291"/>
      <c r="N2341" s="131">
        <v>910</v>
      </c>
    </row>
    <row r="2342" spans="10:14" ht="23.1" customHeight="1" thickBot="1">
      <c r="J2342" s="34">
        <f>'اسماء العملاء'!A912</f>
        <v>0</v>
      </c>
      <c r="K2342" s="208"/>
      <c r="L2342" s="291"/>
      <c r="M2342" s="291"/>
      <c r="N2342" s="131">
        <v>911</v>
      </c>
    </row>
    <row r="2343" spans="10:14" ht="23.1" customHeight="1" thickBot="1">
      <c r="J2343" s="34">
        <f>'اسماء العملاء'!A913</f>
        <v>0</v>
      </c>
      <c r="K2343" s="205"/>
      <c r="L2343" s="291"/>
      <c r="M2343" s="292"/>
      <c r="N2343" s="131">
        <v>912</v>
      </c>
    </row>
    <row r="2344" spans="10:14" ht="23.1" customHeight="1" thickBot="1">
      <c r="J2344" s="34">
        <f>'اسماء العملاء'!A914</f>
        <v>0</v>
      </c>
      <c r="K2344" s="202"/>
      <c r="L2344" s="291"/>
      <c r="M2344" s="291"/>
      <c r="N2344" s="131">
        <v>913</v>
      </c>
    </row>
    <row r="2345" spans="10:14" ht="23.1" customHeight="1" thickBot="1">
      <c r="J2345" s="34">
        <f>'اسماء العملاء'!A915</f>
        <v>0</v>
      </c>
      <c r="K2345" s="202"/>
      <c r="L2345" s="291"/>
      <c r="M2345" s="291"/>
      <c r="N2345" s="131">
        <v>914</v>
      </c>
    </row>
    <row r="2346" spans="10:14" ht="23.1" customHeight="1" thickBot="1">
      <c r="J2346" s="34">
        <f>'اسماء العملاء'!A916</f>
        <v>0</v>
      </c>
      <c r="K2346" s="202"/>
      <c r="L2346" s="291"/>
      <c r="M2346" s="291"/>
      <c r="N2346" s="131">
        <v>915</v>
      </c>
    </row>
    <row r="2347" spans="10:14" ht="23.1" customHeight="1" thickBot="1">
      <c r="J2347" s="34">
        <f>'اسماء العملاء'!A917</f>
        <v>0</v>
      </c>
      <c r="K2347" s="202"/>
      <c r="L2347" s="291"/>
      <c r="M2347" s="291"/>
      <c r="N2347" s="131">
        <v>916</v>
      </c>
    </row>
    <row r="2348" spans="10:14" ht="23.1" customHeight="1" thickBot="1">
      <c r="J2348" s="34">
        <f>'اسماء العملاء'!A918</f>
        <v>0</v>
      </c>
      <c r="K2348" s="202"/>
      <c r="L2348" s="291"/>
      <c r="M2348" s="291"/>
      <c r="N2348" s="131">
        <v>917</v>
      </c>
    </row>
    <row r="2349" spans="10:14" ht="23.1" customHeight="1" thickBot="1">
      <c r="J2349" s="34">
        <f>'اسماء العملاء'!A919</f>
        <v>0</v>
      </c>
      <c r="K2349" s="202"/>
      <c r="L2349" s="291"/>
      <c r="M2349" s="291"/>
      <c r="N2349" s="131">
        <v>918</v>
      </c>
    </row>
    <row r="2350" spans="10:14" ht="23.1" customHeight="1" thickBot="1">
      <c r="J2350" s="34">
        <f>'اسماء العملاء'!A920</f>
        <v>0</v>
      </c>
      <c r="K2350" s="202"/>
      <c r="L2350" s="291"/>
      <c r="M2350" s="291"/>
      <c r="N2350" s="131">
        <v>919</v>
      </c>
    </row>
    <row r="2351" spans="10:14" ht="23.1" customHeight="1" thickBot="1">
      <c r="J2351" s="34">
        <f>'اسماء العملاء'!A921</f>
        <v>0</v>
      </c>
      <c r="K2351" s="202"/>
      <c r="L2351" s="291"/>
      <c r="M2351" s="291"/>
      <c r="N2351" s="131">
        <v>920</v>
      </c>
    </row>
    <row r="2352" spans="10:14" ht="23.1" customHeight="1" thickBot="1">
      <c r="J2352" s="34">
        <f>'اسماء العملاء'!A922</f>
        <v>0</v>
      </c>
      <c r="K2352" s="202"/>
      <c r="L2352" s="291"/>
      <c r="M2352" s="291"/>
      <c r="N2352" s="131">
        <v>921</v>
      </c>
    </row>
    <row r="2353" spans="10:14" ht="23.1" customHeight="1" thickBot="1">
      <c r="J2353" s="34">
        <f>'اسماء العملاء'!A923</f>
        <v>0</v>
      </c>
      <c r="K2353" s="202"/>
      <c r="L2353" s="291"/>
      <c r="M2353" s="291"/>
      <c r="N2353" s="131">
        <v>922</v>
      </c>
    </row>
    <row r="2354" spans="10:14" ht="23.1" customHeight="1" thickBot="1">
      <c r="J2354" s="34">
        <f>'اسماء العملاء'!A924</f>
        <v>0</v>
      </c>
      <c r="K2354" s="202"/>
      <c r="L2354" s="291"/>
      <c r="M2354" s="291"/>
      <c r="N2354" s="131">
        <v>923</v>
      </c>
    </row>
    <row r="2355" spans="10:14" ht="23.1" customHeight="1" thickBot="1">
      <c r="J2355" s="34">
        <f>'اسماء العملاء'!A925</f>
        <v>0</v>
      </c>
      <c r="K2355" s="202"/>
      <c r="L2355" s="291"/>
      <c r="M2355" s="291"/>
      <c r="N2355" s="131">
        <v>924</v>
      </c>
    </row>
    <row r="2356" spans="10:14" ht="23.1" customHeight="1" thickBot="1">
      <c r="J2356" s="34">
        <f>'اسماء العملاء'!A926</f>
        <v>0</v>
      </c>
      <c r="K2356" s="202"/>
      <c r="L2356" s="291"/>
      <c r="M2356" s="291"/>
      <c r="N2356" s="131">
        <v>925</v>
      </c>
    </row>
    <row r="2357" spans="10:14" ht="23.1" customHeight="1" thickBot="1">
      <c r="J2357" s="34">
        <f>'اسماء العملاء'!A927</f>
        <v>0</v>
      </c>
      <c r="K2357" s="202"/>
      <c r="L2357" s="291"/>
      <c r="M2357" s="291"/>
      <c r="N2357" s="131">
        <v>926</v>
      </c>
    </row>
    <row r="2358" spans="10:14" ht="23.1" customHeight="1" thickBot="1">
      <c r="J2358" s="34">
        <f>'اسماء العملاء'!A928</f>
        <v>0</v>
      </c>
      <c r="K2358" s="202"/>
      <c r="L2358" s="291"/>
      <c r="M2358" s="291"/>
      <c r="N2358" s="131">
        <v>927</v>
      </c>
    </row>
    <row r="2359" spans="10:14" ht="23.1" customHeight="1" thickBot="1">
      <c r="J2359" s="34">
        <f>'اسماء العملاء'!A929</f>
        <v>0</v>
      </c>
      <c r="K2359" s="202"/>
      <c r="L2359" s="291"/>
      <c r="M2359" s="291"/>
      <c r="N2359" s="131">
        <v>928</v>
      </c>
    </row>
    <row r="2360" spans="10:14" ht="23.1" customHeight="1" thickBot="1">
      <c r="J2360" s="34">
        <f>'اسماء العملاء'!A930</f>
        <v>0</v>
      </c>
      <c r="K2360" s="202"/>
      <c r="L2360" s="291"/>
      <c r="M2360" s="291"/>
      <c r="N2360" s="131">
        <v>929</v>
      </c>
    </row>
    <row r="2361" spans="10:14" ht="23.1" customHeight="1" thickBot="1">
      <c r="J2361" s="34">
        <f>'اسماء العملاء'!A931</f>
        <v>0</v>
      </c>
      <c r="K2361" s="202"/>
      <c r="L2361" s="291"/>
      <c r="M2361" s="291"/>
      <c r="N2361" s="131">
        <v>930</v>
      </c>
    </row>
    <row r="2362" spans="10:14" ht="23.1" customHeight="1" thickBot="1">
      <c r="J2362" s="34">
        <f>'اسماء العملاء'!A932</f>
        <v>0</v>
      </c>
      <c r="K2362" s="202"/>
      <c r="L2362" s="291"/>
      <c r="M2362" s="291"/>
      <c r="N2362" s="131">
        <v>931</v>
      </c>
    </row>
    <row r="2363" spans="10:14" ht="23.1" customHeight="1" thickBot="1">
      <c r="J2363" s="34">
        <f>'اسماء العملاء'!A933</f>
        <v>0</v>
      </c>
      <c r="K2363" s="202"/>
      <c r="L2363" s="291"/>
      <c r="M2363" s="291"/>
      <c r="N2363" s="131">
        <v>932</v>
      </c>
    </row>
    <row r="2364" spans="10:14" ht="23.1" customHeight="1" thickBot="1">
      <c r="J2364" s="34">
        <f>'اسماء العملاء'!A934</f>
        <v>0</v>
      </c>
      <c r="K2364" s="202"/>
      <c r="L2364" s="291"/>
      <c r="M2364" s="291"/>
      <c r="N2364" s="131">
        <v>933</v>
      </c>
    </row>
    <row r="2365" spans="10:14" ht="23.1" customHeight="1" thickBot="1">
      <c r="J2365" s="34">
        <f>'اسماء العملاء'!A935</f>
        <v>0</v>
      </c>
      <c r="K2365" s="202"/>
      <c r="L2365" s="291"/>
      <c r="M2365" s="291"/>
      <c r="N2365" s="131">
        <v>934</v>
      </c>
    </row>
    <row r="2366" spans="10:14" ht="23.1" customHeight="1" thickBot="1">
      <c r="J2366" s="34">
        <f>'اسماء العملاء'!A936</f>
        <v>0</v>
      </c>
      <c r="K2366" s="202"/>
      <c r="L2366" s="291"/>
      <c r="M2366" s="291"/>
      <c r="N2366" s="131">
        <v>935</v>
      </c>
    </row>
    <row r="2367" spans="10:14" ht="23.1" customHeight="1" thickBot="1">
      <c r="J2367" s="34">
        <f>'اسماء العملاء'!A937</f>
        <v>0</v>
      </c>
      <c r="K2367" s="202"/>
      <c r="L2367" s="291"/>
      <c r="M2367" s="291"/>
      <c r="N2367" s="131">
        <v>936</v>
      </c>
    </row>
    <row r="2368" spans="10:14" ht="23.1" customHeight="1" thickBot="1">
      <c r="J2368" s="34">
        <f>'اسماء العملاء'!A938</f>
        <v>0</v>
      </c>
      <c r="K2368" s="208"/>
      <c r="L2368" s="291"/>
      <c r="M2368" s="291"/>
      <c r="N2368" s="131">
        <v>937</v>
      </c>
    </row>
    <row r="2369" spans="10:14" ht="23.1" customHeight="1" thickBot="1">
      <c r="J2369" s="34">
        <f>'اسماء العملاء'!A939</f>
        <v>0</v>
      </c>
      <c r="K2369" s="202"/>
      <c r="L2369" s="291"/>
      <c r="M2369" s="291"/>
      <c r="N2369" s="131">
        <v>938</v>
      </c>
    </row>
    <row r="2370" spans="10:14" ht="23.1" customHeight="1" thickBot="1">
      <c r="J2370" s="34">
        <f>'اسماء العملاء'!A940</f>
        <v>0</v>
      </c>
      <c r="K2370" s="202"/>
      <c r="L2370" s="291"/>
      <c r="M2370" s="291"/>
      <c r="N2370" s="131">
        <v>939</v>
      </c>
    </row>
    <row r="2371" spans="10:14" ht="23.1" customHeight="1" thickBot="1">
      <c r="J2371" s="34">
        <f>'اسماء العملاء'!A941</f>
        <v>0</v>
      </c>
      <c r="K2371" s="202"/>
      <c r="L2371" s="291"/>
      <c r="M2371" s="291"/>
      <c r="N2371" s="131">
        <v>940</v>
      </c>
    </row>
    <row r="2372" spans="10:14" ht="23.1" customHeight="1" thickBot="1">
      <c r="J2372" s="34">
        <f>'اسماء العملاء'!A942</f>
        <v>0</v>
      </c>
      <c r="K2372" s="202"/>
      <c r="L2372" s="291"/>
      <c r="M2372" s="291"/>
      <c r="N2372" s="131">
        <v>941</v>
      </c>
    </row>
    <row r="2373" spans="10:14" ht="23.1" customHeight="1" thickBot="1">
      <c r="J2373" s="34">
        <f>'اسماء العملاء'!A943</f>
        <v>0</v>
      </c>
      <c r="K2373" s="202"/>
      <c r="L2373" s="291"/>
      <c r="M2373" s="291"/>
      <c r="N2373" s="131">
        <v>942</v>
      </c>
    </row>
    <row r="2374" spans="10:14" ht="23.1" customHeight="1" thickBot="1">
      <c r="J2374" s="34">
        <f>'اسماء العملاء'!A944</f>
        <v>0</v>
      </c>
      <c r="K2374" s="202"/>
      <c r="L2374" s="291"/>
      <c r="M2374" s="291"/>
      <c r="N2374" s="131">
        <v>943</v>
      </c>
    </row>
    <row r="2375" spans="10:14" ht="23.1" customHeight="1" thickBot="1">
      <c r="J2375" s="34">
        <f>'اسماء العملاء'!A945</f>
        <v>0</v>
      </c>
      <c r="K2375" s="202"/>
      <c r="L2375" s="291"/>
      <c r="M2375" s="291"/>
      <c r="N2375" s="131">
        <v>944</v>
      </c>
    </row>
    <row r="2376" spans="10:14" ht="23.1" customHeight="1" thickBot="1">
      <c r="J2376" s="34">
        <f>'اسماء العملاء'!A946</f>
        <v>0</v>
      </c>
      <c r="K2376" s="202"/>
      <c r="L2376" s="291"/>
      <c r="M2376" s="291"/>
      <c r="N2376" s="131">
        <v>945</v>
      </c>
    </row>
    <row r="2377" spans="10:14" ht="23.1" customHeight="1" thickBot="1">
      <c r="J2377" s="34">
        <f>'اسماء العملاء'!A947</f>
        <v>0</v>
      </c>
      <c r="K2377" s="202"/>
      <c r="L2377" s="291"/>
      <c r="M2377" s="291"/>
      <c r="N2377" s="131">
        <v>946</v>
      </c>
    </row>
    <row r="2378" spans="10:14" ht="23.1" customHeight="1" thickBot="1">
      <c r="J2378" s="34">
        <f>'اسماء العملاء'!A948</f>
        <v>0</v>
      </c>
      <c r="K2378" s="202"/>
      <c r="L2378" s="291"/>
      <c r="M2378" s="291"/>
      <c r="N2378" s="131">
        <v>947</v>
      </c>
    </row>
    <row r="2379" spans="10:14" ht="23.1" customHeight="1" thickBot="1">
      <c r="J2379" s="34">
        <f>'اسماء العملاء'!A949</f>
        <v>0</v>
      </c>
      <c r="K2379" s="202"/>
      <c r="L2379" s="291"/>
      <c r="M2379" s="291"/>
      <c r="N2379" s="131">
        <v>948</v>
      </c>
    </row>
    <row r="2380" spans="10:14" ht="23.1" customHeight="1" thickBot="1">
      <c r="J2380" s="34">
        <f>'اسماء العملاء'!A950</f>
        <v>0</v>
      </c>
      <c r="K2380" s="202"/>
      <c r="L2380" s="291"/>
      <c r="M2380" s="291"/>
      <c r="N2380" s="131">
        <v>949</v>
      </c>
    </row>
    <row r="2381" spans="10:14" ht="23.1" customHeight="1" thickBot="1">
      <c r="J2381" s="34">
        <f>'اسماء العملاء'!A951</f>
        <v>0</v>
      </c>
      <c r="K2381" s="202"/>
      <c r="L2381" s="291"/>
      <c r="M2381" s="291"/>
      <c r="N2381" s="131">
        <v>950</v>
      </c>
    </row>
    <row r="2382" spans="10:14" ht="23.1" customHeight="1" thickBot="1">
      <c r="J2382" s="34">
        <f>'اسماء العملاء'!A952</f>
        <v>0</v>
      </c>
      <c r="K2382" s="202"/>
      <c r="L2382" s="291"/>
      <c r="M2382" s="291"/>
      <c r="N2382" s="131">
        <v>951</v>
      </c>
    </row>
    <row r="2383" spans="10:14" ht="23.1" customHeight="1" thickBot="1">
      <c r="J2383" s="34">
        <f>'اسماء العملاء'!A953</f>
        <v>0</v>
      </c>
      <c r="K2383" s="202"/>
      <c r="L2383" s="291"/>
      <c r="M2383" s="291"/>
      <c r="N2383" s="131">
        <v>952</v>
      </c>
    </row>
    <row r="2384" spans="10:14" ht="23.1" customHeight="1" thickBot="1">
      <c r="J2384" s="34">
        <f>'اسماء العملاء'!A954</f>
        <v>0</v>
      </c>
      <c r="K2384" s="202"/>
      <c r="L2384" s="291"/>
      <c r="M2384" s="291"/>
      <c r="N2384" s="131">
        <v>953</v>
      </c>
    </row>
    <row r="2385" spans="10:14" ht="23.1" customHeight="1" thickBot="1">
      <c r="J2385" s="34">
        <f>'اسماء العملاء'!A955</f>
        <v>0</v>
      </c>
      <c r="K2385" s="202"/>
      <c r="L2385" s="291"/>
      <c r="M2385" s="291"/>
      <c r="N2385" s="131">
        <v>954</v>
      </c>
    </row>
    <row r="2386" spans="10:14" ht="23.1" customHeight="1" thickBot="1">
      <c r="J2386" s="34">
        <f>'اسماء العملاء'!A956</f>
        <v>0</v>
      </c>
      <c r="K2386" s="202"/>
      <c r="L2386" s="291"/>
      <c r="M2386" s="291"/>
      <c r="N2386" s="131">
        <v>955</v>
      </c>
    </row>
    <row r="2387" spans="10:14" ht="23.1" customHeight="1" thickBot="1">
      <c r="J2387" s="34">
        <f>'اسماء العملاء'!A957</f>
        <v>0</v>
      </c>
      <c r="K2387" s="202"/>
      <c r="L2387" s="291"/>
      <c r="M2387" s="291"/>
      <c r="N2387" s="131">
        <v>956</v>
      </c>
    </row>
    <row r="2388" spans="10:14" ht="23.1" customHeight="1" thickBot="1">
      <c r="J2388" s="34">
        <f>'اسماء العملاء'!A958</f>
        <v>0</v>
      </c>
      <c r="K2388" s="202"/>
      <c r="L2388" s="291"/>
      <c r="M2388" s="291"/>
      <c r="N2388" s="131">
        <v>957</v>
      </c>
    </row>
    <row r="2389" spans="10:14" ht="23.1" customHeight="1" thickBot="1">
      <c r="J2389" s="34">
        <f>'اسماء العملاء'!A959</f>
        <v>0</v>
      </c>
      <c r="K2389" s="202"/>
      <c r="L2389" s="291"/>
      <c r="M2389" s="291"/>
      <c r="N2389" s="131">
        <v>958</v>
      </c>
    </row>
    <row r="2390" spans="10:14" ht="23.1" customHeight="1" thickBot="1">
      <c r="J2390" s="34">
        <f>'اسماء العملاء'!A960</f>
        <v>0</v>
      </c>
      <c r="K2390" s="202"/>
      <c r="L2390" s="291"/>
      <c r="M2390" s="291"/>
      <c r="N2390" s="131">
        <v>959</v>
      </c>
    </row>
    <row r="2391" spans="10:14" ht="23.1" customHeight="1" thickBot="1">
      <c r="J2391" s="34">
        <f>'اسماء العملاء'!A961</f>
        <v>0</v>
      </c>
      <c r="K2391" s="202"/>
      <c r="L2391" s="291"/>
      <c r="M2391" s="291"/>
      <c r="N2391" s="131">
        <v>960</v>
      </c>
    </row>
    <row r="2392" spans="10:14" ht="23.1" customHeight="1" thickBot="1">
      <c r="J2392" s="34">
        <f>'اسماء العملاء'!A962</f>
        <v>0</v>
      </c>
      <c r="K2392" s="202"/>
      <c r="L2392" s="291"/>
      <c r="M2392" s="291"/>
      <c r="N2392" s="131">
        <v>961</v>
      </c>
    </row>
    <row r="2393" spans="10:14" ht="23.1" customHeight="1" thickBot="1">
      <c r="J2393" s="34">
        <f>'اسماء العملاء'!A963</f>
        <v>0</v>
      </c>
      <c r="K2393" s="202"/>
      <c r="L2393" s="291"/>
      <c r="M2393" s="291"/>
      <c r="N2393" s="131">
        <v>962</v>
      </c>
    </row>
    <row r="2394" spans="10:14" ht="23.1" customHeight="1" thickBot="1">
      <c r="J2394" s="34">
        <f>'اسماء العملاء'!A964</f>
        <v>0</v>
      </c>
      <c r="K2394" s="202"/>
      <c r="L2394" s="291"/>
      <c r="M2394" s="291"/>
      <c r="N2394" s="131">
        <v>963</v>
      </c>
    </row>
    <row r="2395" spans="10:14" ht="23.1" customHeight="1" thickBot="1">
      <c r="J2395" s="34">
        <f>'اسماء العملاء'!A965</f>
        <v>0</v>
      </c>
      <c r="K2395" s="202"/>
      <c r="L2395" s="291"/>
      <c r="M2395" s="291"/>
      <c r="N2395" s="131">
        <v>964</v>
      </c>
    </row>
    <row r="2396" spans="10:14" ht="23.1" customHeight="1" thickBot="1">
      <c r="J2396" s="34">
        <f>'اسماء العملاء'!A966</f>
        <v>0</v>
      </c>
      <c r="K2396" s="202"/>
      <c r="L2396" s="291"/>
      <c r="M2396" s="291"/>
      <c r="N2396" s="131">
        <v>965</v>
      </c>
    </row>
    <row r="2397" spans="10:14" ht="23.1" customHeight="1" thickBot="1">
      <c r="J2397" s="34">
        <f>'اسماء العملاء'!A967</f>
        <v>0</v>
      </c>
      <c r="K2397" s="202"/>
      <c r="L2397" s="291"/>
      <c r="M2397" s="291"/>
      <c r="N2397" s="131">
        <v>966</v>
      </c>
    </row>
    <row r="2398" spans="10:14" ht="23.1" customHeight="1" thickBot="1">
      <c r="J2398" s="34">
        <f>'اسماء العملاء'!A968</f>
        <v>0</v>
      </c>
      <c r="K2398" s="202"/>
      <c r="L2398" s="291"/>
      <c r="M2398" s="291"/>
      <c r="N2398" s="131">
        <v>967</v>
      </c>
    </row>
    <row r="2399" spans="10:14" ht="23.1" customHeight="1" thickBot="1">
      <c r="J2399" s="34">
        <f>'اسماء العملاء'!A969</f>
        <v>0</v>
      </c>
      <c r="K2399" s="202"/>
      <c r="L2399" s="291"/>
      <c r="M2399" s="291"/>
      <c r="N2399" s="131">
        <v>968</v>
      </c>
    </row>
    <row r="2400" spans="10:14" ht="23.1" customHeight="1" thickBot="1">
      <c r="J2400" s="34">
        <f>'اسماء العملاء'!A970</f>
        <v>0</v>
      </c>
      <c r="K2400" s="202"/>
      <c r="L2400" s="291"/>
      <c r="M2400" s="291"/>
      <c r="N2400" s="131">
        <v>969</v>
      </c>
    </row>
    <row r="2401" spans="10:14" ht="23.1" customHeight="1" thickBot="1">
      <c r="J2401" s="34">
        <f>'اسماء العملاء'!A971</f>
        <v>0</v>
      </c>
      <c r="K2401" s="202"/>
      <c r="L2401" s="291"/>
      <c r="M2401" s="291"/>
      <c r="N2401" s="131">
        <v>970</v>
      </c>
    </row>
    <row r="2402" spans="10:14" ht="23.1" customHeight="1" thickBot="1">
      <c r="J2402" s="34">
        <f>'اسماء العملاء'!A972</f>
        <v>0</v>
      </c>
      <c r="K2402" s="202"/>
      <c r="L2402" s="291"/>
      <c r="M2402" s="291"/>
      <c r="N2402" s="131">
        <v>971</v>
      </c>
    </row>
    <row r="2403" spans="10:14" ht="23.1" customHeight="1" thickBot="1">
      <c r="J2403" s="34">
        <f>'اسماء العملاء'!A973</f>
        <v>0</v>
      </c>
      <c r="K2403" s="202"/>
      <c r="L2403" s="291"/>
      <c r="M2403" s="291"/>
      <c r="N2403" s="131">
        <v>972</v>
      </c>
    </row>
    <row r="2404" spans="10:14" ht="23.1" customHeight="1" thickBot="1">
      <c r="J2404" s="34">
        <f>'اسماء العملاء'!A974</f>
        <v>0</v>
      </c>
      <c r="K2404" s="202"/>
      <c r="L2404" s="291"/>
      <c r="M2404" s="291"/>
      <c r="N2404" s="131">
        <v>973</v>
      </c>
    </row>
    <row r="2405" spans="10:14" ht="23.1" customHeight="1" thickBot="1">
      <c r="J2405" s="34">
        <f>'اسماء العملاء'!A975</f>
        <v>0</v>
      </c>
      <c r="K2405" s="202"/>
      <c r="L2405" s="291"/>
      <c r="M2405" s="291"/>
      <c r="N2405" s="131">
        <v>974</v>
      </c>
    </row>
    <row r="2406" spans="10:14" ht="23.1" customHeight="1" thickBot="1">
      <c r="J2406" s="34">
        <f>'اسماء العملاء'!A976</f>
        <v>0</v>
      </c>
      <c r="K2406" s="202"/>
      <c r="L2406" s="291"/>
      <c r="M2406" s="291"/>
      <c r="N2406" s="131">
        <v>975</v>
      </c>
    </row>
    <row r="2407" spans="10:14" ht="23.1" customHeight="1" thickBot="1">
      <c r="J2407" s="34">
        <f>'اسماء العملاء'!A977</f>
        <v>0</v>
      </c>
      <c r="K2407" s="202"/>
      <c r="L2407" s="291"/>
      <c r="M2407" s="291"/>
      <c r="N2407" s="131">
        <v>976</v>
      </c>
    </row>
    <row r="2408" spans="10:14" ht="23.1" customHeight="1" thickBot="1">
      <c r="J2408" s="34">
        <f>'اسماء العملاء'!A978</f>
        <v>0</v>
      </c>
      <c r="K2408" s="202"/>
      <c r="L2408" s="291"/>
      <c r="M2408" s="291"/>
      <c r="N2408" s="131">
        <v>977</v>
      </c>
    </row>
    <row r="2409" spans="10:14" ht="23.1" customHeight="1" thickBot="1">
      <c r="J2409" s="34">
        <f>'اسماء العملاء'!A979</f>
        <v>0</v>
      </c>
      <c r="K2409" s="202"/>
      <c r="L2409" s="291"/>
      <c r="M2409" s="291"/>
      <c r="N2409" s="131">
        <v>978</v>
      </c>
    </row>
    <row r="2410" spans="10:14" ht="23.1" customHeight="1" thickBot="1">
      <c r="J2410" s="34">
        <f>'اسماء العملاء'!A980</f>
        <v>0</v>
      </c>
      <c r="K2410" s="202"/>
      <c r="L2410" s="291"/>
      <c r="M2410" s="291"/>
      <c r="N2410" s="131">
        <v>979</v>
      </c>
    </row>
    <row r="2411" spans="10:14" ht="23.1" customHeight="1" thickBot="1">
      <c r="J2411" s="34">
        <f>'اسماء العملاء'!A981</f>
        <v>0</v>
      </c>
      <c r="K2411" s="202"/>
      <c r="L2411" s="291"/>
      <c r="M2411" s="291"/>
      <c r="N2411" s="131">
        <v>980</v>
      </c>
    </row>
    <row r="2412" spans="10:14" ht="23.1" customHeight="1" thickBot="1">
      <c r="J2412" s="34">
        <f>'اسماء العملاء'!A982</f>
        <v>0</v>
      </c>
      <c r="K2412" s="202"/>
      <c r="L2412" s="291"/>
      <c r="M2412" s="291"/>
      <c r="N2412" s="131">
        <v>981</v>
      </c>
    </row>
    <row r="2413" spans="10:14" ht="23.1" customHeight="1" thickBot="1">
      <c r="J2413" s="34">
        <f>'اسماء العملاء'!A983</f>
        <v>0</v>
      </c>
      <c r="K2413" s="202"/>
      <c r="L2413" s="291"/>
      <c r="M2413" s="291"/>
      <c r="N2413" s="131">
        <v>982</v>
      </c>
    </row>
    <row r="2414" spans="10:14" ht="23.1" customHeight="1" thickBot="1">
      <c r="J2414" s="34">
        <f>'اسماء العملاء'!A984</f>
        <v>0</v>
      </c>
      <c r="K2414" s="202"/>
      <c r="L2414" s="291"/>
      <c r="M2414" s="291"/>
      <c r="N2414" s="131">
        <v>983</v>
      </c>
    </row>
    <row r="2415" spans="10:14" ht="23.1" customHeight="1" thickBot="1">
      <c r="J2415" s="34">
        <f>'اسماء العملاء'!A985</f>
        <v>0</v>
      </c>
      <c r="K2415" s="202"/>
      <c r="L2415" s="291"/>
      <c r="M2415" s="291"/>
      <c r="N2415" s="131">
        <v>984</v>
      </c>
    </row>
    <row r="2416" spans="10:14" ht="23.1" customHeight="1" thickBot="1">
      <c r="J2416" s="34">
        <f>'اسماء العملاء'!A986</f>
        <v>0</v>
      </c>
      <c r="K2416" s="202"/>
      <c r="L2416" s="291"/>
      <c r="M2416" s="291"/>
      <c r="N2416" s="131">
        <v>985</v>
      </c>
    </row>
    <row r="2417" spans="10:14" ht="23.1" customHeight="1" thickBot="1">
      <c r="J2417" s="34">
        <f>'اسماء العملاء'!A987</f>
        <v>0</v>
      </c>
      <c r="K2417" s="202"/>
      <c r="L2417" s="291"/>
      <c r="M2417" s="291"/>
      <c r="N2417" s="131">
        <v>986</v>
      </c>
    </row>
    <row r="2418" spans="10:14" ht="23.1" customHeight="1" thickBot="1">
      <c r="J2418" s="34">
        <f>'اسماء العملاء'!A988</f>
        <v>0</v>
      </c>
      <c r="K2418" s="202"/>
      <c r="L2418" s="291"/>
      <c r="M2418" s="291"/>
      <c r="N2418" s="131">
        <v>987</v>
      </c>
    </row>
    <row r="2419" spans="10:14" ht="23.1" customHeight="1" thickBot="1">
      <c r="J2419" s="34">
        <f>'اسماء العملاء'!A989</f>
        <v>0</v>
      </c>
      <c r="K2419" s="202"/>
      <c r="L2419" s="291"/>
      <c r="M2419" s="291"/>
      <c r="N2419" s="131">
        <v>988</v>
      </c>
    </row>
    <row r="2420" spans="10:14" ht="23.1" customHeight="1" thickBot="1">
      <c r="J2420" s="34">
        <f>'اسماء العملاء'!A990</f>
        <v>0</v>
      </c>
      <c r="K2420" s="202"/>
      <c r="L2420" s="291"/>
      <c r="M2420" s="291"/>
      <c r="N2420" s="131">
        <v>989</v>
      </c>
    </row>
    <row r="2421" spans="10:14" ht="23.1" customHeight="1" thickBot="1">
      <c r="J2421" s="34">
        <f>'اسماء العملاء'!A991</f>
        <v>0</v>
      </c>
      <c r="K2421" s="202"/>
      <c r="L2421" s="291"/>
      <c r="M2421" s="291"/>
      <c r="N2421" s="131">
        <v>990</v>
      </c>
    </row>
    <row r="2422" spans="10:14" ht="23.1" customHeight="1" thickBot="1">
      <c r="J2422" s="34">
        <f>'اسماء العملاء'!A992</f>
        <v>0</v>
      </c>
      <c r="K2422" s="202"/>
      <c r="L2422" s="291"/>
      <c r="M2422" s="291"/>
      <c r="N2422" s="131">
        <v>991</v>
      </c>
    </row>
    <row r="2423" spans="10:14" ht="23.1" customHeight="1" thickBot="1">
      <c r="J2423" s="34">
        <f>'اسماء العملاء'!A993</f>
        <v>0</v>
      </c>
      <c r="K2423" s="202"/>
      <c r="L2423" s="291"/>
      <c r="M2423" s="291"/>
      <c r="N2423" s="131">
        <v>992</v>
      </c>
    </row>
    <row r="2424" spans="10:14" ht="23.1" customHeight="1" thickBot="1">
      <c r="J2424" s="34">
        <f>'اسماء العملاء'!A994</f>
        <v>0</v>
      </c>
      <c r="K2424" s="202"/>
      <c r="L2424" s="291"/>
      <c r="M2424" s="291"/>
      <c r="N2424" s="131">
        <v>993</v>
      </c>
    </row>
    <row r="2425" spans="10:14" ht="23.1" customHeight="1" thickBot="1">
      <c r="J2425" s="34">
        <f>'اسماء العملاء'!A995</f>
        <v>0</v>
      </c>
      <c r="K2425" s="202"/>
      <c r="L2425" s="291"/>
      <c r="M2425" s="291"/>
      <c r="N2425" s="131">
        <v>994</v>
      </c>
    </row>
    <row r="2426" spans="10:14" ht="23.1" customHeight="1" thickBot="1">
      <c r="J2426" s="34">
        <f>'اسماء العملاء'!A996</f>
        <v>0</v>
      </c>
      <c r="K2426" s="202"/>
      <c r="L2426" s="291"/>
      <c r="M2426" s="291"/>
      <c r="N2426" s="131">
        <v>995</v>
      </c>
    </row>
    <row r="2427" spans="10:14" ht="23.1" customHeight="1" thickBot="1">
      <c r="J2427" s="34">
        <f>'اسماء العملاء'!A997</f>
        <v>0</v>
      </c>
      <c r="K2427" s="202"/>
      <c r="L2427" s="291"/>
      <c r="M2427" s="291"/>
      <c r="N2427" s="131">
        <v>996</v>
      </c>
    </row>
    <row r="2428" spans="10:14" ht="23.1" customHeight="1" thickBot="1">
      <c r="J2428" s="34">
        <f>'اسماء العملاء'!A998</f>
        <v>0</v>
      </c>
      <c r="K2428" s="202"/>
      <c r="L2428" s="291"/>
      <c r="M2428" s="291"/>
      <c r="N2428" s="131">
        <v>997</v>
      </c>
    </row>
    <row r="2429" spans="10:14" ht="23.1" customHeight="1" thickBot="1">
      <c r="J2429" s="34">
        <f>'اسماء العملاء'!A999</f>
        <v>0</v>
      </c>
      <c r="K2429" s="202"/>
      <c r="L2429" s="291"/>
      <c r="M2429" s="291"/>
      <c r="N2429" s="131">
        <v>998</v>
      </c>
    </row>
    <row r="2430" spans="10:14" ht="23.1" customHeight="1" thickBot="1">
      <c r="J2430" s="34">
        <f>'اسماء العملاء'!A1000</f>
        <v>0</v>
      </c>
      <c r="K2430" s="202"/>
      <c r="L2430" s="291"/>
      <c r="M2430" s="291"/>
      <c r="N2430" s="131">
        <v>999</v>
      </c>
    </row>
    <row r="2431" spans="10:14" ht="23.1" customHeight="1" thickBot="1">
      <c r="J2431" s="34">
        <f>'اسماء العملاء'!A1001</f>
        <v>0</v>
      </c>
      <c r="K2431" s="202"/>
      <c r="L2431" s="291"/>
      <c r="M2431" s="291"/>
      <c r="N2431" s="131">
        <v>1000</v>
      </c>
    </row>
    <row r="2432" spans="10:14" ht="23.1" customHeight="1" thickBot="1">
      <c r="J2432" s="34">
        <f>'اسماء العملاء'!A1002</f>
        <v>0</v>
      </c>
      <c r="K2432" s="202"/>
      <c r="L2432" s="291"/>
      <c r="M2432" s="291"/>
      <c r="N2432" s="131">
        <v>1001</v>
      </c>
    </row>
    <row r="2433" spans="10:14" ht="23.1" customHeight="1" thickBot="1">
      <c r="J2433" s="34">
        <f>'اسماء العملاء'!A1003</f>
        <v>0</v>
      </c>
      <c r="K2433" s="202"/>
      <c r="L2433" s="291"/>
      <c r="M2433" s="291"/>
      <c r="N2433" s="131">
        <v>1002</v>
      </c>
    </row>
    <row r="2434" spans="10:14" ht="23.1" customHeight="1" thickBot="1">
      <c r="J2434" s="34">
        <f>'اسماء العملاء'!A1004</f>
        <v>0</v>
      </c>
      <c r="K2434" s="202"/>
      <c r="L2434" s="291"/>
      <c r="M2434" s="291"/>
      <c r="N2434" s="131">
        <v>1003</v>
      </c>
    </row>
    <row r="2435" spans="10:14" ht="23.1" customHeight="1" thickBot="1">
      <c r="J2435" s="34">
        <f>'اسماء العملاء'!A1005</f>
        <v>0</v>
      </c>
      <c r="K2435" s="202"/>
      <c r="L2435" s="291"/>
      <c r="M2435" s="291"/>
      <c r="N2435" s="131">
        <v>1004</v>
      </c>
    </row>
    <row r="2436" spans="10:14" ht="23.1" customHeight="1" thickBot="1">
      <c r="J2436" s="34">
        <f>'اسماء العملاء'!A1006</f>
        <v>0</v>
      </c>
      <c r="K2436" s="202"/>
      <c r="L2436" s="291"/>
      <c r="M2436" s="291"/>
      <c r="N2436" s="131">
        <v>1005</v>
      </c>
    </row>
    <row r="2437" spans="10:14" ht="23.1" customHeight="1" thickBot="1">
      <c r="J2437" s="34">
        <f>'اسماء العملاء'!A1007</f>
        <v>0</v>
      </c>
      <c r="K2437" s="202"/>
      <c r="L2437" s="291"/>
      <c r="M2437" s="291"/>
      <c r="N2437" s="131">
        <v>1006</v>
      </c>
    </row>
    <row r="2438" spans="10:14" ht="23.1" customHeight="1" thickBot="1">
      <c r="J2438" s="34">
        <f>'اسماء العملاء'!A1008</f>
        <v>0</v>
      </c>
      <c r="K2438" s="202"/>
      <c r="L2438" s="291"/>
      <c r="M2438" s="291"/>
      <c r="N2438" s="131">
        <v>1007</v>
      </c>
    </row>
    <row r="2439" spans="10:14" ht="23.1" customHeight="1" thickBot="1">
      <c r="J2439" s="34">
        <f>'اسماء العملاء'!A1009</f>
        <v>0</v>
      </c>
      <c r="K2439" s="202"/>
      <c r="L2439" s="291"/>
      <c r="M2439" s="291"/>
      <c r="N2439" s="131">
        <v>1008</v>
      </c>
    </row>
    <row r="2440" spans="10:14" ht="23.1" customHeight="1" thickBot="1">
      <c r="J2440" s="34">
        <f>'اسماء العملاء'!A1010</f>
        <v>0</v>
      </c>
      <c r="K2440" s="202"/>
      <c r="L2440" s="291"/>
      <c r="M2440" s="291"/>
      <c r="N2440" s="131">
        <v>1009</v>
      </c>
    </row>
    <row r="2441" spans="10:14" ht="23.1" customHeight="1" thickBot="1">
      <c r="J2441" s="34">
        <f>'اسماء العملاء'!A1011</f>
        <v>0</v>
      </c>
      <c r="K2441" s="202"/>
      <c r="L2441" s="291"/>
      <c r="M2441" s="291"/>
      <c r="N2441" s="131">
        <v>1010</v>
      </c>
    </row>
    <row r="2442" spans="10:14" ht="23.1" customHeight="1" thickBot="1">
      <c r="J2442" s="34">
        <f>'اسماء العملاء'!A1012</f>
        <v>0</v>
      </c>
      <c r="K2442" s="202"/>
      <c r="L2442" s="291"/>
      <c r="M2442" s="291"/>
      <c r="N2442" s="131">
        <v>1011</v>
      </c>
    </row>
    <row r="2443" spans="10:14" ht="23.1" customHeight="1" thickBot="1">
      <c r="J2443" s="34">
        <f>'اسماء العملاء'!A1013</f>
        <v>0</v>
      </c>
      <c r="K2443" s="202"/>
      <c r="L2443" s="291"/>
      <c r="M2443" s="291"/>
      <c r="N2443" s="131">
        <v>1012</v>
      </c>
    </row>
    <row r="2444" spans="10:14" ht="23.1" customHeight="1" thickBot="1">
      <c r="J2444" s="34">
        <f>'اسماء العملاء'!A1014</f>
        <v>0</v>
      </c>
      <c r="K2444" s="202"/>
      <c r="L2444" s="291"/>
      <c r="M2444" s="291"/>
      <c r="N2444" s="131">
        <v>1013</v>
      </c>
    </row>
    <row r="2445" spans="10:14" ht="23.1" customHeight="1" thickBot="1">
      <c r="J2445" s="34">
        <f>'اسماء العملاء'!A1015</f>
        <v>0</v>
      </c>
      <c r="K2445" s="202"/>
      <c r="L2445" s="291"/>
      <c r="M2445" s="291"/>
      <c r="N2445" s="131">
        <v>1014</v>
      </c>
    </row>
    <row r="2446" spans="10:14" ht="23.1" customHeight="1" thickBot="1">
      <c r="J2446" s="34">
        <f>'اسماء العملاء'!A1016</f>
        <v>0</v>
      </c>
      <c r="K2446" s="202"/>
      <c r="L2446" s="291"/>
      <c r="M2446" s="291"/>
      <c r="N2446" s="131">
        <v>1015</v>
      </c>
    </row>
    <row r="2447" spans="10:14" ht="23.1" customHeight="1" thickBot="1">
      <c r="J2447" s="34">
        <f>'اسماء العملاء'!A1017</f>
        <v>0</v>
      </c>
      <c r="K2447" s="202"/>
      <c r="L2447" s="291"/>
      <c r="M2447" s="291"/>
      <c r="N2447" s="131">
        <v>1016</v>
      </c>
    </row>
    <row r="2448" spans="10:14" ht="23.1" customHeight="1" thickBot="1">
      <c r="J2448" s="34">
        <f>'اسماء العملاء'!A1018</f>
        <v>0</v>
      </c>
      <c r="K2448" s="202"/>
      <c r="L2448" s="291"/>
      <c r="M2448" s="291"/>
      <c r="N2448" s="131">
        <v>1017</v>
      </c>
    </row>
    <row r="2449" spans="10:14" ht="23.1" customHeight="1" thickBot="1">
      <c r="J2449" s="34">
        <f>'اسماء العملاء'!A1019</f>
        <v>0</v>
      </c>
      <c r="K2449" s="202"/>
      <c r="L2449" s="291"/>
      <c r="M2449" s="291"/>
      <c r="N2449" s="131">
        <v>1018</v>
      </c>
    </row>
    <row r="2450" spans="10:14" ht="23.1" customHeight="1" thickBot="1">
      <c r="J2450" s="34">
        <f>'اسماء العملاء'!A1020</f>
        <v>0</v>
      </c>
      <c r="K2450" s="208"/>
      <c r="L2450" s="291"/>
      <c r="M2450" s="291"/>
      <c r="N2450" s="131">
        <v>1019</v>
      </c>
    </row>
    <row r="2451" spans="10:14" ht="23.1" customHeight="1" thickBot="1">
      <c r="J2451" s="34">
        <f>'اسماء العملاء'!A1021</f>
        <v>0</v>
      </c>
      <c r="K2451" s="205"/>
      <c r="L2451" s="291"/>
      <c r="M2451" s="292"/>
      <c r="N2451" s="131">
        <v>1020</v>
      </c>
    </row>
    <row r="2452" spans="10:14" ht="23.1" customHeight="1" thickBot="1">
      <c r="J2452" s="34">
        <f>'اسماء العملاء'!A1022</f>
        <v>0</v>
      </c>
      <c r="K2452" s="202"/>
      <c r="L2452" s="291"/>
      <c r="M2452" s="291"/>
      <c r="N2452" s="131">
        <v>1021</v>
      </c>
    </row>
    <row r="2453" spans="10:14" ht="23.1" customHeight="1" thickBot="1">
      <c r="J2453" s="34">
        <f>'اسماء العملاء'!A1023</f>
        <v>0</v>
      </c>
      <c r="K2453" s="202"/>
      <c r="L2453" s="291"/>
      <c r="M2453" s="291"/>
      <c r="N2453" s="131">
        <v>1022</v>
      </c>
    </row>
    <row r="2454" spans="10:14" ht="23.1" customHeight="1" thickBot="1">
      <c r="J2454" s="34">
        <f>'اسماء العملاء'!A1024</f>
        <v>0</v>
      </c>
      <c r="K2454" s="202"/>
      <c r="L2454" s="291"/>
      <c r="M2454" s="291"/>
      <c r="N2454" s="131">
        <v>1023</v>
      </c>
    </row>
    <row r="2455" spans="10:14" ht="23.1" customHeight="1" thickBot="1">
      <c r="J2455" s="34">
        <f>'اسماء العملاء'!A1025</f>
        <v>0</v>
      </c>
      <c r="K2455" s="202"/>
      <c r="L2455" s="291"/>
      <c r="M2455" s="291"/>
      <c r="N2455" s="131">
        <v>1024</v>
      </c>
    </row>
    <row r="2456" spans="10:14" ht="23.1" customHeight="1" thickBot="1">
      <c r="J2456" s="34">
        <f>'اسماء العملاء'!A1026</f>
        <v>0</v>
      </c>
      <c r="K2456" s="202"/>
      <c r="L2456" s="291"/>
      <c r="M2456" s="291"/>
      <c r="N2456" s="131">
        <v>1025</v>
      </c>
    </row>
    <row r="2457" spans="10:14" ht="23.1" customHeight="1" thickBot="1">
      <c r="J2457" s="34">
        <f>'اسماء العملاء'!A1027</f>
        <v>0</v>
      </c>
      <c r="K2457" s="202"/>
      <c r="L2457" s="291"/>
      <c r="M2457" s="291"/>
      <c r="N2457" s="131">
        <v>1026</v>
      </c>
    </row>
    <row r="2458" spans="10:14" ht="23.1" customHeight="1" thickBot="1">
      <c r="J2458" s="34">
        <f>'اسماء العملاء'!A1028</f>
        <v>0</v>
      </c>
      <c r="K2458" s="202"/>
      <c r="L2458" s="291"/>
      <c r="M2458" s="291"/>
      <c r="N2458" s="131">
        <v>1027</v>
      </c>
    </row>
    <row r="2459" spans="10:14" ht="23.1" customHeight="1" thickBot="1">
      <c r="J2459" s="34">
        <f>'اسماء العملاء'!A1029</f>
        <v>0</v>
      </c>
      <c r="K2459" s="202"/>
      <c r="L2459" s="291"/>
      <c r="M2459" s="291"/>
      <c r="N2459" s="131">
        <v>1028</v>
      </c>
    </row>
    <row r="2460" spans="10:14" ht="23.1" customHeight="1" thickBot="1">
      <c r="J2460" s="34">
        <f>'اسماء العملاء'!A1030</f>
        <v>0</v>
      </c>
      <c r="K2460" s="202"/>
      <c r="L2460" s="291"/>
      <c r="M2460" s="291"/>
      <c r="N2460" s="131">
        <v>1029</v>
      </c>
    </row>
    <row r="2461" spans="10:14" ht="23.1" customHeight="1" thickBot="1">
      <c r="J2461" s="34">
        <f>'اسماء العملاء'!A1031</f>
        <v>0</v>
      </c>
      <c r="K2461" s="202"/>
      <c r="L2461" s="291"/>
      <c r="M2461" s="291"/>
      <c r="N2461" s="131">
        <v>1030</v>
      </c>
    </row>
    <row r="2462" spans="10:14" ht="23.1" customHeight="1" thickBot="1">
      <c r="J2462" s="34">
        <f>'اسماء العملاء'!A1032</f>
        <v>0</v>
      </c>
      <c r="K2462" s="202"/>
      <c r="L2462" s="291"/>
      <c r="M2462" s="291"/>
      <c r="N2462" s="131">
        <v>1031</v>
      </c>
    </row>
    <row r="2463" spans="10:14" ht="23.1" customHeight="1" thickBot="1">
      <c r="J2463" s="34">
        <f>'اسماء العملاء'!A1033</f>
        <v>0</v>
      </c>
      <c r="K2463" s="202"/>
      <c r="L2463" s="291"/>
      <c r="M2463" s="291"/>
      <c r="N2463" s="131">
        <v>1032</v>
      </c>
    </row>
    <row r="2464" spans="10:14" ht="23.1" customHeight="1" thickBot="1">
      <c r="J2464" s="34">
        <f>'اسماء العملاء'!A1034</f>
        <v>0</v>
      </c>
      <c r="K2464" s="202"/>
      <c r="L2464" s="291"/>
      <c r="M2464" s="291"/>
      <c r="N2464" s="131">
        <v>1033</v>
      </c>
    </row>
    <row r="2465" spans="10:14" ht="23.1" customHeight="1" thickBot="1">
      <c r="J2465" s="34">
        <f>'اسماء العملاء'!A1035</f>
        <v>0</v>
      </c>
      <c r="K2465" s="202"/>
      <c r="L2465" s="291"/>
      <c r="M2465" s="291"/>
      <c r="N2465" s="131">
        <v>1034</v>
      </c>
    </row>
    <row r="2466" spans="10:14" ht="23.1" customHeight="1" thickBot="1">
      <c r="J2466" s="34">
        <f>'اسماء العملاء'!A1036</f>
        <v>0</v>
      </c>
      <c r="K2466" s="202"/>
      <c r="L2466" s="291"/>
      <c r="M2466" s="291"/>
      <c r="N2466" s="131">
        <v>1035</v>
      </c>
    </row>
    <row r="2467" spans="10:14" ht="23.1" customHeight="1" thickBot="1">
      <c r="J2467" s="34">
        <f>'اسماء العملاء'!A1037</f>
        <v>0</v>
      </c>
      <c r="K2467" s="202"/>
      <c r="L2467" s="291"/>
      <c r="M2467" s="291"/>
      <c r="N2467" s="131">
        <v>1036</v>
      </c>
    </row>
    <row r="2468" spans="10:14" ht="23.1" customHeight="1" thickBot="1">
      <c r="J2468" s="34">
        <f>'اسماء العملاء'!A1038</f>
        <v>0</v>
      </c>
      <c r="K2468" s="202"/>
      <c r="L2468" s="291"/>
      <c r="M2468" s="291"/>
      <c r="N2468" s="131">
        <v>1037</v>
      </c>
    </row>
    <row r="2469" spans="10:14" ht="23.1" customHeight="1" thickBot="1">
      <c r="J2469" s="34">
        <f>'اسماء العملاء'!A1039</f>
        <v>0</v>
      </c>
      <c r="K2469" s="202"/>
      <c r="L2469" s="291"/>
      <c r="M2469" s="291"/>
      <c r="N2469" s="131">
        <v>1038</v>
      </c>
    </row>
    <row r="2470" spans="10:14" ht="23.1" customHeight="1" thickBot="1">
      <c r="J2470" s="34">
        <f>'اسماء العملاء'!A1040</f>
        <v>0</v>
      </c>
      <c r="K2470" s="202"/>
      <c r="L2470" s="291"/>
      <c r="M2470" s="291"/>
      <c r="N2470" s="131">
        <v>1039</v>
      </c>
    </row>
    <row r="2471" spans="10:14" ht="23.1" customHeight="1" thickBot="1">
      <c r="J2471" s="34">
        <f>'اسماء العملاء'!A1041</f>
        <v>0</v>
      </c>
      <c r="K2471" s="202"/>
      <c r="L2471" s="291"/>
      <c r="M2471" s="291"/>
      <c r="N2471" s="131">
        <v>1040</v>
      </c>
    </row>
    <row r="2472" spans="10:14" ht="23.1" customHeight="1" thickBot="1">
      <c r="J2472" s="34">
        <f>'اسماء العملاء'!A1042</f>
        <v>0</v>
      </c>
      <c r="K2472" s="202"/>
      <c r="L2472" s="291"/>
      <c r="M2472" s="291"/>
      <c r="N2472" s="131">
        <v>1041</v>
      </c>
    </row>
    <row r="2473" spans="10:14" ht="23.1" customHeight="1" thickBot="1">
      <c r="J2473" s="34">
        <f>'اسماء العملاء'!A1043</f>
        <v>0</v>
      </c>
      <c r="K2473" s="202"/>
      <c r="L2473" s="291"/>
      <c r="M2473" s="291"/>
      <c r="N2473" s="131">
        <v>1042</v>
      </c>
    </row>
    <row r="2474" spans="10:14" ht="23.1" customHeight="1" thickBot="1">
      <c r="J2474" s="34">
        <f>'اسماء العملاء'!A1044</f>
        <v>0</v>
      </c>
      <c r="K2474" s="202"/>
      <c r="L2474" s="291"/>
      <c r="M2474" s="291"/>
      <c r="N2474" s="131">
        <v>1043</v>
      </c>
    </row>
    <row r="2475" spans="10:14" ht="23.1" customHeight="1" thickBot="1">
      <c r="J2475" s="34">
        <f>'اسماء العملاء'!A1045</f>
        <v>0</v>
      </c>
      <c r="K2475" s="202"/>
      <c r="L2475" s="291"/>
      <c r="M2475" s="291"/>
      <c r="N2475" s="131">
        <v>1044</v>
      </c>
    </row>
    <row r="2476" spans="10:14" ht="23.1" customHeight="1" thickBot="1">
      <c r="J2476" s="34">
        <f>'اسماء العملاء'!A1046</f>
        <v>0</v>
      </c>
      <c r="K2476" s="202"/>
      <c r="L2476" s="291"/>
      <c r="M2476" s="291"/>
      <c r="N2476" s="131">
        <v>1045</v>
      </c>
    </row>
    <row r="2477" spans="10:14" ht="23.1" customHeight="1" thickBot="1">
      <c r="J2477" s="34">
        <f>'اسماء العملاء'!A1047</f>
        <v>0</v>
      </c>
      <c r="K2477" s="202"/>
      <c r="L2477" s="291"/>
      <c r="M2477" s="291"/>
      <c r="N2477" s="131">
        <v>1046</v>
      </c>
    </row>
    <row r="2478" spans="10:14" ht="23.1" customHeight="1" thickBot="1">
      <c r="J2478" s="34">
        <f>'اسماء العملاء'!A1048</f>
        <v>0</v>
      </c>
      <c r="K2478" s="202"/>
      <c r="L2478" s="291"/>
      <c r="M2478" s="291"/>
      <c r="N2478" s="131">
        <v>1047</v>
      </c>
    </row>
    <row r="2479" spans="10:14" ht="23.1" customHeight="1" thickBot="1">
      <c r="J2479" s="34">
        <f>'اسماء العملاء'!A1049</f>
        <v>0</v>
      </c>
      <c r="K2479" s="202"/>
      <c r="L2479" s="291"/>
      <c r="M2479" s="291"/>
      <c r="N2479" s="131">
        <v>1048</v>
      </c>
    </row>
    <row r="2480" spans="10:14" ht="23.1" customHeight="1" thickBot="1">
      <c r="J2480" s="34">
        <f>'اسماء العملاء'!A1050</f>
        <v>0</v>
      </c>
      <c r="K2480" s="202"/>
      <c r="L2480" s="291"/>
      <c r="M2480" s="291"/>
      <c r="N2480" s="131">
        <v>1049</v>
      </c>
    </row>
    <row r="2481" spans="10:14" ht="23.1" customHeight="1" thickBot="1">
      <c r="J2481" s="34">
        <f>'اسماء العملاء'!A1051</f>
        <v>0</v>
      </c>
      <c r="K2481" s="202"/>
      <c r="L2481" s="291"/>
      <c r="M2481" s="291"/>
      <c r="N2481" s="131">
        <v>1050</v>
      </c>
    </row>
    <row r="2482" spans="10:14" ht="23.1" customHeight="1" thickBot="1">
      <c r="J2482" s="34">
        <f>'اسماء العملاء'!A1052</f>
        <v>0</v>
      </c>
      <c r="K2482" s="202"/>
      <c r="L2482" s="291"/>
      <c r="M2482" s="291"/>
      <c r="N2482" s="131">
        <v>1051</v>
      </c>
    </row>
    <row r="2483" spans="10:14" ht="23.1" customHeight="1" thickBot="1">
      <c r="J2483" s="34">
        <f>'اسماء العملاء'!A1053</f>
        <v>0</v>
      </c>
      <c r="K2483" s="202"/>
      <c r="L2483" s="291"/>
      <c r="M2483" s="291"/>
      <c r="N2483" s="131">
        <v>1052</v>
      </c>
    </row>
    <row r="2484" spans="10:14" ht="23.1" customHeight="1" thickBot="1">
      <c r="J2484" s="34">
        <f>'اسماء العملاء'!A1054</f>
        <v>0</v>
      </c>
      <c r="K2484" s="202"/>
      <c r="L2484" s="291"/>
      <c r="M2484" s="291"/>
      <c r="N2484" s="131">
        <v>1053</v>
      </c>
    </row>
    <row r="2485" spans="10:14" ht="23.1" customHeight="1" thickBot="1">
      <c r="J2485" s="34">
        <f>'اسماء العملاء'!A1055</f>
        <v>0</v>
      </c>
      <c r="K2485" s="202"/>
      <c r="L2485" s="291"/>
      <c r="M2485" s="291"/>
      <c r="N2485" s="131">
        <v>1054</v>
      </c>
    </row>
    <row r="2486" spans="10:14" ht="23.1" customHeight="1" thickBot="1">
      <c r="J2486" s="34">
        <f>'اسماء العملاء'!A1056</f>
        <v>0</v>
      </c>
      <c r="K2486" s="202"/>
      <c r="L2486" s="291"/>
      <c r="M2486" s="291"/>
      <c r="N2486" s="131">
        <v>1055</v>
      </c>
    </row>
    <row r="2487" spans="10:14" ht="23.1" customHeight="1" thickBot="1">
      <c r="J2487" s="34">
        <f>'اسماء العملاء'!A1057</f>
        <v>0</v>
      </c>
      <c r="K2487" s="202"/>
      <c r="L2487" s="291"/>
      <c r="M2487" s="291"/>
      <c r="N2487" s="131">
        <v>1056</v>
      </c>
    </row>
    <row r="2488" spans="10:14" ht="23.1" customHeight="1" thickBot="1">
      <c r="J2488" s="34">
        <f>'اسماء العملاء'!A1058</f>
        <v>0</v>
      </c>
      <c r="K2488" s="202"/>
      <c r="L2488" s="291"/>
      <c r="M2488" s="291"/>
      <c r="N2488" s="131">
        <v>1057</v>
      </c>
    </row>
    <row r="2489" spans="10:14" ht="23.1" customHeight="1" thickBot="1">
      <c r="J2489" s="34">
        <f>'اسماء العملاء'!A1059</f>
        <v>0</v>
      </c>
      <c r="K2489" s="202"/>
      <c r="L2489" s="291"/>
      <c r="M2489" s="291"/>
      <c r="N2489" s="131">
        <v>1058</v>
      </c>
    </row>
    <row r="2490" spans="10:14" ht="23.1" customHeight="1" thickBot="1">
      <c r="J2490" s="34">
        <f>'اسماء العملاء'!A1060</f>
        <v>0</v>
      </c>
      <c r="K2490" s="202"/>
      <c r="L2490" s="291"/>
      <c r="M2490" s="291"/>
      <c r="N2490" s="131">
        <v>1059</v>
      </c>
    </row>
    <row r="2491" spans="10:14" ht="23.1" customHeight="1" thickBot="1">
      <c r="J2491" s="34">
        <f>'اسماء العملاء'!A1061</f>
        <v>0</v>
      </c>
      <c r="K2491" s="202"/>
      <c r="L2491" s="291"/>
      <c r="M2491" s="291"/>
      <c r="N2491" s="131">
        <v>1060</v>
      </c>
    </row>
    <row r="2492" spans="10:14" ht="23.1" customHeight="1" thickBot="1">
      <c r="J2492" s="34">
        <f>'اسماء العملاء'!A1062</f>
        <v>0</v>
      </c>
      <c r="K2492" s="202"/>
      <c r="L2492" s="291"/>
      <c r="M2492" s="291"/>
      <c r="N2492" s="131">
        <v>1061</v>
      </c>
    </row>
    <row r="2493" spans="10:14" ht="23.1" customHeight="1" thickBot="1">
      <c r="J2493" s="34">
        <f>'اسماء العملاء'!A1063</f>
        <v>0</v>
      </c>
      <c r="K2493" s="202"/>
      <c r="L2493" s="291"/>
      <c r="M2493" s="291"/>
      <c r="N2493" s="131">
        <v>1062</v>
      </c>
    </row>
    <row r="2494" spans="10:14" ht="23.1" customHeight="1" thickBot="1">
      <c r="J2494" s="34">
        <f>'اسماء العملاء'!A1064</f>
        <v>0</v>
      </c>
      <c r="K2494" s="202"/>
      <c r="L2494" s="291"/>
      <c r="M2494" s="291"/>
      <c r="N2494" s="131">
        <v>1063</v>
      </c>
    </row>
    <row r="2495" spans="10:14" ht="23.1" customHeight="1" thickBot="1">
      <c r="J2495" s="34">
        <f>'اسماء العملاء'!A1065</f>
        <v>0</v>
      </c>
      <c r="K2495" s="202"/>
      <c r="L2495" s="291"/>
      <c r="M2495" s="291"/>
      <c r="N2495" s="131">
        <v>1064</v>
      </c>
    </row>
    <row r="2496" spans="10:14" ht="23.1" customHeight="1" thickBot="1">
      <c r="J2496" s="34">
        <f>'اسماء العملاء'!A1066</f>
        <v>0</v>
      </c>
      <c r="K2496" s="202"/>
      <c r="L2496" s="291"/>
      <c r="M2496" s="291"/>
      <c r="N2496" s="131">
        <v>1065</v>
      </c>
    </row>
    <row r="2497" spans="10:14" ht="23.1" customHeight="1" thickBot="1">
      <c r="J2497" s="34">
        <f>'اسماء العملاء'!A1067</f>
        <v>0</v>
      </c>
      <c r="K2497" s="202"/>
      <c r="L2497" s="291"/>
      <c r="M2497" s="291"/>
      <c r="N2497" s="131">
        <v>1066</v>
      </c>
    </row>
    <row r="2498" spans="10:14" ht="23.1" customHeight="1" thickBot="1">
      <c r="J2498" s="34">
        <f>'اسماء العملاء'!A1068</f>
        <v>0</v>
      </c>
      <c r="K2498" s="202"/>
      <c r="L2498" s="291"/>
      <c r="M2498" s="291"/>
      <c r="N2498" s="131">
        <v>1067</v>
      </c>
    </row>
    <row r="2499" spans="10:14" ht="23.1" customHeight="1" thickBot="1">
      <c r="J2499" s="34">
        <f>'اسماء العملاء'!A1069</f>
        <v>0</v>
      </c>
      <c r="K2499" s="202"/>
      <c r="L2499" s="291"/>
      <c r="M2499" s="291"/>
      <c r="N2499" s="131">
        <v>1068</v>
      </c>
    </row>
    <row r="2500" spans="10:14" ht="23.1" customHeight="1" thickBot="1">
      <c r="J2500" s="34">
        <f>'اسماء العملاء'!A1070</f>
        <v>0</v>
      </c>
      <c r="K2500" s="202"/>
      <c r="L2500" s="291"/>
      <c r="M2500" s="291"/>
      <c r="N2500" s="131">
        <v>1069</v>
      </c>
    </row>
    <row r="2501" spans="10:14" ht="23.1" customHeight="1" thickBot="1">
      <c r="J2501" s="34">
        <f>'اسماء العملاء'!A1071</f>
        <v>0</v>
      </c>
      <c r="K2501" s="202"/>
      <c r="L2501" s="291"/>
      <c r="M2501" s="291"/>
      <c r="N2501" s="131">
        <v>1070</v>
      </c>
    </row>
    <row r="2502" spans="10:14" ht="23.1" customHeight="1" thickBot="1">
      <c r="J2502" s="34">
        <f>'اسماء العملاء'!A1072</f>
        <v>0</v>
      </c>
      <c r="K2502" s="202"/>
      <c r="L2502" s="291"/>
      <c r="M2502" s="291"/>
      <c r="N2502" s="131">
        <v>1071</v>
      </c>
    </row>
    <row r="2503" spans="10:14" ht="23.1" customHeight="1" thickBot="1">
      <c r="J2503" s="34">
        <f>'اسماء العملاء'!A1073</f>
        <v>0</v>
      </c>
      <c r="K2503" s="202"/>
      <c r="L2503" s="291"/>
      <c r="M2503" s="291"/>
      <c r="N2503" s="131">
        <v>1072</v>
      </c>
    </row>
    <row r="2504" spans="10:14" ht="23.1" customHeight="1" thickBot="1">
      <c r="J2504" s="34">
        <f>'اسماء العملاء'!A1074</f>
        <v>0</v>
      </c>
      <c r="K2504" s="202"/>
      <c r="L2504" s="291"/>
      <c r="M2504" s="291"/>
      <c r="N2504" s="131">
        <v>1073</v>
      </c>
    </row>
    <row r="2505" spans="10:14" ht="23.1" customHeight="1" thickBot="1">
      <c r="J2505" s="34">
        <f>'اسماء العملاء'!A1075</f>
        <v>0</v>
      </c>
      <c r="K2505" s="202"/>
      <c r="L2505" s="291"/>
      <c r="M2505" s="291"/>
      <c r="N2505" s="131">
        <v>1074</v>
      </c>
    </row>
    <row r="2506" spans="10:14" ht="23.1" customHeight="1" thickBot="1">
      <c r="J2506" s="34">
        <f>'اسماء العملاء'!A1076</f>
        <v>0</v>
      </c>
      <c r="K2506" s="202"/>
      <c r="L2506" s="291"/>
      <c r="M2506" s="291"/>
      <c r="N2506" s="131">
        <v>1075</v>
      </c>
    </row>
    <row r="2507" spans="10:14" ht="23.1" customHeight="1" thickBot="1">
      <c r="J2507" s="34">
        <f>'اسماء العملاء'!A1077</f>
        <v>0</v>
      </c>
      <c r="K2507" s="202"/>
      <c r="L2507" s="291"/>
      <c r="M2507" s="291"/>
      <c r="N2507" s="131">
        <v>1076</v>
      </c>
    </row>
    <row r="2508" spans="10:14" ht="23.1" customHeight="1" thickBot="1">
      <c r="J2508" s="34">
        <f>'اسماء العملاء'!A1078</f>
        <v>0</v>
      </c>
      <c r="K2508" s="202"/>
      <c r="L2508" s="291"/>
      <c r="M2508" s="291"/>
      <c r="N2508" s="131">
        <v>1077</v>
      </c>
    </row>
    <row r="2509" spans="10:14" ht="23.1" customHeight="1" thickBot="1">
      <c r="J2509" s="34">
        <f>'اسماء العملاء'!A1079</f>
        <v>0</v>
      </c>
      <c r="K2509" s="202"/>
      <c r="L2509" s="291"/>
      <c r="M2509" s="291"/>
      <c r="N2509" s="131">
        <v>1078</v>
      </c>
    </row>
    <row r="2510" spans="10:14" ht="23.1" customHeight="1" thickBot="1">
      <c r="J2510" s="34">
        <f>'اسماء العملاء'!A1080</f>
        <v>0</v>
      </c>
      <c r="K2510" s="202"/>
      <c r="L2510" s="291"/>
      <c r="M2510" s="291"/>
      <c r="N2510" s="131">
        <v>1079</v>
      </c>
    </row>
    <row r="2511" spans="10:14" ht="23.1" customHeight="1" thickBot="1">
      <c r="J2511" s="34">
        <f>'اسماء العملاء'!A1081</f>
        <v>0</v>
      </c>
      <c r="K2511" s="202"/>
      <c r="L2511" s="291"/>
      <c r="M2511" s="291"/>
      <c r="N2511" s="131">
        <v>1080</v>
      </c>
    </row>
    <row r="2512" spans="10:14" ht="23.1" customHeight="1" thickBot="1">
      <c r="J2512" s="34">
        <f>'اسماء العملاء'!A1082</f>
        <v>0</v>
      </c>
      <c r="K2512" s="202"/>
      <c r="L2512" s="291"/>
      <c r="M2512" s="291"/>
      <c r="N2512" s="131">
        <v>1081</v>
      </c>
    </row>
    <row r="2513" spans="10:14" ht="23.1" customHeight="1" thickBot="1">
      <c r="J2513" s="34">
        <f>'اسماء العملاء'!A1083</f>
        <v>0</v>
      </c>
      <c r="K2513" s="202"/>
      <c r="L2513" s="291"/>
      <c r="M2513" s="291"/>
      <c r="N2513" s="131">
        <v>1082</v>
      </c>
    </row>
    <row r="2514" spans="10:14" ht="23.1" customHeight="1" thickBot="1">
      <c r="J2514" s="34">
        <f>'اسماء العملاء'!A1084</f>
        <v>0</v>
      </c>
      <c r="K2514" s="202"/>
      <c r="L2514" s="291"/>
      <c r="M2514" s="291"/>
      <c r="N2514" s="131">
        <v>1083</v>
      </c>
    </row>
    <row r="2515" spans="10:14" ht="23.1" customHeight="1" thickBot="1">
      <c r="J2515" s="34">
        <f>'اسماء العملاء'!A1085</f>
        <v>0</v>
      </c>
      <c r="K2515" s="202"/>
      <c r="L2515" s="291"/>
      <c r="M2515" s="291"/>
      <c r="N2515" s="131">
        <v>1084</v>
      </c>
    </row>
    <row r="2516" spans="10:14" ht="23.1" customHeight="1" thickBot="1">
      <c r="J2516" s="34">
        <f>'اسماء العملاء'!A1086</f>
        <v>0</v>
      </c>
      <c r="K2516" s="202"/>
      <c r="L2516" s="291"/>
      <c r="M2516" s="291"/>
      <c r="N2516" s="131">
        <v>1085</v>
      </c>
    </row>
    <row r="2517" spans="10:14" ht="23.1" customHeight="1" thickBot="1">
      <c r="J2517" s="34">
        <f>'اسماء العملاء'!A1087</f>
        <v>0</v>
      </c>
      <c r="K2517" s="202"/>
      <c r="L2517" s="291"/>
      <c r="M2517" s="291"/>
      <c r="N2517" s="131">
        <v>1086</v>
      </c>
    </row>
    <row r="2518" spans="10:14" ht="23.1" customHeight="1" thickBot="1">
      <c r="J2518" s="34">
        <f>'اسماء العملاء'!A1088</f>
        <v>0</v>
      </c>
      <c r="K2518" s="202"/>
      <c r="L2518" s="291"/>
      <c r="M2518" s="291"/>
      <c r="N2518" s="131">
        <v>1087</v>
      </c>
    </row>
    <row r="2519" spans="10:14" ht="23.1" customHeight="1" thickBot="1">
      <c r="J2519" s="34">
        <f>'اسماء العملاء'!A1089</f>
        <v>0</v>
      </c>
      <c r="K2519" s="202"/>
      <c r="L2519" s="291"/>
      <c r="M2519" s="291"/>
      <c r="N2519" s="131">
        <v>1088</v>
      </c>
    </row>
    <row r="2520" spans="10:14" ht="23.1" customHeight="1" thickBot="1">
      <c r="J2520" s="34">
        <f>'اسماء العملاء'!A1090</f>
        <v>0</v>
      </c>
      <c r="K2520" s="202"/>
      <c r="L2520" s="291"/>
      <c r="M2520" s="291"/>
      <c r="N2520" s="131">
        <v>1089</v>
      </c>
    </row>
    <row r="2521" spans="10:14" ht="23.1" customHeight="1" thickBot="1">
      <c r="J2521" s="34">
        <f>'اسماء العملاء'!A1091</f>
        <v>0</v>
      </c>
      <c r="K2521" s="202"/>
      <c r="L2521" s="291"/>
      <c r="M2521" s="291"/>
      <c r="N2521" s="131">
        <v>1090</v>
      </c>
    </row>
    <row r="2522" spans="10:14" ht="23.1" customHeight="1" thickBot="1">
      <c r="J2522" s="34">
        <f>'اسماء العملاء'!A1092</f>
        <v>0</v>
      </c>
      <c r="K2522" s="202"/>
      <c r="L2522" s="291"/>
      <c r="M2522" s="291"/>
      <c r="N2522" s="131">
        <v>1091</v>
      </c>
    </row>
    <row r="2523" spans="10:14" ht="23.1" customHeight="1" thickBot="1">
      <c r="J2523" s="34">
        <f>'اسماء العملاء'!A1093</f>
        <v>0</v>
      </c>
      <c r="K2523" s="202"/>
      <c r="L2523" s="291"/>
      <c r="M2523" s="291"/>
      <c r="N2523" s="131">
        <v>1092</v>
      </c>
    </row>
    <row r="2524" spans="10:14" ht="23.1" customHeight="1" thickBot="1">
      <c r="J2524" s="34">
        <f>'اسماء العملاء'!A1094</f>
        <v>0</v>
      </c>
      <c r="K2524" s="202"/>
      <c r="L2524" s="291"/>
      <c r="M2524" s="291"/>
      <c r="N2524" s="131">
        <v>1093</v>
      </c>
    </row>
    <row r="2525" spans="10:14" ht="23.1" customHeight="1" thickBot="1">
      <c r="J2525" s="34">
        <f>'اسماء العملاء'!A1095</f>
        <v>0</v>
      </c>
      <c r="K2525" s="202"/>
      <c r="L2525" s="291"/>
      <c r="M2525" s="291"/>
      <c r="N2525" s="131">
        <v>1094</v>
      </c>
    </row>
    <row r="2526" spans="10:14" ht="23.1" customHeight="1" thickBot="1">
      <c r="J2526" s="34">
        <f>'اسماء العملاء'!A1096</f>
        <v>0</v>
      </c>
      <c r="K2526" s="202"/>
      <c r="L2526" s="291"/>
      <c r="M2526" s="291"/>
      <c r="N2526" s="131">
        <v>1095</v>
      </c>
    </row>
    <row r="2527" spans="10:14" ht="23.1" customHeight="1" thickBot="1">
      <c r="J2527" s="34">
        <f>'اسماء العملاء'!A1097</f>
        <v>0</v>
      </c>
      <c r="K2527" s="202"/>
      <c r="L2527" s="291"/>
      <c r="M2527" s="291"/>
      <c r="N2527" s="131">
        <v>1096</v>
      </c>
    </row>
    <row r="2528" spans="10:14" ht="23.1" customHeight="1" thickBot="1">
      <c r="J2528" s="34">
        <f>'اسماء العملاء'!A1098</f>
        <v>0</v>
      </c>
      <c r="K2528" s="202"/>
      <c r="L2528" s="291"/>
      <c r="M2528" s="291"/>
      <c r="N2528" s="131">
        <v>1097</v>
      </c>
    </row>
    <row r="2529" spans="10:14" ht="23.1" customHeight="1" thickBot="1">
      <c r="J2529" s="34">
        <f>'اسماء العملاء'!A1099</f>
        <v>0</v>
      </c>
      <c r="K2529" s="202"/>
      <c r="L2529" s="291"/>
      <c r="M2529" s="291"/>
      <c r="N2529" s="131">
        <v>1098</v>
      </c>
    </row>
    <row r="2530" spans="10:14" ht="23.1" customHeight="1" thickBot="1">
      <c r="J2530" s="34">
        <f>'اسماء العملاء'!A1100</f>
        <v>0</v>
      </c>
      <c r="K2530" s="202"/>
      <c r="L2530" s="291"/>
      <c r="M2530" s="291"/>
      <c r="N2530" s="131">
        <v>1099</v>
      </c>
    </row>
    <row r="2531" spans="10:14" ht="23.1" customHeight="1" thickBot="1">
      <c r="J2531" s="34">
        <f>'اسماء العملاء'!A1101</f>
        <v>0</v>
      </c>
      <c r="K2531" s="202"/>
      <c r="L2531" s="291"/>
      <c r="M2531" s="291"/>
      <c r="N2531" s="131">
        <v>1100</v>
      </c>
    </row>
    <row r="2532" spans="10:14" ht="23.1" customHeight="1" thickBot="1">
      <c r="J2532" s="34">
        <f>'اسماء العملاء'!A1102</f>
        <v>0</v>
      </c>
      <c r="K2532" s="202"/>
      <c r="L2532" s="291"/>
      <c r="M2532" s="291"/>
      <c r="N2532" s="131">
        <v>1101</v>
      </c>
    </row>
    <row r="2533" spans="10:14" ht="23.1" customHeight="1" thickBot="1">
      <c r="J2533" s="34">
        <f>'اسماء العملاء'!A1103</f>
        <v>0</v>
      </c>
      <c r="K2533" s="208"/>
      <c r="L2533" s="291"/>
      <c r="M2533" s="291"/>
      <c r="N2533" s="131">
        <v>1102</v>
      </c>
    </row>
    <row r="2534" spans="10:14" ht="23.1" customHeight="1" thickBot="1">
      <c r="J2534" s="34">
        <f>'اسماء العملاء'!A1104</f>
        <v>0</v>
      </c>
      <c r="K2534" s="205"/>
      <c r="L2534" s="291"/>
      <c r="M2534" s="292"/>
      <c r="N2534" s="131">
        <v>1103</v>
      </c>
    </row>
    <row r="2535" spans="10:14" ht="23.1" customHeight="1" thickBot="1">
      <c r="J2535" s="34">
        <f>'اسماء العملاء'!A1105</f>
        <v>0</v>
      </c>
      <c r="K2535" s="202"/>
      <c r="L2535" s="291"/>
      <c r="M2535" s="291"/>
      <c r="N2535" s="131">
        <v>1104</v>
      </c>
    </row>
    <row r="2536" spans="10:14" ht="23.1" customHeight="1" thickBot="1">
      <c r="J2536" s="34">
        <f>'اسماء العملاء'!A1106</f>
        <v>0</v>
      </c>
      <c r="K2536" s="202"/>
      <c r="L2536" s="291"/>
      <c r="M2536" s="291"/>
      <c r="N2536" s="131">
        <v>1105</v>
      </c>
    </row>
    <row r="2537" spans="10:14" ht="23.1" customHeight="1" thickBot="1">
      <c r="J2537" s="34">
        <f>'اسماء العملاء'!A1107</f>
        <v>0</v>
      </c>
      <c r="K2537" s="202"/>
      <c r="L2537" s="291"/>
      <c r="M2537" s="291"/>
      <c r="N2537" s="131">
        <v>1106</v>
      </c>
    </row>
    <row r="2538" spans="10:14" ht="23.1" customHeight="1" thickBot="1">
      <c r="J2538" s="34">
        <f>'اسماء العملاء'!A1108</f>
        <v>0</v>
      </c>
      <c r="K2538" s="202"/>
      <c r="L2538" s="291"/>
      <c r="M2538" s="291"/>
      <c r="N2538" s="131">
        <v>1107</v>
      </c>
    </row>
    <row r="2539" spans="10:14" ht="23.1" customHeight="1" thickBot="1">
      <c r="J2539" s="34">
        <f>'اسماء العملاء'!A1109</f>
        <v>0</v>
      </c>
      <c r="K2539" s="202"/>
      <c r="L2539" s="291"/>
      <c r="M2539" s="291"/>
      <c r="N2539" s="131">
        <v>1108</v>
      </c>
    </row>
    <row r="2540" spans="10:14" ht="23.1" customHeight="1" thickBot="1">
      <c r="J2540" s="34">
        <f>'اسماء العملاء'!A1110</f>
        <v>0</v>
      </c>
      <c r="K2540" s="202"/>
      <c r="L2540" s="291"/>
      <c r="M2540" s="291"/>
      <c r="N2540" s="131">
        <v>1109</v>
      </c>
    </row>
    <row r="2541" spans="10:14" ht="23.1" customHeight="1" thickBot="1">
      <c r="J2541" s="34">
        <f>'اسماء العملاء'!A1111</f>
        <v>0</v>
      </c>
      <c r="K2541" s="202"/>
      <c r="L2541" s="291"/>
      <c r="M2541" s="291"/>
      <c r="N2541" s="131">
        <v>1110</v>
      </c>
    </row>
    <row r="2542" spans="10:14" ht="23.1" customHeight="1" thickBot="1">
      <c r="J2542" s="34">
        <f>'اسماء العملاء'!A1112</f>
        <v>0</v>
      </c>
      <c r="K2542" s="202"/>
      <c r="L2542" s="291"/>
      <c r="M2542" s="291"/>
      <c r="N2542" s="131">
        <v>1111</v>
      </c>
    </row>
    <row r="2543" spans="10:14" ht="23.1" customHeight="1" thickBot="1">
      <c r="J2543" s="34">
        <f>'اسماء العملاء'!A1113</f>
        <v>0</v>
      </c>
      <c r="K2543" s="202"/>
      <c r="L2543" s="291"/>
      <c r="M2543" s="291"/>
      <c r="N2543" s="131">
        <v>1112</v>
      </c>
    </row>
    <row r="2544" spans="10:14" ht="23.1" customHeight="1" thickBot="1">
      <c r="J2544" s="34">
        <f>'اسماء العملاء'!A1114</f>
        <v>0</v>
      </c>
      <c r="K2544" s="202"/>
      <c r="L2544" s="291"/>
      <c r="M2544" s="291"/>
      <c r="N2544" s="131">
        <v>1113</v>
      </c>
    </row>
    <row r="2545" spans="10:14" ht="23.1" customHeight="1" thickBot="1">
      <c r="J2545" s="34">
        <f>'اسماء العملاء'!A1115</f>
        <v>0</v>
      </c>
      <c r="K2545" s="202"/>
      <c r="L2545" s="291"/>
      <c r="M2545" s="291"/>
      <c r="N2545" s="131">
        <v>1114</v>
      </c>
    </row>
    <row r="2546" spans="10:14" ht="23.1" customHeight="1" thickBot="1">
      <c r="J2546" s="34">
        <f>'اسماء العملاء'!A1116</f>
        <v>0</v>
      </c>
      <c r="K2546" s="202"/>
      <c r="L2546" s="291"/>
      <c r="M2546" s="291"/>
      <c r="N2546" s="131">
        <v>1115</v>
      </c>
    </row>
    <row r="2547" spans="10:14" ht="23.1" customHeight="1" thickBot="1">
      <c r="J2547" s="34">
        <f>'اسماء العملاء'!A1117</f>
        <v>0</v>
      </c>
      <c r="K2547" s="202"/>
      <c r="L2547" s="291"/>
      <c r="M2547" s="291"/>
      <c r="N2547" s="131">
        <v>1116</v>
      </c>
    </row>
    <row r="2548" spans="10:14" ht="23.1" customHeight="1" thickBot="1">
      <c r="J2548" s="34">
        <f>'اسماء العملاء'!A1118</f>
        <v>0</v>
      </c>
      <c r="K2548" s="202"/>
      <c r="L2548" s="291"/>
      <c r="M2548" s="291"/>
      <c r="N2548" s="131">
        <v>1117</v>
      </c>
    </row>
    <row r="2549" spans="10:14" ht="23.1" customHeight="1" thickBot="1">
      <c r="J2549" s="34">
        <f>'اسماء العملاء'!A1119</f>
        <v>0</v>
      </c>
      <c r="K2549" s="202"/>
      <c r="L2549" s="291"/>
      <c r="M2549" s="291"/>
      <c r="N2549" s="131">
        <v>1118</v>
      </c>
    </row>
    <row r="2550" spans="10:14" ht="23.1" customHeight="1" thickBot="1">
      <c r="J2550" s="34">
        <f>'اسماء العملاء'!A1120</f>
        <v>0</v>
      </c>
      <c r="K2550" s="202"/>
      <c r="L2550" s="291"/>
      <c r="M2550" s="291"/>
      <c r="N2550" s="131">
        <v>1119</v>
      </c>
    </row>
    <row r="2551" spans="10:14" ht="23.1" customHeight="1" thickBot="1">
      <c r="J2551" s="34">
        <f>'اسماء العملاء'!A1121</f>
        <v>0</v>
      </c>
      <c r="K2551" s="202"/>
      <c r="L2551" s="291"/>
      <c r="M2551" s="291"/>
      <c r="N2551" s="131">
        <v>1120</v>
      </c>
    </row>
    <row r="2552" spans="10:14" ht="23.1" customHeight="1" thickBot="1">
      <c r="J2552" s="34">
        <f>'اسماء العملاء'!A1122</f>
        <v>0</v>
      </c>
      <c r="K2552" s="202"/>
      <c r="L2552" s="291"/>
      <c r="M2552" s="291"/>
      <c r="N2552" s="131">
        <v>1121</v>
      </c>
    </row>
    <row r="2553" spans="10:14" ht="23.1" customHeight="1" thickBot="1">
      <c r="J2553" s="34">
        <f>'اسماء العملاء'!A1123</f>
        <v>0</v>
      </c>
      <c r="K2553" s="202"/>
      <c r="L2553" s="291"/>
      <c r="M2553" s="291"/>
      <c r="N2553" s="131">
        <v>1122</v>
      </c>
    </row>
    <row r="2554" spans="10:14" ht="23.1" customHeight="1" thickBot="1">
      <c r="J2554" s="34">
        <f>'اسماء العملاء'!A1124</f>
        <v>0</v>
      </c>
      <c r="K2554" s="202"/>
      <c r="L2554" s="291"/>
      <c r="M2554" s="291"/>
      <c r="N2554" s="131">
        <v>1123</v>
      </c>
    </row>
    <row r="2555" spans="10:14" ht="23.1" customHeight="1" thickBot="1">
      <c r="J2555" s="34">
        <f>'اسماء العملاء'!A1125</f>
        <v>0</v>
      </c>
      <c r="K2555" s="202"/>
      <c r="L2555" s="291"/>
      <c r="M2555" s="291"/>
      <c r="N2555" s="131">
        <v>1124</v>
      </c>
    </row>
    <row r="2556" spans="10:14" ht="23.1" customHeight="1" thickBot="1">
      <c r="J2556" s="34">
        <f>'اسماء العملاء'!A1126</f>
        <v>0</v>
      </c>
      <c r="K2556" s="202"/>
      <c r="L2556" s="291"/>
      <c r="M2556" s="291"/>
      <c r="N2556" s="131">
        <v>1125</v>
      </c>
    </row>
    <row r="2557" spans="10:14" ht="23.1" customHeight="1" thickBot="1">
      <c r="J2557" s="34">
        <f>'اسماء العملاء'!A1127</f>
        <v>0</v>
      </c>
      <c r="K2557" s="202"/>
      <c r="L2557" s="291"/>
      <c r="M2557" s="291"/>
      <c r="N2557" s="131">
        <v>1126</v>
      </c>
    </row>
    <row r="2558" spans="10:14" ht="23.1" customHeight="1" thickBot="1">
      <c r="J2558" s="34">
        <f>'اسماء العملاء'!A1128</f>
        <v>0</v>
      </c>
      <c r="K2558" s="202"/>
      <c r="L2558" s="291"/>
      <c r="M2558" s="291"/>
      <c r="N2558" s="131">
        <v>1127</v>
      </c>
    </row>
    <row r="2559" spans="10:14" ht="23.1" customHeight="1" thickBot="1">
      <c r="J2559" s="34">
        <f>'اسماء العملاء'!A1129</f>
        <v>0</v>
      </c>
      <c r="K2559" s="202"/>
      <c r="L2559" s="291"/>
      <c r="M2559" s="291"/>
      <c r="N2559" s="131">
        <v>1128</v>
      </c>
    </row>
    <row r="2560" spans="10:14" ht="23.1" customHeight="1" thickBot="1">
      <c r="J2560" s="34">
        <f>'اسماء العملاء'!A1130</f>
        <v>0</v>
      </c>
      <c r="K2560" s="202"/>
      <c r="L2560" s="291"/>
      <c r="M2560" s="291"/>
      <c r="N2560" s="131">
        <v>1129</v>
      </c>
    </row>
    <row r="2561" spans="10:14" ht="23.1" customHeight="1" thickBot="1">
      <c r="J2561" s="34">
        <f>'اسماء العملاء'!A1131</f>
        <v>0</v>
      </c>
      <c r="K2561" s="202"/>
      <c r="L2561" s="291"/>
      <c r="M2561" s="291"/>
      <c r="N2561" s="131">
        <v>1130</v>
      </c>
    </row>
    <row r="2562" spans="10:14" ht="23.1" customHeight="1" thickBot="1">
      <c r="J2562" s="34">
        <f>'اسماء العملاء'!A1132</f>
        <v>0</v>
      </c>
      <c r="K2562" s="202"/>
      <c r="L2562" s="291"/>
      <c r="M2562" s="291"/>
      <c r="N2562" s="131">
        <v>1131</v>
      </c>
    </row>
    <row r="2563" spans="10:14" ht="23.1" customHeight="1" thickBot="1">
      <c r="J2563" s="34">
        <f>'اسماء العملاء'!A1133</f>
        <v>0</v>
      </c>
      <c r="K2563" s="202"/>
      <c r="L2563" s="291"/>
      <c r="M2563" s="291"/>
      <c r="N2563" s="131">
        <v>1132</v>
      </c>
    </row>
    <row r="2564" spans="10:14" ht="23.1" customHeight="1" thickBot="1">
      <c r="J2564" s="34">
        <f>'اسماء العملاء'!A1134</f>
        <v>0</v>
      </c>
      <c r="K2564" s="202"/>
      <c r="L2564" s="291"/>
      <c r="M2564" s="291"/>
      <c r="N2564" s="131">
        <v>1133</v>
      </c>
    </row>
    <row r="2565" spans="10:14" ht="23.1" customHeight="1" thickBot="1">
      <c r="J2565" s="34">
        <f>'اسماء العملاء'!A1135</f>
        <v>0</v>
      </c>
      <c r="K2565" s="202"/>
      <c r="L2565" s="291"/>
      <c r="M2565" s="291"/>
      <c r="N2565" s="131">
        <v>1134</v>
      </c>
    </row>
    <row r="2566" spans="10:14" ht="23.1" customHeight="1" thickBot="1">
      <c r="J2566" s="34">
        <f>'اسماء العملاء'!A1136</f>
        <v>0</v>
      </c>
      <c r="K2566" s="202"/>
      <c r="L2566" s="291"/>
      <c r="M2566" s="291"/>
      <c r="N2566" s="131">
        <v>1135</v>
      </c>
    </row>
    <row r="2567" spans="10:14" ht="23.1" customHeight="1" thickBot="1">
      <c r="J2567" s="34">
        <f>'اسماء العملاء'!A1137</f>
        <v>0</v>
      </c>
      <c r="K2567" s="202"/>
      <c r="L2567" s="291"/>
      <c r="M2567" s="291"/>
      <c r="N2567" s="131">
        <v>1136</v>
      </c>
    </row>
    <row r="2568" spans="10:14" ht="23.1" customHeight="1" thickBot="1">
      <c r="J2568" s="34">
        <f>'اسماء العملاء'!A1138</f>
        <v>0</v>
      </c>
      <c r="K2568" s="202"/>
      <c r="L2568" s="291"/>
      <c r="M2568" s="291"/>
      <c r="N2568" s="131">
        <v>1137</v>
      </c>
    </row>
    <row r="2569" spans="10:14" ht="23.1" customHeight="1" thickBot="1">
      <c r="J2569" s="34">
        <f>'اسماء العملاء'!A1139</f>
        <v>0</v>
      </c>
      <c r="K2569" s="202"/>
      <c r="L2569" s="291"/>
      <c r="M2569" s="291"/>
      <c r="N2569" s="131">
        <v>1138</v>
      </c>
    </row>
    <row r="2570" spans="10:14" ht="23.1" customHeight="1" thickBot="1">
      <c r="J2570" s="34">
        <f>'اسماء العملاء'!A1140</f>
        <v>0</v>
      </c>
      <c r="K2570" s="202"/>
      <c r="L2570" s="291"/>
      <c r="M2570" s="291"/>
      <c r="N2570" s="131">
        <v>1139</v>
      </c>
    </row>
    <row r="2571" spans="10:14" ht="23.1" customHeight="1" thickBot="1">
      <c r="J2571" s="34">
        <f>'اسماء العملاء'!A1141</f>
        <v>0</v>
      </c>
      <c r="K2571" s="202"/>
      <c r="L2571" s="291"/>
      <c r="M2571" s="291"/>
      <c r="N2571" s="131">
        <v>1140</v>
      </c>
    </row>
    <row r="2572" spans="10:14" ht="23.1" customHeight="1" thickBot="1">
      <c r="J2572" s="34">
        <f>'اسماء العملاء'!A1142</f>
        <v>0</v>
      </c>
      <c r="K2572" s="202"/>
      <c r="L2572" s="291"/>
      <c r="M2572" s="291"/>
      <c r="N2572" s="131">
        <v>1141</v>
      </c>
    </row>
    <row r="2573" spans="10:14" ht="23.1" customHeight="1" thickBot="1">
      <c r="J2573" s="34">
        <f>'اسماء العملاء'!A1143</f>
        <v>0</v>
      </c>
      <c r="K2573" s="202"/>
      <c r="L2573" s="291"/>
      <c r="M2573" s="291"/>
      <c r="N2573" s="131">
        <v>1142</v>
      </c>
    </row>
    <row r="2574" spans="10:14" ht="23.1" customHeight="1" thickBot="1">
      <c r="J2574" s="34">
        <f>'اسماء العملاء'!A1144</f>
        <v>0</v>
      </c>
      <c r="K2574" s="202"/>
      <c r="L2574" s="291"/>
      <c r="M2574" s="291"/>
      <c r="N2574" s="131">
        <v>1143</v>
      </c>
    </row>
    <row r="2575" spans="10:14" ht="23.1" customHeight="1" thickBot="1">
      <c r="J2575" s="34">
        <f>'اسماء العملاء'!A1145</f>
        <v>0</v>
      </c>
      <c r="K2575" s="202"/>
      <c r="L2575" s="291"/>
      <c r="M2575" s="291"/>
      <c r="N2575" s="131">
        <v>1144</v>
      </c>
    </row>
    <row r="2576" spans="10:14" ht="23.1" customHeight="1" thickBot="1">
      <c r="J2576" s="34">
        <f>'اسماء العملاء'!A1146</f>
        <v>0</v>
      </c>
      <c r="K2576" s="202"/>
      <c r="L2576" s="291"/>
      <c r="M2576" s="291"/>
      <c r="N2576" s="131">
        <v>1145</v>
      </c>
    </row>
    <row r="2577" spans="10:14" ht="23.1" customHeight="1" thickBot="1">
      <c r="J2577" s="34">
        <f>'اسماء العملاء'!A1147</f>
        <v>0</v>
      </c>
      <c r="K2577" s="202"/>
      <c r="L2577" s="291"/>
      <c r="M2577" s="291"/>
      <c r="N2577" s="131">
        <v>1146</v>
      </c>
    </row>
    <row r="2578" spans="10:14" ht="23.1" customHeight="1" thickBot="1">
      <c r="J2578" s="34">
        <f>'اسماء العملاء'!A1148</f>
        <v>0</v>
      </c>
      <c r="K2578" s="202"/>
      <c r="L2578" s="291"/>
      <c r="M2578" s="291"/>
      <c r="N2578" s="131">
        <v>1147</v>
      </c>
    </row>
    <row r="2579" spans="10:14" ht="23.1" customHeight="1" thickBot="1">
      <c r="J2579" s="34">
        <f>'اسماء العملاء'!A1149</f>
        <v>0</v>
      </c>
      <c r="K2579" s="202"/>
      <c r="L2579" s="291"/>
      <c r="M2579" s="291"/>
      <c r="N2579" s="131">
        <v>1148</v>
      </c>
    </row>
    <row r="2580" spans="10:14" ht="23.1" customHeight="1" thickBot="1">
      <c r="J2580" s="34">
        <f>'اسماء العملاء'!A1150</f>
        <v>0</v>
      </c>
      <c r="K2580" s="202"/>
      <c r="L2580" s="291"/>
      <c r="M2580" s="291"/>
      <c r="N2580" s="131">
        <v>1149</v>
      </c>
    </row>
    <row r="2581" spans="10:14" ht="23.1" customHeight="1" thickBot="1">
      <c r="J2581" s="34">
        <f>'اسماء العملاء'!A1151</f>
        <v>0</v>
      </c>
      <c r="K2581" s="202"/>
      <c r="L2581" s="291"/>
      <c r="M2581" s="291"/>
      <c r="N2581" s="131">
        <v>1150</v>
      </c>
    </row>
    <row r="2582" spans="10:14" ht="23.1" customHeight="1" thickBot="1">
      <c r="J2582" s="34">
        <f>'اسماء العملاء'!A1152</f>
        <v>0</v>
      </c>
      <c r="K2582" s="202"/>
      <c r="L2582" s="291"/>
      <c r="M2582" s="291"/>
      <c r="N2582" s="131">
        <v>1151</v>
      </c>
    </row>
    <row r="2583" spans="10:14" ht="23.1" customHeight="1" thickBot="1">
      <c r="J2583" s="34">
        <f>'اسماء العملاء'!A1153</f>
        <v>0</v>
      </c>
      <c r="K2583" s="202"/>
      <c r="L2583" s="291"/>
      <c r="M2583" s="291"/>
      <c r="N2583" s="131">
        <v>1152</v>
      </c>
    </row>
    <row r="2584" spans="10:14" ht="23.1" customHeight="1" thickBot="1">
      <c r="J2584" s="34">
        <f>'اسماء العملاء'!A1154</f>
        <v>0</v>
      </c>
      <c r="K2584" s="202"/>
      <c r="L2584" s="291"/>
      <c r="M2584" s="291"/>
      <c r="N2584" s="131">
        <v>1153</v>
      </c>
    </row>
    <row r="2585" spans="10:14" ht="23.1" customHeight="1" thickBot="1">
      <c r="J2585" s="34">
        <f>'اسماء العملاء'!A1155</f>
        <v>0</v>
      </c>
      <c r="K2585" s="202"/>
      <c r="L2585" s="291"/>
      <c r="M2585" s="291"/>
      <c r="N2585" s="131">
        <v>1154</v>
      </c>
    </row>
    <row r="2586" spans="10:14" ht="23.1" customHeight="1" thickBot="1">
      <c r="J2586" s="34">
        <f>'اسماء العملاء'!A1156</f>
        <v>0</v>
      </c>
      <c r="K2586" s="202"/>
      <c r="L2586" s="291"/>
      <c r="M2586" s="291"/>
      <c r="N2586" s="131">
        <v>1155</v>
      </c>
    </row>
    <row r="2587" spans="10:14" ht="23.1" customHeight="1" thickBot="1">
      <c r="J2587" s="34">
        <f>'اسماء العملاء'!A1157</f>
        <v>0</v>
      </c>
      <c r="K2587" s="202"/>
      <c r="L2587" s="291"/>
      <c r="M2587" s="291"/>
      <c r="N2587" s="131">
        <v>1156</v>
      </c>
    </row>
    <row r="2588" spans="10:14" ht="23.1" customHeight="1" thickBot="1">
      <c r="J2588" s="34">
        <f>'اسماء العملاء'!A1158</f>
        <v>0</v>
      </c>
      <c r="K2588" s="202"/>
      <c r="L2588" s="291"/>
      <c r="M2588" s="291"/>
      <c r="N2588" s="131">
        <v>1157</v>
      </c>
    </row>
    <row r="2589" spans="10:14" ht="23.1" customHeight="1" thickBot="1">
      <c r="J2589" s="34">
        <f>'اسماء العملاء'!A1159</f>
        <v>0</v>
      </c>
      <c r="K2589" s="202"/>
      <c r="L2589" s="291"/>
      <c r="M2589" s="291"/>
      <c r="N2589" s="131">
        <v>1158</v>
      </c>
    </row>
    <row r="2590" spans="10:14" ht="23.1" customHeight="1" thickBot="1">
      <c r="J2590" s="34">
        <f>'اسماء العملاء'!A1160</f>
        <v>0</v>
      </c>
      <c r="K2590" s="202"/>
      <c r="L2590" s="291"/>
      <c r="M2590" s="291"/>
      <c r="N2590" s="131">
        <v>1159</v>
      </c>
    </row>
    <row r="2591" spans="10:14" ht="23.1" customHeight="1" thickBot="1">
      <c r="J2591" s="34">
        <f>'اسماء العملاء'!A1161</f>
        <v>0</v>
      </c>
      <c r="K2591" s="202"/>
      <c r="L2591" s="291"/>
      <c r="M2591" s="291"/>
      <c r="N2591" s="131">
        <v>1160</v>
      </c>
    </row>
    <row r="2592" spans="10:14" ht="23.1" customHeight="1" thickBot="1">
      <c r="J2592" s="34">
        <f>'اسماء العملاء'!A1162</f>
        <v>0</v>
      </c>
      <c r="K2592" s="202"/>
      <c r="L2592" s="291"/>
      <c r="M2592" s="291"/>
      <c r="N2592" s="131">
        <v>1161</v>
      </c>
    </row>
    <row r="2593" spans="10:14" ht="23.1" customHeight="1" thickBot="1">
      <c r="J2593" s="34">
        <f>'اسماء العملاء'!A1163</f>
        <v>0</v>
      </c>
      <c r="K2593" s="202"/>
      <c r="L2593" s="291"/>
      <c r="M2593" s="291"/>
      <c r="N2593" s="131">
        <v>1162</v>
      </c>
    </row>
    <row r="2594" spans="10:14" ht="23.1" customHeight="1" thickBot="1">
      <c r="J2594" s="34">
        <f>'اسماء العملاء'!A1164</f>
        <v>0</v>
      </c>
      <c r="K2594" s="202"/>
      <c r="L2594" s="291"/>
      <c r="M2594" s="291"/>
      <c r="N2594" s="131">
        <v>1163</v>
      </c>
    </row>
    <row r="2595" spans="10:14" ht="23.1" customHeight="1" thickBot="1">
      <c r="J2595" s="34">
        <f>'اسماء العملاء'!A1165</f>
        <v>0</v>
      </c>
      <c r="K2595" s="202"/>
      <c r="L2595" s="291"/>
      <c r="M2595" s="291"/>
      <c r="N2595" s="131">
        <v>1164</v>
      </c>
    </row>
    <row r="2596" spans="10:14" ht="23.1" customHeight="1" thickBot="1">
      <c r="J2596" s="34">
        <f>'اسماء العملاء'!A1166</f>
        <v>0</v>
      </c>
      <c r="K2596" s="202"/>
      <c r="L2596" s="291"/>
      <c r="M2596" s="291"/>
      <c r="N2596" s="131">
        <v>1165</v>
      </c>
    </row>
    <row r="2597" spans="10:14" ht="23.1" customHeight="1" thickBot="1">
      <c r="J2597" s="34">
        <f>'اسماء العملاء'!A1167</f>
        <v>0</v>
      </c>
      <c r="K2597" s="202"/>
      <c r="L2597" s="291"/>
      <c r="M2597" s="291"/>
      <c r="N2597" s="131">
        <v>1166</v>
      </c>
    </row>
    <row r="2598" spans="10:14" ht="23.1" customHeight="1" thickBot="1">
      <c r="J2598" s="34">
        <f>'اسماء العملاء'!A1168</f>
        <v>0</v>
      </c>
      <c r="K2598" s="202"/>
      <c r="L2598" s="291"/>
      <c r="M2598" s="291"/>
      <c r="N2598" s="131">
        <v>1167</v>
      </c>
    </row>
    <row r="2599" spans="10:14" ht="23.1" customHeight="1" thickBot="1">
      <c r="J2599" s="34">
        <f>'اسماء العملاء'!A1169</f>
        <v>0</v>
      </c>
      <c r="K2599" s="202"/>
      <c r="L2599" s="291"/>
      <c r="M2599" s="291"/>
      <c r="N2599" s="131">
        <v>1168</v>
      </c>
    </row>
    <row r="2600" spans="10:14" ht="23.1" customHeight="1" thickBot="1">
      <c r="J2600" s="34">
        <f>'اسماء العملاء'!A1170</f>
        <v>0</v>
      </c>
      <c r="K2600" s="202"/>
      <c r="L2600" s="291"/>
      <c r="M2600" s="291"/>
      <c r="N2600" s="131">
        <v>1169</v>
      </c>
    </row>
    <row r="2601" spans="10:14" ht="23.1" customHeight="1" thickBot="1">
      <c r="J2601" s="34">
        <f>'اسماء العملاء'!A1171</f>
        <v>0</v>
      </c>
      <c r="K2601" s="202"/>
      <c r="L2601" s="291"/>
      <c r="M2601" s="291"/>
      <c r="N2601" s="131">
        <v>1170</v>
      </c>
    </row>
    <row r="2602" spans="10:14" ht="23.1" customHeight="1" thickBot="1">
      <c r="J2602" s="34">
        <f>'اسماء العملاء'!A1172</f>
        <v>0</v>
      </c>
      <c r="K2602" s="202"/>
      <c r="L2602" s="291"/>
      <c r="M2602" s="291"/>
      <c r="N2602" s="131">
        <v>1171</v>
      </c>
    </row>
    <row r="2603" spans="10:14" ht="23.1" customHeight="1" thickBot="1">
      <c r="J2603" s="34">
        <f>'اسماء العملاء'!A1173</f>
        <v>0</v>
      </c>
      <c r="K2603" s="202"/>
      <c r="L2603" s="291"/>
      <c r="M2603" s="291"/>
      <c r="N2603" s="131">
        <v>1172</v>
      </c>
    </row>
    <row r="2604" spans="10:14" ht="23.1" customHeight="1" thickBot="1">
      <c r="J2604" s="34">
        <f>'اسماء العملاء'!A1174</f>
        <v>0</v>
      </c>
      <c r="K2604" s="202"/>
      <c r="L2604" s="291"/>
      <c r="M2604" s="291"/>
      <c r="N2604" s="131">
        <v>1173</v>
      </c>
    </row>
    <row r="2605" spans="10:14" ht="23.1" customHeight="1" thickBot="1">
      <c r="J2605" s="34">
        <f>'اسماء العملاء'!A1175</f>
        <v>0</v>
      </c>
      <c r="K2605" s="202"/>
      <c r="L2605" s="291"/>
      <c r="M2605" s="291"/>
      <c r="N2605" s="131">
        <v>1174</v>
      </c>
    </row>
    <row r="2606" spans="10:14" ht="23.1" customHeight="1" thickBot="1">
      <c r="J2606" s="34">
        <f>'اسماء العملاء'!A1176</f>
        <v>0</v>
      </c>
      <c r="K2606" s="202"/>
      <c r="L2606" s="291"/>
      <c r="M2606" s="291"/>
      <c r="N2606" s="131">
        <v>1175</v>
      </c>
    </row>
    <row r="2607" spans="10:14" ht="23.1" customHeight="1" thickBot="1">
      <c r="J2607" s="34">
        <f>'اسماء العملاء'!A1177</f>
        <v>0</v>
      </c>
      <c r="K2607" s="202"/>
      <c r="L2607" s="291"/>
      <c r="M2607" s="291"/>
      <c r="N2607" s="131">
        <v>1176</v>
      </c>
    </row>
    <row r="2608" spans="10:14" ht="23.1" customHeight="1" thickBot="1">
      <c r="J2608" s="34">
        <f>'اسماء العملاء'!A1178</f>
        <v>0</v>
      </c>
      <c r="K2608" s="202"/>
      <c r="L2608" s="291"/>
      <c r="M2608" s="291"/>
      <c r="N2608" s="131">
        <v>1177</v>
      </c>
    </row>
    <row r="2609" spans="10:14" ht="23.1" customHeight="1" thickBot="1">
      <c r="J2609" s="34">
        <f>'اسماء العملاء'!A1179</f>
        <v>0</v>
      </c>
      <c r="K2609" s="202"/>
      <c r="L2609" s="291"/>
      <c r="M2609" s="291"/>
      <c r="N2609" s="131">
        <v>1178</v>
      </c>
    </row>
    <row r="2610" spans="10:14" ht="23.1" customHeight="1" thickBot="1">
      <c r="J2610" s="34">
        <f>'اسماء العملاء'!A1180</f>
        <v>0</v>
      </c>
      <c r="K2610" s="202"/>
      <c r="L2610" s="291"/>
      <c r="M2610" s="291"/>
      <c r="N2610" s="131">
        <v>1179</v>
      </c>
    </row>
    <row r="2611" spans="10:14" ht="23.1" customHeight="1" thickBot="1">
      <c r="J2611" s="34">
        <f>'اسماء العملاء'!A1181</f>
        <v>0</v>
      </c>
      <c r="K2611" s="202"/>
      <c r="L2611" s="291"/>
      <c r="M2611" s="291"/>
      <c r="N2611" s="131">
        <v>1180</v>
      </c>
    </row>
    <row r="2612" spans="10:14" ht="23.1" customHeight="1" thickBot="1">
      <c r="J2612" s="34">
        <f>'اسماء العملاء'!A1182</f>
        <v>0</v>
      </c>
      <c r="K2612" s="202"/>
      <c r="L2612" s="291"/>
      <c r="M2612" s="291"/>
      <c r="N2612" s="131">
        <v>1181</v>
      </c>
    </row>
    <row r="2613" spans="10:14" ht="23.1" customHeight="1" thickBot="1">
      <c r="J2613" s="34">
        <f>'اسماء العملاء'!A1183</f>
        <v>0</v>
      </c>
      <c r="K2613" s="202"/>
      <c r="L2613" s="291"/>
      <c r="M2613" s="291"/>
      <c r="N2613" s="131">
        <v>1182</v>
      </c>
    </row>
    <row r="2614" spans="10:14" ht="23.1" customHeight="1" thickBot="1">
      <c r="J2614" s="34">
        <f>'اسماء العملاء'!A1184</f>
        <v>0</v>
      </c>
      <c r="K2614" s="202"/>
      <c r="L2614" s="291"/>
      <c r="M2614" s="291"/>
      <c r="N2614" s="131">
        <v>1183</v>
      </c>
    </row>
    <row r="2615" spans="10:14" ht="23.1" customHeight="1" thickBot="1">
      <c r="J2615" s="34">
        <f>'اسماء العملاء'!A1185</f>
        <v>0</v>
      </c>
      <c r="K2615" s="202"/>
      <c r="L2615" s="291"/>
      <c r="M2615" s="291"/>
      <c r="N2615" s="131">
        <v>1184</v>
      </c>
    </row>
    <row r="2616" spans="10:14" ht="23.1" customHeight="1" thickBot="1">
      <c r="J2616" s="34">
        <f>'اسماء العملاء'!A1186</f>
        <v>0</v>
      </c>
      <c r="K2616" s="208"/>
      <c r="L2616" s="291"/>
      <c r="M2616" s="291"/>
      <c r="N2616" s="131">
        <v>1185</v>
      </c>
    </row>
    <row r="2617" spans="10:14" ht="23.1" customHeight="1" thickBot="1">
      <c r="J2617" s="34">
        <f>'اسماء العملاء'!A1187</f>
        <v>0</v>
      </c>
      <c r="K2617" s="205"/>
      <c r="L2617" s="291"/>
      <c r="M2617" s="292"/>
      <c r="N2617" s="131">
        <v>1186</v>
      </c>
    </row>
    <row r="2618" spans="10:14" ht="23.1" customHeight="1" thickBot="1">
      <c r="J2618" s="34">
        <f>'اسماء العملاء'!A1188</f>
        <v>0</v>
      </c>
      <c r="K2618" s="202"/>
      <c r="L2618" s="291"/>
      <c r="M2618" s="291"/>
      <c r="N2618" s="131">
        <v>1187</v>
      </c>
    </row>
    <row r="2619" spans="10:14" ht="23.1" customHeight="1" thickBot="1">
      <c r="J2619" s="34">
        <f>'اسماء العملاء'!A1189</f>
        <v>0</v>
      </c>
      <c r="K2619" s="202"/>
      <c r="L2619" s="291"/>
      <c r="M2619" s="291"/>
      <c r="N2619" s="131">
        <v>1188</v>
      </c>
    </row>
    <row r="2620" spans="10:14" ht="23.1" customHeight="1" thickBot="1">
      <c r="J2620" s="34">
        <f>'اسماء العملاء'!A1190</f>
        <v>0</v>
      </c>
      <c r="K2620" s="202"/>
      <c r="L2620" s="291"/>
      <c r="M2620" s="291"/>
      <c r="N2620" s="131">
        <v>1189</v>
      </c>
    </row>
    <row r="2621" spans="10:14" ht="23.1" customHeight="1" thickBot="1">
      <c r="J2621" s="34">
        <f>'اسماء العملاء'!A1191</f>
        <v>0</v>
      </c>
      <c r="K2621" s="202"/>
      <c r="L2621" s="291"/>
      <c r="M2621" s="291"/>
      <c r="N2621" s="131">
        <v>1190</v>
      </c>
    </row>
    <row r="2622" spans="10:14" ht="23.1" customHeight="1" thickBot="1">
      <c r="J2622" s="34">
        <f>'اسماء العملاء'!A1192</f>
        <v>0</v>
      </c>
      <c r="K2622" s="202"/>
      <c r="L2622" s="291"/>
      <c r="M2622" s="291"/>
      <c r="N2622" s="131">
        <v>1191</v>
      </c>
    </row>
    <row r="2623" spans="10:14" ht="23.1" customHeight="1" thickBot="1">
      <c r="J2623" s="34">
        <f>'اسماء العملاء'!A1193</f>
        <v>0</v>
      </c>
      <c r="K2623" s="202"/>
      <c r="L2623" s="291"/>
      <c r="M2623" s="291"/>
      <c r="N2623" s="131">
        <v>1192</v>
      </c>
    </row>
    <row r="2624" spans="10:14" ht="23.1" customHeight="1" thickBot="1">
      <c r="J2624" s="34">
        <f>'اسماء العملاء'!A1194</f>
        <v>0</v>
      </c>
      <c r="K2624" s="202"/>
      <c r="L2624" s="291"/>
      <c r="M2624" s="291"/>
      <c r="N2624" s="131">
        <v>1193</v>
      </c>
    </row>
    <row r="2625" spans="10:14" ht="23.1" customHeight="1" thickBot="1">
      <c r="J2625" s="34">
        <f>'اسماء العملاء'!A1195</f>
        <v>0</v>
      </c>
      <c r="K2625" s="202"/>
      <c r="L2625" s="291"/>
      <c r="M2625" s="291"/>
      <c r="N2625" s="131">
        <v>1194</v>
      </c>
    </row>
    <row r="2626" spans="10:14" ht="23.1" customHeight="1" thickBot="1">
      <c r="J2626" s="34">
        <f>'اسماء العملاء'!A1196</f>
        <v>0</v>
      </c>
      <c r="K2626" s="202"/>
      <c r="L2626" s="291"/>
      <c r="M2626" s="291"/>
      <c r="N2626" s="131">
        <v>1195</v>
      </c>
    </row>
    <row r="2627" spans="10:14" ht="23.1" customHeight="1" thickBot="1">
      <c r="J2627" s="34">
        <f>'اسماء العملاء'!A1197</f>
        <v>0</v>
      </c>
      <c r="K2627" s="202"/>
      <c r="L2627" s="291"/>
      <c r="M2627" s="291"/>
      <c r="N2627" s="131">
        <v>1196</v>
      </c>
    </row>
    <row r="2628" spans="10:14" ht="23.1" customHeight="1" thickBot="1">
      <c r="J2628" s="34">
        <f>'اسماء العملاء'!A1198</f>
        <v>0</v>
      </c>
      <c r="K2628" s="202"/>
      <c r="L2628" s="291"/>
      <c r="M2628" s="291"/>
      <c r="N2628" s="131">
        <v>1197</v>
      </c>
    </row>
    <row r="2629" spans="10:14" ht="23.1" customHeight="1" thickBot="1">
      <c r="J2629" s="34">
        <f>'اسماء العملاء'!A1199</f>
        <v>0</v>
      </c>
      <c r="K2629" s="202"/>
      <c r="L2629" s="291"/>
      <c r="M2629" s="291"/>
      <c r="N2629" s="131">
        <v>1198</v>
      </c>
    </row>
    <row r="2630" spans="10:14" ht="23.1" customHeight="1" thickBot="1">
      <c r="J2630" s="34">
        <f>'اسماء العملاء'!A1200</f>
        <v>0</v>
      </c>
      <c r="K2630" s="202"/>
      <c r="L2630" s="291"/>
      <c r="M2630" s="291"/>
      <c r="N2630" s="131">
        <v>1199</v>
      </c>
    </row>
    <row r="2631" spans="10:14" ht="23.1" customHeight="1" thickBot="1">
      <c r="J2631" s="34">
        <f>'اسماء العملاء'!A1201</f>
        <v>0</v>
      </c>
      <c r="K2631" s="202"/>
      <c r="L2631" s="291"/>
      <c r="M2631" s="291"/>
      <c r="N2631" s="131">
        <v>1200</v>
      </c>
    </row>
    <row r="2632" spans="10:14" ht="23.1" customHeight="1" thickBot="1">
      <c r="J2632" s="34">
        <f>'اسماء العملاء'!A1202</f>
        <v>0</v>
      </c>
      <c r="K2632" s="202"/>
      <c r="L2632" s="291"/>
      <c r="M2632" s="291"/>
      <c r="N2632" s="131">
        <v>1201</v>
      </c>
    </row>
    <row r="2633" spans="10:14" ht="23.1" customHeight="1" thickBot="1">
      <c r="J2633" s="34">
        <f>'اسماء العملاء'!A1203</f>
        <v>0</v>
      </c>
      <c r="K2633" s="202"/>
      <c r="L2633" s="291"/>
      <c r="M2633" s="291"/>
      <c r="N2633" s="131">
        <v>1202</v>
      </c>
    </row>
    <row r="2634" spans="10:14" ht="23.1" customHeight="1" thickBot="1">
      <c r="J2634" s="34">
        <f>'اسماء العملاء'!A1204</f>
        <v>0</v>
      </c>
      <c r="K2634" s="202"/>
      <c r="L2634" s="291"/>
      <c r="M2634" s="291"/>
      <c r="N2634" s="131">
        <v>1203</v>
      </c>
    </row>
    <row r="2635" spans="10:14" ht="23.1" customHeight="1" thickBot="1">
      <c r="J2635" s="34">
        <f>'اسماء العملاء'!A1205</f>
        <v>0</v>
      </c>
      <c r="K2635" s="202"/>
      <c r="L2635" s="291"/>
      <c r="M2635" s="291"/>
      <c r="N2635" s="131">
        <v>1204</v>
      </c>
    </row>
    <row r="2636" spans="10:14" ht="23.1" customHeight="1" thickBot="1">
      <c r="J2636" s="34">
        <f>'اسماء العملاء'!A1206</f>
        <v>0</v>
      </c>
      <c r="K2636" s="202"/>
      <c r="L2636" s="291"/>
      <c r="M2636" s="291"/>
      <c r="N2636" s="131">
        <v>1205</v>
      </c>
    </row>
    <row r="2637" spans="10:14" ht="23.1" customHeight="1" thickBot="1">
      <c r="J2637" s="34">
        <f>'اسماء العملاء'!A1207</f>
        <v>0</v>
      </c>
      <c r="K2637" s="202"/>
      <c r="L2637" s="291"/>
      <c r="M2637" s="291"/>
      <c r="N2637" s="131">
        <v>1206</v>
      </c>
    </row>
    <row r="2638" spans="10:14" ht="23.1" customHeight="1" thickBot="1">
      <c r="J2638" s="34">
        <f>'اسماء العملاء'!A1208</f>
        <v>0</v>
      </c>
      <c r="K2638" s="202"/>
      <c r="L2638" s="291"/>
      <c r="M2638" s="291"/>
      <c r="N2638" s="131">
        <v>1207</v>
      </c>
    </row>
    <row r="2639" spans="10:14" ht="23.1" customHeight="1" thickBot="1">
      <c r="J2639" s="34">
        <f>'اسماء العملاء'!A1209</f>
        <v>0</v>
      </c>
      <c r="K2639" s="202"/>
      <c r="L2639" s="291"/>
      <c r="M2639" s="291"/>
      <c r="N2639" s="131">
        <v>1208</v>
      </c>
    </row>
    <row r="2640" spans="10:14" ht="23.1" customHeight="1" thickBot="1">
      <c r="J2640" s="34">
        <f>'اسماء العملاء'!A1210</f>
        <v>0</v>
      </c>
      <c r="K2640" s="202"/>
      <c r="L2640" s="291"/>
      <c r="M2640" s="291"/>
      <c r="N2640" s="131">
        <v>1209</v>
      </c>
    </row>
    <row r="2641" spans="10:14" ht="23.1" customHeight="1" thickBot="1">
      <c r="J2641" s="34">
        <f>'اسماء العملاء'!A1211</f>
        <v>0</v>
      </c>
      <c r="K2641" s="202"/>
      <c r="L2641" s="291"/>
      <c r="M2641" s="291"/>
      <c r="N2641" s="131">
        <v>1210</v>
      </c>
    </row>
    <row r="2642" spans="10:14" ht="23.1" customHeight="1" thickBot="1">
      <c r="J2642" s="34">
        <f>'اسماء العملاء'!A1212</f>
        <v>0</v>
      </c>
      <c r="K2642" s="202"/>
      <c r="L2642" s="291"/>
      <c r="M2642" s="291"/>
      <c r="N2642" s="131">
        <v>1211</v>
      </c>
    </row>
    <row r="2643" spans="10:14" ht="23.1" customHeight="1" thickBot="1">
      <c r="J2643" s="34">
        <f>'اسماء العملاء'!A1213</f>
        <v>0</v>
      </c>
      <c r="K2643" s="202"/>
      <c r="L2643" s="291"/>
      <c r="M2643" s="291"/>
      <c r="N2643" s="131">
        <v>1212</v>
      </c>
    </row>
    <row r="2644" spans="10:14" ht="23.1" customHeight="1" thickBot="1">
      <c r="J2644" s="34">
        <f>'اسماء العملاء'!A1214</f>
        <v>0</v>
      </c>
      <c r="K2644" s="202"/>
      <c r="L2644" s="291"/>
      <c r="M2644" s="291"/>
      <c r="N2644" s="131">
        <v>1213</v>
      </c>
    </row>
    <row r="2645" spans="10:14" ht="23.1" customHeight="1" thickBot="1">
      <c r="J2645" s="34">
        <f>'اسماء العملاء'!A1215</f>
        <v>0</v>
      </c>
      <c r="K2645" s="202"/>
      <c r="L2645" s="291"/>
      <c r="M2645" s="291"/>
      <c r="N2645" s="131">
        <v>1214</v>
      </c>
    </row>
    <row r="2646" spans="10:14" ht="23.1" customHeight="1" thickBot="1">
      <c r="J2646" s="34">
        <f>'اسماء العملاء'!A1216</f>
        <v>0</v>
      </c>
      <c r="K2646" s="202"/>
      <c r="L2646" s="291"/>
      <c r="M2646" s="291"/>
      <c r="N2646" s="131">
        <v>1215</v>
      </c>
    </row>
    <row r="2647" spans="10:14" ht="23.1" customHeight="1" thickBot="1">
      <c r="J2647" s="34">
        <f>'اسماء العملاء'!A1217</f>
        <v>0</v>
      </c>
      <c r="K2647" s="202"/>
      <c r="L2647" s="291"/>
      <c r="M2647" s="291"/>
      <c r="N2647" s="131">
        <v>1216</v>
      </c>
    </row>
    <row r="2648" spans="10:14" ht="23.1" customHeight="1" thickBot="1">
      <c r="J2648" s="34">
        <f>'اسماء العملاء'!A1218</f>
        <v>0</v>
      </c>
      <c r="K2648" s="202"/>
      <c r="L2648" s="291"/>
      <c r="M2648" s="291"/>
      <c r="N2648" s="131">
        <v>1217</v>
      </c>
    </row>
    <row r="2649" spans="10:14" ht="23.1" customHeight="1" thickBot="1">
      <c r="J2649" s="34">
        <f>'اسماء العملاء'!A1219</f>
        <v>0</v>
      </c>
      <c r="K2649" s="202"/>
      <c r="L2649" s="291"/>
      <c r="M2649" s="291"/>
      <c r="N2649" s="131">
        <v>1218</v>
      </c>
    </row>
    <row r="2650" spans="10:14" ht="23.1" customHeight="1" thickBot="1">
      <c r="J2650" s="34">
        <f>'اسماء العملاء'!A1220</f>
        <v>0</v>
      </c>
      <c r="K2650" s="202"/>
      <c r="L2650" s="291"/>
      <c r="M2650" s="291"/>
      <c r="N2650" s="131">
        <v>1219</v>
      </c>
    </row>
    <row r="2651" spans="10:14" ht="23.1" customHeight="1" thickBot="1">
      <c r="J2651" s="34">
        <f>'اسماء العملاء'!A1221</f>
        <v>0</v>
      </c>
      <c r="K2651" s="202"/>
      <c r="L2651" s="291"/>
      <c r="M2651" s="291"/>
      <c r="N2651" s="131">
        <v>1220</v>
      </c>
    </row>
    <row r="2652" spans="10:14" ht="23.1" customHeight="1" thickBot="1">
      <c r="J2652" s="34">
        <f>'اسماء العملاء'!A1222</f>
        <v>0</v>
      </c>
      <c r="K2652" s="202"/>
      <c r="L2652" s="291"/>
      <c r="M2652" s="291"/>
      <c r="N2652" s="131">
        <v>1221</v>
      </c>
    </row>
    <row r="2653" spans="10:14" ht="23.1" customHeight="1" thickBot="1">
      <c r="J2653" s="34">
        <f>'اسماء العملاء'!A1223</f>
        <v>0</v>
      </c>
      <c r="K2653" s="202"/>
      <c r="L2653" s="291"/>
      <c r="M2653" s="291"/>
      <c r="N2653" s="131">
        <v>1222</v>
      </c>
    </row>
    <row r="2654" spans="10:14" ht="23.1" customHeight="1" thickBot="1">
      <c r="J2654" s="34">
        <f>'اسماء العملاء'!A1224</f>
        <v>0</v>
      </c>
      <c r="K2654" s="202"/>
      <c r="L2654" s="291"/>
      <c r="M2654" s="291"/>
      <c r="N2654" s="131">
        <v>1223</v>
      </c>
    </row>
    <row r="2655" spans="10:14" ht="23.1" customHeight="1" thickBot="1">
      <c r="J2655" s="34">
        <f>'اسماء العملاء'!A1225</f>
        <v>0</v>
      </c>
      <c r="K2655" s="202"/>
      <c r="L2655" s="291"/>
      <c r="M2655" s="291"/>
      <c r="N2655" s="131">
        <v>1224</v>
      </c>
    </row>
    <row r="2656" spans="10:14" ht="23.1" customHeight="1" thickBot="1">
      <c r="J2656" s="34">
        <f>'اسماء العملاء'!A1226</f>
        <v>0</v>
      </c>
      <c r="K2656" s="202"/>
      <c r="L2656" s="291"/>
      <c r="M2656" s="291"/>
      <c r="N2656" s="131">
        <v>1225</v>
      </c>
    </row>
    <row r="2657" spans="10:14" ht="23.1" customHeight="1" thickBot="1">
      <c r="J2657" s="34">
        <f>'اسماء العملاء'!A1227</f>
        <v>0</v>
      </c>
      <c r="K2657" s="202"/>
      <c r="L2657" s="291"/>
      <c r="M2657" s="291"/>
      <c r="N2657" s="131">
        <v>1226</v>
      </c>
    </row>
    <row r="2658" spans="10:14" ht="23.1" customHeight="1" thickBot="1">
      <c r="J2658" s="34">
        <f>'اسماء العملاء'!A1228</f>
        <v>0</v>
      </c>
      <c r="K2658" s="202"/>
      <c r="L2658" s="291"/>
      <c r="M2658" s="291"/>
      <c r="N2658" s="131">
        <v>1227</v>
      </c>
    </row>
    <row r="2659" spans="10:14" ht="23.1" customHeight="1" thickBot="1">
      <c r="J2659" s="34">
        <f>'اسماء العملاء'!A1229</f>
        <v>0</v>
      </c>
      <c r="K2659" s="202"/>
      <c r="L2659" s="291"/>
      <c r="M2659" s="291"/>
      <c r="N2659" s="131">
        <v>1228</v>
      </c>
    </row>
    <row r="2660" spans="10:14" ht="23.1" customHeight="1" thickBot="1">
      <c r="J2660" s="34">
        <f>'اسماء العملاء'!A1230</f>
        <v>0</v>
      </c>
      <c r="K2660" s="202"/>
      <c r="L2660" s="291"/>
      <c r="M2660" s="291"/>
      <c r="N2660" s="131">
        <v>1229</v>
      </c>
    </row>
    <row r="2661" spans="10:14" ht="23.1" customHeight="1" thickBot="1">
      <c r="J2661" s="34">
        <f>'اسماء العملاء'!A1231</f>
        <v>0</v>
      </c>
      <c r="K2661" s="202"/>
      <c r="L2661" s="291"/>
      <c r="M2661" s="291"/>
      <c r="N2661" s="131">
        <v>1230</v>
      </c>
    </row>
    <row r="2662" spans="10:14" ht="23.1" customHeight="1" thickBot="1">
      <c r="J2662" s="34">
        <f>'اسماء العملاء'!A1232</f>
        <v>0</v>
      </c>
      <c r="K2662" s="202"/>
      <c r="L2662" s="291"/>
      <c r="M2662" s="291"/>
      <c r="N2662" s="131">
        <v>1231</v>
      </c>
    </row>
    <row r="2663" spans="10:14" ht="23.1" customHeight="1" thickBot="1">
      <c r="J2663" s="34">
        <f>'اسماء العملاء'!A1233</f>
        <v>0</v>
      </c>
      <c r="K2663" s="202"/>
      <c r="L2663" s="291"/>
      <c r="M2663" s="291"/>
      <c r="N2663" s="131">
        <v>1232</v>
      </c>
    </row>
    <row r="2664" spans="10:14" ht="23.1" customHeight="1" thickBot="1">
      <c r="J2664" s="34">
        <f>'اسماء العملاء'!A1234</f>
        <v>0</v>
      </c>
      <c r="K2664" s="202"/>
      <c r="L2664" s="291"/>
      <c r="M2664" s="291"/>
      <c r="N2664" s="131">
        <v>1233</v>
      </c>
    </row>
    <row r="2665" spans="10:14" ht="23.1" customHeight="1" thickBot="1">
      <c r="J2665" s="34">
        <f>'اسماء العملاء'!A1235</f>
        <v>0</v>
      </c>
      <c r="K2665" s="202"/>
      <c r="L2665" s="291"/>
      <c r="M2665" s="291"/>
      <c r="N2665" s="131">
        <v>1234</v>
      </c>
    </row>
    <row r="2666" spans="10:14" ht="23.1" customHeight="1" thickBot="1">
      <c r="J2666" s="34">
        <f>'اسماء العملاء'!A1236</f>
        <v>0</v>
      </c>
      <c r="K2666" s="202"/>
      <c r="L2666" s="291"/>
      <c r="M2666" s="291"/>
      <c r="N2666" s="131">
        <v>1235</v>
      </c>
    </row>
    <row r="2667" spans="10:14" ht="23.1" customHeight="1" thickBot="1">
      <c r="J2667" s="34">
        <f>'اسماء العملاء'!A1237</f>
        <v>0</v>
      </c>
      <c r="K2667" s="202"/>
      <c r="L2667" s="291"/>
      <c r="M2667" s="291"/>
      <c r="N2667" s="131">
        <v>1236</v>
      </c>
    </row>
    <row r="2668" spans="10:14" ht="23.1" customHeight="1" thickBot="1">
      <c r="J2668" s="34">
        <f>'اسماء العملاء'!A1238</f>
        <v>0</v>
      </c>
      <c r="K2668" s="202"/>
      <c r="L2668" s="291"/>
      <c r="M2668" s="291"/>
      <c r="N2668" s="131">
        <v>1237</v>
      </c>
    </row>
    <row r="2669" spans="10:14" ht="23.1" customHeight="1" thickBot="1">
      <c r="J2669" s="34">
        <f>'اسماء العملاء'!A1239</f>
        <v>0</v>
      </c>
      <c r="K2669" s="202"/>
      <c r="L2669" s="291"/>
      <c r="M2669" s="291"/>
      <c r="N2669" s="131">
        <v>1238</v>
      </c>
    </row>
    <row r="2670" spans="10:14" ht="23.1" customHeight="1" thickBot="1">
      <c r="J2670" s="34">
        <f>'اسماء العملاء'!A1240</f>
        <v>0</v>
      </c>
      <c r="K2670" s="202"/>
      <c r="L2670" s="291"/>
      <c r="M2670" s="291"/>
      <c r="N2670" s="131">
        <v>1239</v>
      </c>
    </row>
    <row r="2671" spans="10:14" ht="23.1" customHeight="1" thickBot="1">
      <c r="J2671" s="34">
        <f>'اسماء العملاء'!A1241</f>
        <v>0</v>
      </c>
      <c r="K2671" s="202"/>
      <c r="L2671" s="291"/>
      <c r="M2671" s="291"/>
      <c r="N2671" s="131">
        <v>1240</v>
      </c>
    </row>
    <row r="2672" spans="10:14" ht="23.1" customHeight="1" thickBot="1">
      <c r="J2672" s="34">
        <f>'اسماء العملاء'!A1242</f>
        <v>0</v>
      </c>
      <c r="K2672" s="202"/>
      <c r="L2672" s="291"/>
      <c r="M2672" s="291"/>
      <c r="N2672" s="131">
        <v>1241</v>
      </c>
    </row>
    <row r="2673" spans="10:14" ht="23.1" customHeight="1" thickBot="1">
      <c r="J2673" s="34">
        <f>'اسماء العملاء'!A1243</f>
        <v>0</v>
      </c>
      <c r="K2673" s="202"/>
      <c r="L2673" s="291"/>
      <c r="M2673" s="291"/>
      <c r="N2673" s="131">
        <v>1242</v>
      </c>
    </row>
    <row r="2674" spans="10:14" ht="23.1" customHeight="1" thickBot="1">
      <c r="J2674" s="34">
        <f>'اسماء العملاء'!A1244</f>
        <v>0</v>
      </c>
      <c r="K2674" s="202"/>
      <c r="L2674" s="291"/>
      <c r="M2674" s="291"/>
      <c r="N2674" s="131">
        <v>1243</v>
      </c>
    </row>
    <row r="2675" spans="10:14" ht="23.1" customHeight="1" thickBot="1">
      <c r="J2675" s="34">
        <f>'اسماء العملاء'!A1245</f>
        <v>0</v>
      </c>
      <c r="K2675" s="202"/>
      <c r="L2675" s="291"/>
      <c r="M2675" s="291"/>
      <c r="N2675" s="131">
        <v>1244</v>
      </c>
    </row>
    <row r="2676" spans="10:14" ht="23.1" customHeight="1" thickBot="1">
      <c r="J2676" s="34">
        <f>'اسماء العملاء'!A1246</f>
        <v>0</v>
      </c>
      <c r="K2676" s="202"/>
      <c r="L2676" s="291"/>
      <c r="M2676" s="291"/>
      <c r="N2676" s="131">
        <v>1245</v>
      </c>
    </row>
    <row r="2677" spans="10:14" ht="23.1" customHeight="1" thickBot="1">
      <c r="J2677" s="34">
        <f>'اسماء العملاء'!A1247</f>
        <v>0</v>
      </c>
      <c r="K2677" s="202"/>
      <c r="L2677" s="291"/>
      <c r="M2677" s="291"/>
      <c r="N2677" s="131">
        <v>1246</v>
      </c>
    </row>
    <row r="2678" spans="10:14" ht="23.1" customHeight="1" thickBot="1">
      <c r="J2678" s="34">
        <f>'اسماء العملاء'!A1248</f>
        <v>0</v>
      </c>
      <c r="K2678" s="202"/>
      <c r="L2678" s="291"/>
      <c r="M2678" s="291"/>
      <c r="N2678" s="131">
        <v>1247</v>
      </c>
    </row>
    <row r="2679" spans="10:14" ht="23.1" customHeight="1" thickBot="1">
      <c r="J2679" s="34">
        <f>'اسماء العملاء'!A1249</f>
        <v>0</v>
      </c>
      <c r="K2679" s="202"/>
      <c r="L2679" s="291"/>
      <c r="M2679" s="291"/>
      <c r="N2679" s="131">
        <v>1248</v>
      </c>
    </row>
    <row r="2680" spans="10:14" ht="23.1" customHeight="1" thickBot="1">
      <c r="J2680" s="34">
        <f>'اسماء العملاء'!A1250</f>
        <v>0</v>
      </c>
      <c r="K2680" s="202"/>
      <c r="L2680" s="291"/>
      <c r="M2680" s="291"/>
      <c r="N2680" s="131">
        <v>1249</v>
      </c>
    </row>
    <row r="2681" spans="10:14" ht="23.1" customHeight="1" thickBot="1">
      <c r="J2681" s="34">
        <f>'اسماء العملاء'!A1251</f>
        <v>0</v>
      </c>
      <c r="K2681" s="202"/>
      <c r="L2681" s="291"/>
      <c r="M2681" s="291"/>
      <c r="N2681" s="131">
        <v>1250</v>
      </c>
    </row>
    <row r="2682" spans="10:14" ht="23.1" customHeight="1" thickBot="1">
      <c r="J2682" s="34">
        <f>'اسماء العملاء'!A1252</f>
        <v>0</v>
      </c>
      <c r="K2682" s="202"/>
      <c r="L2682" s="291"/>
      <c r="M2682" s="291"/>
      <c r="N2682" s="131">
        <v>1251</v>
      </c>
    </row>
    <row r="2683" spans="10:14" ht="23.1" customHeight="1" thickBot="1">
      <c r="J2683" s="34">
        <f>'اسماء العملاء'!A1253</f>
        <v>0</v>
      </c>
      <c r="K2683" s="202"/>
      <c r="L2683" s="291"/>
      <c r="M2683" s="291"/>
      <c r="N2683" s="131">
        <v>1252</v>
      </c>
    </row>
    <row r="2684" spans="10:14" ht="23.1" customHeight="1" thickBot="1">
      <c r="J2684" s="34">
        <f>'اسماء العملاء'!A1254</f>
        <v>0</v>
      </c>
      <c r="K2684" s="202"/>
      <c r="L2684" s="291"/>
      <c r="M2684" s="291"/>
      <c r="N2684" s="131">
        <v>1253</v>
      </c>
    </row>
    <row r="2685" spans="10:14" ht="23.1" customHeight="1" thickBot="1">
      <c r="J2685" s="34">
        <f>'اسماء العملاء'!A1255</f>
        <v>0</v>
      </c>
      <c r="K2685" s="202"/>
      <c r="L2685" s="291"/>
      <c r="M2685" s="291"/>
      <c r="N2685" s="131">
        <v>1254</v>
      </c>
    </row>
    <row r="2686" spans="10:14" ht="23.1" customHeight="1" thickBot="1">
      <c r="J2686" s="34">
        <f>'اسماء العملاء'!A1256</f>
        <v>0</v>
      </c>
      <c r="K2686" s="202"/>
      <c r="L2686" s="291"/>
      <c r="M2686" s="291"/>
      <c r="N2686" s="131">
        <v>1255</v>
      </c>
    </row>
    <row r="2687" spans="10:14" ht="23.1" customHeight="1" thickBot="1">
      <c r="J2687" s="34">
        <f>'اسماء العملاء'!A1257</f>
        <v>0</v>
      </c>
      <c r="K2687" s="202"/>
      <c r="L2687" s="291"/>
      <c r="M2687" s="291"/>
      <c r="N2687" s="131">
        <v>1256</v>
      </c>
    </row>
    <row r="2688" spans="10:14" ht="23.1" customHeight="1" thickBot="1">
      <c r="J2688" s="34">
        <f>'اسماء العملاء'!A1258</f>
        <v>0</v>
      </c>
      <c r="K2688" s="202"/>
      <c r="L2688" s="291"/>
      <c r="M2688" s="291"/>
      <c r="N2688" s="131">
        <v>1257</v>
      </c>
    </row>
    <row r="2689" spans="10:14" ht="23.1" customHeight="1" thickBot="1">
      <c r="J2689" s="34">
        <f>'اسماء العملاء'!A1259</f>
        <v>0</v>
      </c>
      <c r="K2689" s="202"/>
      <c r="L2689" s="291"/>
      <c r="M2689" s="291"/>
      <c r="N2689" s="131">
        <v>1258</v>
      </c>
    </row>
    <row r="2690" spans="10:14" ht="23.1" customHeight="1" thickBot="1">
      <c r="J2690" s="34">
        <f>'اسماء العملاء'!A1260</f>
        <v>0</v>
      </c>
      <c r="K2690" s="202"/>
      <c r="L2690" s="291"/>
      <c r="M2690" s="291"/>
      <c r="N2690" s="131">
        <v>1259</v>
      </c>
    </row>
    <row r="2691" spans="10:14" ht="23.1" customHeight="1" thickBot="1">
      <c r="J2691" s="34">
        <f>'اسماء العملاء'!A1261</f>
        <v>0</v>
      </c>
      <c r="K2691" s="202"/>
      <c r="L2691" s="291"/>
      <c r="M2691" s="291"/>
      <c r="N2691" s="131">
        <v>1260</v>
      </c>
    </row>
    <row r="2692" spans="10:14" ht="23.1" customHeight="1" thickBot="1">
      <c r="J2692" s="34">
        <f>'اسماء العملاء'!A1262</f>
        <v>0</v>
      </c>
      <c r="K2692" s="202"/>
      <c r="L2692" s="291"/>
      <c r="M2692" s="291"/>
      <c r="N2692" s="131">
        <v>1261</v>
      </c>
    </row>
    <row r="2693" spans="10:14" ht="23.1" customHeight="1" thickBot="1">
      <c r="J2693" s="34">
        <f>'اسماء العملاء'!A1263</f>
        <v>0</v>
      </c>
      <c r="K2693" s="202"/>
      <c r="L2693" s="291"/>
      <c r="M2693" s="291"/>
      <c r="N2693" s="131">
        <v>1262</v>
      </c>
    </row>
    <row r="2694" spans="10:14" ht="23.1" customHeight="1" thickBot="1">
      <c r="J2694" s="34">
        <f>'اسماء العملاء'!A1264</f>
        <v>0</v>
      </c>
      <c r="K2694" s="202"/>
      <c r="L2694" s="291"/>
      <c r="M2694" s="291"/>
      <c r="N2694" s="131">
        <v>1263</v>
      </c>
    </row>
    <row r="2695" spans="10:14" ht="23.1" customHeight="1" thickBot="1">
      <c r="J2695" s="34">
        <f>'اسماء العملاء'!A1265</f>
        <v>0</v>
      </c>
      <c r="K2695" s="202"/>
      <c r="L2695" s="291"/>
      <c r="M2695" s="291"/>
      <c r="N2695" s="131">
        <v>1264</v>
      </c>
    </row>
    <row r="2696" spans="10:14" ht="23.1" customHeight="1" thickBot="1">
      <c r="J2696" s="34">
        <f>'اسماء العملاء'!A1266</f>
        <v>0</v>
      </c>
      <c r="K2696" s="202"/>
      <c r="L2696" s="291"/>
      <c r="M2696" s="291"/>
      <c r="N2696" s="131">
        <v>1265</v>
      </c>
    </row>
    <row r="2697" spans="10:14" ht="23.1" customHeight="1" thickBot="1">
      <c r="J2697" s="34">
        <f>'اسماء العملاء'!A1267</f>
        <v>0</v>
      </c>
      <c r="K2697" s="202"/>
      <c r="L2697" s="291"/>
      <c r="M2697" s="291"/>
      <c r="N2697" s="131">
        <v>1266</v>
      </c>
    </row>
    <row r="2698" spans="10:14" ht="23.1" customHeight="1" thickBot="1">
      <c r="J2698" s="34">
        <f>'اسماء العملاء'!A1268</f>
        <v>0</v>
      </c>
      <c r="K2698" s="202"/>
      <c r="L2698" s="291"/>
      <c r="M2698" s="291"/>
      <c r="N2698" s="131">
        <v>1267</v>
      </c>
    </row>
    <row r="2699" spans="10:14" ht="23.1" customHeight="1" thickBot="1">
      <c r="J2699" s="34">
        <f>'اسماء العملاء'!A1269</f>
        <v>0</v>
      </c>
      <c r="K2699" s="208"/>
      <c r="L2699" s="291"/>
      <c r="M2699" s="291"/>
      <c r="N2699" s="131">
        <v>1268</v>
      </c>
    </row>
    <row r="2700" spans="10:14" ht="23.1" customHeight="1" thickBot="1">
      <c r="J2700" s="34" t="str">
        <f>'اسماء العملاء'!A1270</f>
        <v>هيثم محمود</v>
      </c>
      <c r="K2700" s="205" t="s">
        <v>209</v>
      </c>
      <c r="L2700" s="291" t="s">
        <v>210</v>
      </c>
      <c r="M2700" s="292"/>
      <c r="N2700" s="131">
        <v>1269</v>
      </c>
    </row>
  </sheetData>
  <sheetProtection password="F35A" sheet="1" objects="1" scenarios="1"/>
  <dataConsolidate topLabels="1">
    <dataRefs count="2">
      <dataRef ref="B1:B1048576" sheet="الرصيد الثابت"/>
      <dataRef ref="B2:B52" sheet="الرصيد الثابت"/>
    </dataRefs>
  </dataConsolidate>
  <mergeCells count="2">
    <mergeCell ref="D1:N1"/>
    <mergeCell ref="A1:C1"/>
  </mergeCells>
  <dataValidations count="3">
    <dataValidation type="date" allowBlank="1" showInputMessage="1" showErrorMessage="1" sqref="A3:A296">
      <formula1>A3</formula1>
      <formula2>A14</formula2>
    </dataValidation>
    <dataValidation type="list" allowBlank="1" showInputMessage="1" showErrorMessage="1" sqref="B3:B296">
      <formula1>$B$1432:$B$1680</formula1>
    </dataValidation>
    <dataValidation type="list" allowBlank="1" showInputMessage="1" showErrorMessage="1" sqref="J3:J296">
      <formula1>$J$1432:$J$2700</formula1>
    </dataValidation>
  </dataValidations>
  <hyperlinks>
    <hyperlink ref="A1" location="'الصفحة الرئيسية'!A1" display="الرئيسية"/>
  </hyperlinks>
  <pageMargins left="0.7" right="0.7" top="0.75" bottom="0.75" header="0.3" footer="0.3"/>
  <pageSetup paperSize="9" orientation="portrait" horizontalDpi="0" verticalDpi="0" r:id="rId1"/>
  <ignoredErrors>
    <ignoredError sqref="A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BE1663"/>
  <sheetViews>
    <sheetView showGridLines="0" rightToLeft="1" zoomScale="91" zoomScaleNormal="91" workbookViewId="0">
      <pane xSplit="20" topLeftCell="U1" activePane="topRight" state="frozen"/>
      <selection pane="topRight" activeCell="O3" sqref="O3"/>
    </sheetView>
  </sheetViews>
  <sheetFormatPr defaultColWidth="9.140625" defaultRowHeight="21" customHeight="1"/>
  <cols>
    <col min="1" max="1" width="10.5703125" style="51" bestFit="1" customWidth="1"/>
    <col min="2" max="2" width="9.42578125" style="52" bestFit="1" customWidth="1"/>
    <col min="3" max="3" width="9.28515625" style="52" bestFit="1" customWidth="1"/>
    <col min="4" max="4" width="11.42578125" style="52" bestFit="1" customWidth="1"/>
    <col min="5" max="5" width="18.85546875" style="52" hidden="1" customWidth="1"/>
    <col min="6" max="6" width="15.140625" style="52" bestFit="1" customWidth="1"/>
    <col min="7" max="7" width="14.85546875" style="51" bestFit="1" customWidth="1"/>
    <col min="8" max="8" width="5.85546875" style="73" bestFit="1" customWidth="1"/>
    <col min="9" max="9" width="13.5703125" style="52" bestFit="1" customWidth="1"/>
    <col min="10" max="10" width="7.42578125" style="73" bestFit="1" customWidth="1"/>
    <col min="11" max="11" width="4.85546875" style="67" bestFit="1" customWidth="1"/>
    <col min="12" max="12" width="4.5703125" style="67" bestFit="1" customWidth="1"/>
    <col min="13" max="13" width="4.42578125" style="73" bestFit="1" customWidth="1"/>
    <col min="14" max="14" width="5.7109375" style="67" bestFit="1" customWidth="1"/>
    <col min="15" max="15" width="3.42578125" style="289" bestFit="1" customWidth="1"/>
    <col min="16" max="16" width="8.42578125" style="182" bestFit="1" customWidth="1"/>
    <col min="17" max="17" width="10.28515625" style="182" bestFit="1" customWidth="1"/>
    <col min="18" max="18" width="15.28515625" style="185" bestFit="1" customWidth="1"/>
    <col min="19" max="19" width="18.42578125" style="51" bestFit="1" customWidth="1"/>
    <col min="20" max="20" width="15.85546875" style="184" bestFit="1" customWidth="1"/>
    <col min="21" max="44" width="12.7109375" style="73" bestFit="1" customWidth="1"/>
    <col min="45" max="53" width="12.7109375" style="52" bestFit="1" customWidth="1"/>
    <col min="54" max="54" width="15.85546875" style="52" bestFit="1" customWidth="1"/>
    <col min="55" max="55" width="17.140625" style="52" bestFit="1" customWidth="1"/>
    <col min="56" max="56" width="18.140625" style="52" bestFit="1" customWidth="1"/>
    <col min="57" max="57" width="12.85546875" style="51" bestFit="1" customWidth="1"/>
    <col min="58" max="16384" width="9.140625" style="43"/>
  </cols>
  <sheetData>
    <row r="1" spans="1:57" ht="21" customHeight="1" thickBot="1">
      <c r="A1" s="40" t="s">
        <v>38</v>
      </c>
      <c r="B1" s="41" t="s">
        <v>30</v>
      </c>
      <c r="C1" s="41" t="s">
        <v>133</v>
      </c>
      <c r="D1" s="41" t="s">
        <v>43</v>
      </c>
      <c r="E1" s="41"/>
      <c r="F1" s="41" t="s">
        <v>50</v>
      </c>
      <c r="G1" s="41" t="s">
        <v>51</v>
      </c>
      <c r="H1" s="60" t="s">
        <v>68</v>
      </c>
      <c r="I1" s="41" t="s">
        <v>67</v>
      </c>
      <c r="J1" s="60" t="s">
        <v>69</v>
      </c>
      <c r="K1" s="60" t="s">
        <v>52</v>
      </c>
      <c r="L1" s="60" t="s">
        <v>53</v>
      </c>
      <c r="M1" s="60" t="s">
        <v>54</v>
      </c>
      <c r="N1" s="60" t="s">
        <v>55</v>
      </c>
      <c r="O1" s="284" t="s">
        <v>152</v>
      </c>
      <c r="P1" s="236" t="s">
        <v>156</v>
      </c>
      <c r="Q1" s="234" t="s">
        <v>155</v>
      </c>
      <c r="R1" s="238" t="s">
        <v>194</v>
      </c>
      <c r="S1" s="228" t="s">
        <v>195</v>
      </c>
      <c r="T1" s="232" t="s">
        <v>193</v>
      </c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71"/>
      <c r="AZ1" s="171"/>
      <c r="BA1" s="171"/>
      <c r="BB1" s="171"/>
      <c r="BC1" s="171"/>
      <c r="BD1" s="171"/>
      <c r="BE1" s="42" t="s">
        <v>56</v>
      </c>
    </row>
    <row r="2" spans="1:57" ht="21" customHeight="1" thickBot="1">
      <c r="A2" s="75"/>
      <c r="B2" s="76"/>
      <c r="C2" s="76"/>
      <c r="D2" s="76"/>
      <c r="E2" s="76"/>
      <c r="F2" s="76"/>
      <c r="G2" s="76"/>
      <c r="H2" s="76"/>
      <c r="I2" s="77"/>
      <c r="J2" s="77"/>
      <c r="K2" s="76"/>
      <c r="L2" s="230"/>
      <c r="M2" s="230"/>
      <c r="N2" s="231"/>
      <c r="O2" s="285"/>
      <c r="P2" s="237"/>
      <c r="Q2" s="235"/>
      <c r="R2" s="239"/>
      <c r="S2" s="229"/>
      <c r="T2" s="233"/>
      <c r="U2" s="183" t="s">
        <v>157</v>
      </c>
      <c r="V2" s="183" t="s">
        <v>158</v>
      </c>
      <c r="W2" s="183" t="s">
        <v>159</v>
      </c>
      <c r="X2" s="183" t="s">
        <v>160</v>
      </c>
      <c r="Y2" s="183" t="s">
        <v>161</v>
      </c>
      <c r="Z2" s="183" t="s">
        <v>162</v>
      </c>
      <c r="AA2" s="183" t="s">
        <v>163</v>
      </c>
      <c r="AB2" s="183" t="s">
        <v>164</v>
      </c>
      <c r="AC2" s="183" t="s">
        <v>165</v>
      </c>
      <c r="AD2" s="183" t="s">
        <v>166</v>
      </c>
      <c r="AE2" s="183" t="s">
        <v>167</v>
      </c>
      <c r="AF2" s="183" t="s">
        <v>168</v>
      </c>
      <c r="AG2" s="183" t="s">
        <v>169</v>
      </c>
      <c r="AH2" s="183" t="s">
        <v>170</v>
      </c>
      <c r="AI2" s="183" t="s">
        <v>171</v>
      </c>
      <c r="AJ2" s="183" t="s">
        <v>172</v>
      </c>
      <c r="AK2" s="183" t="s">
        <v>173</v>
      </c>
      <c r="AL2" s="183" t="s">
        <v>174</v>
      </c>
      <c r="AM2" s="183" t="s">
        <v>175</v>
      </c>
      <c r="AN2" s="183" t="s">
        <v>176</v>
      </c>
      <c r="AO2" s="183" t="s">
        <v>177</v>
      </c>
      <c r="AP2" s="183" t="s">
        <v>178</v>
      </c>
      <c r="AQ2" s="183" t="s">
        <v>179</v>
      </c>
      <c r="AR2" s="183" t="s">
        <v>180</v>
      </c>
      <c r="AS2" s="183" t="s">
        <v>181</v>
      </c>
      <c r="AT2" s="183" t="s">
        <v>182</v>
      </c>
      <c r="AU2" s="183" t="s">
        <v>183</v>
      </c>
      <c r="AV2" s="183" t="s">
        <v>184</v>
      </c>
      <c r="AW2" s="183" t="s">
        <v>185</v>
      </c>
      <c r="AX2" s="183" t="s">
        <v>186</v>
      </c>
      <c r="AY2" s="183" t="s">
        <v>187</v>
      </c>
      <c r="AZ2" s="183" t="s">
        <v>188</v>
      </c>
      <c r="BA2" s="183" t="s">
        <v>189</v>
      </c>
      <c r="BB2" s="183" t="s">
        <v>190</v>
      </c>
      <c r="BC2" s="183" t="s">
        <v>191</v>
      </c>
      <c r="BD2" s="183" t="s">
        <v>192</v>
      </c>
      <c r="BE2" s="44"/>
    </row>
    <row r="3" spans="1:57" ht="21" customHeight="1">
      <c r="A3" s="56" t="str">
        <f ca="1">IF(B3="","",TODAY())</f>
        <v/>
      </c>
      <c r="B3" s="46"/>
      <c r="C3" s="55" t="e">
        <f>+VLOOKUP(B3,'اسماء العملاء'!$A$2:$E$1270,5,FALSE)</f>
        <v>#N/A</v>
      </c>
      <c r="D3" s="55" t="e">
        <f>+VLOOKUP(B3,'اسماء العملاء'!$A$2:$C$1270,2,FALSE)</f>
        <v>#N/A</v>
      </c>
      <c r="E3" s="55"/>
      <c r="F3" s="55" t="e">
        <f>+VLOOKUP(B3,'اسماء العملاء'!$A$2:$C$1270,3,FALSE)</f>
        <v>#N/A</v>
      </c>
      <c r="G3" s="45"/>
      <c r="H3" s="82" t="e">
        <f>+VLOOKUP(G3,'انواع الفلاتر'!$B$2:$C$52,2,FALSE)</f>
        <v>#N/A</v>
      </c>
      <c r="I3" s="57"/>
      <c r="J3" s="79" t="e">
        <f>SUM(I3*H3)</f>
        <v>#N/A</v>
      </c>
      <c r="K3" s="61"/>
      <c r="L3" s="61"/>
      <c r="M3" s="168"/>
      <c r="N3" s="62">
        <f>SUM(L3-M3)</f>
        <v>0</v>
      </c>
      <c r="O3" s="286"/>
      <c r="P3" s="181" t="e">
        <f>INT(N3/O3)</f>
        <v>#DIV/0!</v>
      </c>
      <c r="Q3" s="181" t="e">
        <f>N3-O3*P3</f>
        <v>#DIV/0!</v>
      </c>
      <c r="R3" s="195">
        <v>0</v>
      </c>
      <c r="S3" s="186" t="e">
        <f>COUNTIF(U3:BD3,"&gt;"&amp;T3)*O3-(COUNTIF(U3:BD3,"&gt;"&amp;T3)-P3)*(O3-Q3)-COUNTBLANK(U3:BD3)*O3</f>
        <v>#DIV/0!</v>
      </c>
      <c r="T3" s="199"/>
      <c r="U3" s="197" t="e">
        <f>IF(COUNT($T3:T3)&gt;ROUNDUP($Q3/$O3,0)+$P3,0,EDATE(EDATE($T3,1)+$R3,COLUMN()-22))</f>
        <v>#DIV/0!</v>
      </c>
      <c r="V3" s="197" t="e">
        <f>IF(COUNT($T3:U3)&gt;ROUNDUP($Q3/$O3,0)+$P3,0,EDATE(EDATE($T3,1)+$R3,COLUMN()-22))</f>
        <v>#DIV/0!</v>
      </c>
      <c r="W3" s="197" t="e">
        <f>IF(COUNT($T3:V3)&gt;ROUNDUP($Q3/$O3,0)+$P3,0,EDATE(EDATE($T3,1)+$R3,COLUMN()-22))</f>
        <v>#DIV/0!</v>
      </c>
      <c r="X3" s="197" t="e">
        <f>IF(COUNT($T3:W3)&gt;ROUNDUP($Q3/$O3,0)+$P3,0,EDATE(EDATE($T3,1)+$R3,COLUMN()-22))</f>
        <v>#DIV/0!</v>
      </c>
      <c r="Y3" s="197" t="e">
        <f>IF(COUNT($T3:X3)&gt;ROUNDUP($Q3/$O3,0)+$P3,0,EDATE(EDATE($T3,1)+$R3,COLUMN()-22))</f>
        <v>#DIV/0!</v>
      </c>
      <c r="Z3" s="197" t="e">
        <f>IF(COUNT($T3:Y3)&gt;ROUNDUP($Q3/$O3,0)+$P3,0,EDATE(EDATE($T3,1)+$R3,COLUMN()-22))</f>
        <v>#DIV/0!</v>
      </c>
      <c r="AA3" s="197" t="e">
        <f>IF(COUNT($T3:Z3)&gt;ROUNDUP($Q3/$O3,0)+$P3,0,EDATE(EDATE($T3,1)+$R3,COLUMN()-22))</f>
        <v>#DIV/0!</v>
      </c>
      <c r="AB3" s="197" t="e">
        <f>IF(COUNT($T3:AA3)&gt;ROUNDUP($Q3/$O3,0)+$P3,0,EDATE(EDATE($T3,1)+$R3,COLUMN()-22))</f>
        <v>#DIV/0!</v>
      </c>
      <c r="AC3" s="197" t="e">
        <f>IF(COUNT($T3:AB3)&gt;ROUNDUP($Q3/$O3,0)+$P3,0,EDATE(EDATE($T3,1)+$R3,COLUMN()-22))</f>
        <v>#DIV/0!</v>
      </c>
      <c r="AD3" s="197" t="e">
        <f>IF(COUNT($T3:AC3)&gt;ROUNDUP($Q3/$O3,0)+$P3,0,EDATE(EDATE($T3,1)+$R3,COLUMN()-22))</f>
        <v>#DIV/0!</v>
      </c>
      <c r="AE3" s="197" t="e">
        <f>IF(COUNT($T3:AD3)&gt;ROUNDUP($Q3/$O3,0)+$P3,0,EDATE(EDATE($T3,1)+$R3,COLUMN()-22))</f>
        <v>#DIV/0!</v>
      </c>
      <c r="AF3" s="197" t="e">
        <f>IF(COUNT($T3:AE3)&gt;ROUNDUP($Q3/$O3,0)+$P3,0,EDATE(EDATE($T3,1)+$R3,COLUMN()-22))</f>
        <v>#DIV/0!</v>
      </c>
      <c r="AG3" s="197" t="e">
        <f>IF(COUNT($T3:AF3)&gt;ROUNDUP($Q3/$O3,0)+$P3,0,EDATE(EDATE($T3,1)+$R3,COLUMN()-22))</f>
        <v>#DIV/0!</v>
      </c>
      <c r="AH3" s="197" t="e">
        <f>IF(COUNT($T3:AG3)&gt;ROUNDUP($Q3/$O3,0)+$P3,0,EDATE(EDATE($T3,1)+$R3,COLUMN()-22))</f>
        <v>#DIV/0!</v>
      </c>
      <c r="AI3" s="197" t="e">
        <f>IF(COUNT($T3:AH3)&gt;ROUNDUP($Q3/$O3,0)+$P3,0,EDATE(EDATE($T3,1)+$R3,COLUMN()-22))</f>
        <v>#DIV/0!</v>
      </c>
      <c r="AJ3" s="197" t="e">
        <f>IF(COUNT($T3:AI3)&gt;ROUNDUP($Q3/$O3,0)+$P3,0,EDATE(EDATE($T3,1)+$R3,COLUMN()-22))</f>
        <v>#DIV/0!</v>
      </c>
      <c r="AK3" s="197" t="e">
        <f>IF(COUNT($T3:AJ3)&gt;ROUNDUP($Q3/$O3,0)+$P3,0,EDATE(EDATE($T3,1)+$R3,COLUMN()-22))</f>
        <v>#DIV/0!</v>
      </c>
      <c r="AL3" s="197" t="e">
        <f>IF(COUNT($T3:AK3)&gt;ROUNDUP($Q3/$O3,0)+$P3,0,EDATE(EDATE($T3,1)+$R3,COLUMN()-22))</f>
        <v>#DIV/0!</v>
      </c>
      <c r="AM3" s="197" t="e">
        <f>IF(COUNT($T3:AL3)&gt;ROUNDUP($Q3/$O3,0)+$P3,0,EDATE(EDATE($T3,1)+$R3,COLUMN()-22))</f>
        <v>#DIV/0!</v>
      </c>
      <c r="AN3" s="197" t="e">
        <f>IF(COUNT($T3:AM3)&gt;ROUNDUP($Q3/$O3,0)+$P3,0,EDATE(EDATE($T3,1)+$R3,COLUMN()-22))</f>
        <v>#DIV/0!</v>
      </c>
      <c r="AO3" s="197" t="e">
        <f>IF(COUNT($T3:AN3)&gt;ROUNDUP($Q3/$O3,0)+$P3,0,EDATE(EDATE($T3,1)+$R3,COLUMN()-22))</f>
        <v>#DIV/0!</v>
      </c>
      <c r="AP3" s="197" t="e">
        <f>IF(COUNT($T3:AO3)&gt;ROUNDUP($Q3/$O3,0)+$P3,0,EDATE(EDATE($T3,1)+$R3,COLUMN()-22))</f>
        <v>#DIV/0!</v>
      </c>
      <c r="AQ3" s="197" t="e">
        <f>IF(COUNT($T3:AP3)&gt;ROUNDUP($Q3/$O3,0)+$P3,0,EDATE(EDATE($T3,1)+$R3,COLUMN()-22))</f>
        <v>#DIV/0!</v>
      </c>
      <c r="AR3" s="197" t="e">
        <f>IF(COUNT($T3:AQ3)&gt;ROUNDUP($Q3/$O3,0)+$P3,0,EDATE(EDATE($T3,1)+$R3,COLUMN()-22))</f>
        <v>#DIV/0!</v>
      </c>
      <c r="AS3" s="197" t="e">
        <f>IF(COUNT($T3:AR3)&gt;ROUNDUP($Q3/$O3,0)+$P3,0,EDATE(EDATE($T3,1)+$R3,COLUMN()-22))</f>
        <v>#DIV/0!</v>
      </c>
      <c r="AT3" s="197" t="e">
        <f>IF(COUNT($T3:AS3)&gt;ROUNDUP($Q3/$O3,0)+$P3,0,EDATE(EDATE($T3,1)+$R3,COLUMN()-22))</f>
        <v>#DIV/0!</v>
      </c>
      <c r="AU3" s="197" t="e">
        <f>IF(COUNT($T3:AT3)&gt;ROUNDUP($Q3/$O3,0)+$P3,0,EDATE(EDATE($T3,1)+$R3,COLUMN()-22))</f>
        <v>#DIV/0!</v>
      </c>
      <c r="AV3" s="197" t="e">
        <f>IF(COUNT($T3:AU3)&gt;ROUNDUP($Q3/$O3,0)+$P3,0,EDATE(EDATE($T3,1)+$R3,COLUMN()-22))</f>
        <v>#DIV/0!</v>
      </c>
      <c r="AW3" s="197" t="e">
        <f>IF(COUNT($T3:AV3)&gt;ROUNDUP($Q3/$O3,0)+$P3,0,EDATE(EDATE($T3,1)+$R3,COLUMN()-22))</f>
        <v>#DIV/0!</v>
      </c>
      <c r="AX3" s="197" t="e">
        <f>IF(COUNT($T3:AW3)&gt;ROUNDUP($Q3/$O3,0)+$P3,0,EDATE(EDATE($T3,1)+$R3,COLUMN()-22))</f>
        <v>#DIV/0!</v>
      </c>
      <c r="AY3" s="197" t="e">
        <f>IF(COUNT($T3:AX3)&gt;ROUNDUP($Q3/$O3,0)+$P3,0,EDATE(EDATE($T3,1)+$R3,COLUMN()-22))</f>
        <v>#DIV/0!</v>
      </c>
      <c r="AZ3" s="197" t="e">
        <f>IF(COUNT($T3:AY3)&gt;ROUNDUP($Q3/$O3,0)+$P3,0,EDATE(EDATE($T3,1)+$R3,COLUMN()-22))</f>
        <v>#DIV/0!</v>
      </c>
      <c r="BA3" s="197" t="e">
        <f>IF(COUNT($T3:AZ3)&gt;ROUNDUP($Q3/$O3,0)+$P3,0,EDATE(EDATE($T3,1)+$R3,COLUMN()-22))</f>
        <v>#DIV/0!</v>
      </c>
      <c r="BB3" s="197" t="e">
        <f>IF(COUNT($T3:BA3)&gt;ROUNDUP($Q3/$O3,0)+$P3,0,EDATE(EDATE($T3,1)+$R3,COLUMN()-22))</f>
        <v>#DIV/0!</v>
      </c>
      <c r="BC3" s="197" t="e">
        <f>IF(COUNT($T3:BB3)&gt;ROUNDUP($Q3/$O3,0)+$P3,0,EDATE(EDATE($T3,1)+$R3,COLUMN()-22))</f>
        <v>#DIV/0!</v>
      </c>
      <c r="BD3" s="197" t="e">
        <f>IF(COUNT($T3:BC3)&gt;ROUNDUP($Q3/$O3,0)+$P3,0,EDATE(EDATE($T3,1)+$R3,COLUMN()-22))</f>
        <v>#DIV/0!</v>
      </c>
      <c r="BE3" s="47"/>
    </row>
    <row r="4" spans="1:57" ht="21" customHeight="1">
      <c r="A4" s="160" t="str">
        <f t="shared" ref="A4:A67" ca="1" si="0">IF(B4="","",TODAY())</f>
        <v/>
      </c>
      <c r="B4" s="280"/>
      <c r="C4" s="282" t="e">
        <f>+VLOOKUP(B4,'اسماء العملاء'!$A$2:$E$1270,5,FALSE)</f>
        <v>#N/A</v>
      </c>
      <c r="D4" s="282" t="e">
        <f>+VLOOKUP(B4,'اسماء العملاء'!$A$2:$C$1270,2,FALSE)</f>
        <v>#N/A</v>
      </c>
      <c r="E4" s="282"/>
      <c r="F4" s="282" t="e">
        <f>+VLOOKUP(B4,'اسماء العملاء'!$A$2:$C$1270,3,FALSE)</f>
        <v>#N/A</v>
      </c>
      <c r="G4" s="47"/>
      <c r="H4" s="82" t="e">
        <f>+VLOOKUP(G4,'انواع الفلاتر'!$B$2:$C$52,2,FALSE)</f>
        <v>#N/A</v>
      </c>
      <c r="I4" s="58"/>
      <c r="J4" s="80" t="e">
        <f t="shared" ref="J4:J67" si="1">SUM(I4*H4)</f>
        <v>#N/A</v>
      </c>
      <c r="K4" s="63"/>
      <c r="L4" s="63"/>
      <c r="M4" s="169"/>
      <c r="N4" s="64">
        <f t="shared" ref="N4:N67" si="2">SUM(L4-M4)</f>
        <v>0</v>
      </c>
      <c r="O4" s="287"/>
      <c r="P4" s="181" t="e">
        <f>INT(N4/O4)</f>
        <v>#DIV/0!</v>
      </c>
      <c r="Q4" s="181" t="e">
        <f>N4-O4*P4</f>
        <v>#DIV/0!</v>
      </c>
      <c r="R4" s="194">
        <v>0</v>
      </c>
      <c r="S4" s="187" t="e">
        <f t="shared" ref="S4:S67" si="3">COUNTIF(U4:BD4,"&gt;"&amp;T4)*O4-(COUNTIF(U4:BD4,"&gt;"&amp;T4)-P4)*(O4-Q4)-COUNTBLANK(U4:BD4)*O4</f>
        <v>#DIV/0!</v>
      </c>
      <c r="T4" s="200"/>
      <c r="U4" s="198" t="e">
        <f>IF(COUNT($T4:T4)&gt;ROUNDUP($Q4/$O4,0)+$P4,0,EDATE(EDATE($T4,1)+$R4,COLUMN()-22))</f>
        <v>#DIV/0!</v>
      </c>
      <c r="V4" s="198" t="e">
        <f>IF(COUNT($T4:U4)&gt;ROUNDUP($Q4/$O4,0)+$P4,0,EDATE(EDATE($T4,1)+$R4,COLUMN()-22))</f>
        <v>#DIV/0!</v>
      </c>
      <c r="W4" s="198" t="e">
        <f>IF(COUNT($T4:V4)&gt;ROUNDUP($Q4/$O4,0)+$P4,0,EDATE(EDATE($T4,1)+$R4,COLUMN()-22))</f>
        <v>#DIV/0!</v>
      </c>
      <c r="X4" s="198" t="e">
        <f>IF(COUNT($T4:W4)&gt;ROUNDUP($Q4/$O4,0)+$P4,0,EDATE(EDATE($T4,1)+$R4,COLUMN()-22))</f>
        <v>#DIV/0!</v>
      </c>
      <c r="Y4" s="198" t="e">
        <f>IF(COUNT($T4:X4)&gt;ROUNDUP($Q4/$O4,0)+$P4,0,EDATE(EDATE($T4,1)+$R4,COLUMN()-22))</f>
        <v>#DIV/0!</v>
      </c>
      <c r="Z4" s="198" t="e">
        <f>IF(COUNT($T4:Y4)&gt;ROUNDUP($Q4/$O4,0)+$P4,0,EDATE(EDATE($T4,1)+$R4,COLUMN()-22))</f>
        <v>#DIV/0!</v>
      </c>
      <c r="AA4" s="198" t="e">
        <f>IF(COUNT($T4:Z4)&gt;ROUNDUP($Q4/$O4,0)+$P4,0,EDATE(EDATE($T4,1)+$R4,COLUMN()-22))</f>
        <v>#DIV/0!</v>
      </c>
      <c r="AB4" s="198" t="e">
        <f>IF(COUNT($T4:AA4)&gt;ROUNDUP($Q4/$O4,0)+$P4,0,EDATE(EDATE($T4,1)+$R4,COLUMN()-22))</f>
        <v>#DIV/0!</v>
      </c>
      <c r="AC4" s="198" t="e">
        <f>IF(COUNT($T4:AB4)&gt;ROUNDUP($Q4/$O4,0)+$P4,0,EDATE(EDATE($T4,1)+$R4,COLUMN()-22))</f>
        <v>#DIV/0!</v>
      </c>
      <c r="AD4" s="198" t="e">
        <f>IF(COUNT($T4:AC4)&gt;ROUNDUP($Q4/$O4,0)+$P4,0,EDATE(EDATE($T4,1)+$R4,COLUMN()-22))</f>
        <v>#DIV/0!</v>
      </c>
      <c r="AE4" s="198" t="e">
        <f>IF(COUNT($T4:AD4)&gt;ROUNDUP($Q4/$O4,0)+$P4,0,EDATE(EDATE($T4,1)+$R4,COLUMN()-22))</f>
        <v>#DIV/0!</v>
      </c>
      <c r="AF4" s="198" t="e">
        <f>IF(COUNT($T4:AE4)&gt;ROUNDUP($Q4/$O4,0)+$P4,0,EDATE(EDATE($T4,1)+$R4,COLUMN()-22))</f>
        <v>#DIV/0!</v>
      </c>
      <c r="AG4" s="198" t="e">
        <f>IF(COUNT($T4:AF4)&gt;ROUNDUP($Q4/$O4,0)+$P4,0,EDATE(EDATE($T4,1)+$R4,COLUMN()-22))</f>
        <v>#DIV/0!</v>
      </c>
      <c r="AH4" s="198" t="e">
        <f>IF(COUNT($T4:AG4)&gt;ROUNDUP($Q4/$O4,0)+$P4,0,EDATE(EDATE($T4,1)+$R4,COLUMN()-22))</f>
        <v>#DIV/0!</v>
      </c>
      <c r="AI4" s="198" t="e">
        <f>IF(COUNT($T4:AH4)&gt;ROUNDUP($Q4/$O4,0)+$P4,0,EDATE(EDATE($T4,1)+$R4,COLUMN()-22))</f>
        <v>#DIV/0!</v>
      </c>
      <c r="AJ4" s="198" t="e">
        <f>IF(COUNT($T4:AI4)&gt;ROUNDUP($Q4/$O4,0)+$P4,0,EDATE(EDATE($T4,1)+$R4,COLUMN()-22))</f>
        <v>#DIV/0!</v>
      </c>
      <c r="AK4" s="198" t="e">
        <f>IF(COUNT($T4:AJ4)&gt;ROUNDUP($Q4/$O4,0)+$P4,0,EDATE(EDATE($T4,1)+$R4,COLUMN()-22))</f>
        <v>#DIV/0!</v>
      </c>
      <c r="AL4" s="198" t="e">
        <f>IF(COUNT($T4:AK4)&gt;ROUNDUP($Q4/$O4,0)+$P4,0,EDATE(EDATE($T4,1)+$R4,COLUMN()-22))</f>
        <v>#DIV/0!</v>
      </c>
      <c r="AM4" s="198" t="e">
        <f>IF(COUNT($T4:AL4)&gt;ROUNDUP($Q4/$O4,0)+$P4,0,EDATE(EDATE($T4,1)+$R4,COLUMN()-22))</f>
        <v>#DIV/0!</v>
      </c>
      <c r="AN4" s="198" t="e">
        <f>IF(COUNT($T4:AM4)&gt;ROUNDUP($Q4/$O4,0)+$P4,0,EDATE(EDATE($T4,1)+$R4,COLUMN()-22))</f>
        <v>#DIV/0!</v>
      </c>
      <c r="AO4" s="198" t="e">
        <f>IF(COUNT($T4:AN4)&gt;ROUNDUP($Q4/$O4,0)+$P4,0,EDATE(EDATE($T4,1)+$R4,COLUMN()-22))</f>
        <v>#DIV/0!</v>
      </c>
      <c r="AP4" s="198" t="e">
        <f>IF(COUNT($T4:AO4)&gt;ROUNDUP($Q4/$O4,0)+$P4,0,EDATE(EDATE($T4,1)+$R4,COLUMN()-22))</f>
        <v>#DIV/0!</v>
      </c>
      <c r="AQ4" s="198" t="e">
        <f>IF(COUNT($T4:AP4)&gt;ROUNDUP($Q4/$O4,0)+$P4,0,EDATE(EDATE($T4,1)+$R4,COLUMN()-22))</f>
        <v>#DIV/0!</v>
      </c>
      <c r="AR4" s="198" t="e">
        <f>IF(COUNT($T4:AQ4)&gt;ROUNDUP($Q4/$O4,0)+$P4,0,EDATE(EDATE($T4,1)+$R4,COLUMN()-22))</f>
        <v>#DIV/0!</v>
      </c>
      <c r="AS4" s="198" t="e">
        <f>IF(COUNT($T4:AR4)&gt;ROUNDUP($Q4/$O4,0)+$P4,0,EDATE(EDATE($T4,1)+$R4,COLUMN()-22))</f>
        <v>#DIV/0!</v>
      </c>
      <c r="AT4" s="198" t="e">
        <f>IF(COUNT($T4:AS4)&gt;ROUNDUP($Q4/$O4,0)+$P4,0,EDATE(EDATE($T4,1)+$R4,COLUMN()-22))</f>
        <v>#DIV/0!</v>
      </c>
      <c r="AU4" s="198" t="e">
        <f>IF(COUNT($T4:AT4)&gt;ROUNDUP($Q4/$O4,0)+$P4,0,EDATE(EDATE($T4,1)+$R4,COLUMN()-22))</f>
        <v>#DIV/0!</v>
      </c>
      <c r="AV4" s="198" t="e">
        <f>IF(COUNT($T4:AU4)&gt;ROUNDUP($Q4/$O4,0)+$P4,0,EDATE(EDATE($T4,1)+$R4,COLUMN()-22))</f>
        <v>#DIV/0!</v>
      </c>
      <c r="AW4" s="198" t="e">
        <f>IF(COUNT($T4:AV4)&gt;ROUNDUP($Q4/$O4,0)+$P4,0,EDATE(EDATE($T4,1)+$R4,COLUMN()-22))</f>
        <v>#DIV/0!</v>
      </c>
      <c r="AX4" s="198" t="e">
        <f>IF(COUNT($T4:AW4)&gt;ROUNDUP($Q4/$O4,0)+$P4,0,EDATE(EDATE($T4,1)+$R4,COLUMN()-22))</f>
        <v>#DIV/0!</v>
      </c>
      <c r="AY4" s="198" t="e">
        <f>IF(COUNT($T4:AX4)&gt;ROUNDUP($Q4/$O4,0)+$P4,0,EDATE(EDATE($T4,1)+$R4,COLUMN()-22))</f>
        <v>#DIV/0!</v>
      </c>
      <c r="AZ4" s="198" t="e">
        <f>IF(COUNT($T4:AY4)&gt;ROUNDUP($Q4/$O4,0)+$P4,0,EDATE(EDATE($T4,1)+$R4,COLUMN()-22))</f>
        <v>#DIV/0!</v>
      </c>
      <c r="BA4" s="198" t="e">
        <f>IF(COUNT($T4:AZ4)&gt;ROUNDUP($Q4/$O4,0)+$P4,0,EDATE(EDATE($T4,1)+$R4,COLUMN()-22))</f>
        <v>#DIV/0!</v>
      </c>
      <c r="BB4" s="198" t="e">
        <f>IF(COUNT($T4:BA4)&gt;ROUNDUP($Q4/$O4,0)+$P4,0,EDATE(EDATE($T4,1)+$R4,COLUMN()-22))</f>
        <v>#DIV/0!</v>
      </c>
      <c r="BC4" s="198" t="e">
        <f>IF(COUNT($T4:BB4)&gt;ROUNDUP($Q4/$O4,0)+$P4,0,EDATE(EDATE($T4,1)+$R4,COLUMN()-22))</f>
        <v>#DIV/0!</v>
      </c>
      <c r="BD4" s="198" t="e">
        <f>IF(COUNT($T4:BC4)&gt;ROUNDUP($Q4/$O4,0)+$P4,0,EDATE(EDATE($T4,1)+$R4,COLUMN()-22))</f>
        <v>#DIV/0!</v>
      </c>
      <c r="BE4" s="47"/>
    </row>
    <row r="5" spans="1:57" ht="21" customHeight="1">
      <c r="A5" s="160" t="str">
        <f t="shared" ca="1" si="0"/>
        <v/>
      </c>
      <c r="B5" s="280"/>
      <c r="C5" s="282" t="e">
        <f>+VLOOKUP(B5,'اسماء العملاء'!$A$2:$E$1270,5,FALSE)</f>
        <v>#N/A</v>
      </c>
      <c r="D5" s="282" t="e">
        <f>+VLOOKUP(B5,'اسماء العملاء'!$A$2:$C$1270,2,FALSE)</f>
        <v>#N/A</v>
      </c>
      <c r="E5" s="282"/>
      <c r="F5" s="282" t="e">
        <f>+VLOOKUP(B5,'اسماء العملاء'!$A$2:$C$1270,3,FALSE)</f>
        <v>#N/A</v>
      </c>
      <c r="G5" s="47"/>
      <c r="H5" s="82" t="e">
        <f>+VLOOKUP(G5,'انواع الفلاتر'!$B$2:$C$52,2,FALSE)</f>
        <v>#N/A</v>
      </c>
      <c r="I5" s="58"/>
      <c r="J5" s="80" t="e">
        <f t="shared" si="1"/>
        <v>#N/A</v>
      </c>
      <c r="K5" s="63"/>
      <c r="L5" s="63"/>
      <c r="M5" s="169"/>
      <c r="N5" s="64">
        <f t="shared" si="2"/>
        <v>0</v>
      </c>
      <c r="O5" s="287"/>
      <c r="P5" s="181" t="e">
        <f>INT(N5/O5)</f>
        <v>#DIV/0!</v>
      </c>
      <c r="Q5" s="181" t="e">
        <f>N5-O5*P5</f>
        <v>#DIV/0!</v>
      </c>
      <c r="R5" s="194">
        <v>0</v>
      </c>
      <c r="S5" s="187" t="e">
        <f t="shared" si="3"/>
        <v>#DIV/0!</v>
      </c>
      <c r="T5" s="200"/>
      <c r="U5" s="198" t="e">
        <f>IF(COUNT($T5:T5)&gt;ROUNDUP($Q5/$O5,0)+$P5,0,EDATE(EDATE($T5,1)+$R5,COLUMN()-22))</f>
        <v>#DIV/0!</v>
      </c>
      <c r="V5" s="198" t="e">
        <f>IF(COUNT($T5:U5)&gt;ROUNDUP($Q5/$O5,0)+$P5,0,EDATE(EDATE($T5,1)+$R5,COLUMN()-22))</f>
        <v>#DIV/0!</v>
      </c>
      <c r="W5" s="198" t="e">
        <f>IF(COUNT($T5:V5)&gt;ROUNDUP($Q5/$O5,0)+$P5,0,EDATE(EDATE($T5,1)+$R5,COLUMN()-22))</f>
        <v>#DIV/0!</v>
      </c>
      <c r="X5" s="198" t="e">
        <f>IF(COUNT($T5:W5)&gt;ROUNDUP($Q5/$O5,0)+$P5,0,EDATE(EDATE($T5,1)+$R5,COLUMN()-22))</f>
        <v>#DIV/0!</v>
      </c>
      <c r="Y5" s="198" t="e">
        <f>IF(COUNT($T5:X5)&gt;ROUNDUP($Q5/$O5,0)+$P5,0,EDATE(EDATE($T5,1)+$R5,COLUMN()-22))</f>
        <v>#DIV/0!</v>
      </c>
      <c r="Z5" s="198" t="e">
        <f>IF(COUNT($T5:Y5)&gt;ROUNDUP($Q5/$O5,0)+$P5,0,EDATE(EDATE($T5,1)+$R5,COLUMN()-22))</f>
        <v>#DIV/0!</v>
      </c>
      <c r="AA5" s="198" t="e">
        <f>IF(COUNT($T5:Z5)&gt;ROUNDUP($Q5/$O5,0)+$P5,0,EDATE(EDATE($T5,1)+$R5,COLUMN()-22))</f>
        <v>#DIV/0!</v>
      </c>
      <c r="AB5" s="198" t="e">
        <f>IF(COUNT($T5:AA5)&gt;ROUNDUP($Q5/$O5,0)+$P5,0,EDATE(EDATE($T5,1)+$R5,COLUMN()-22))</f>
        <v>#DIV/0!</v>
      </c>
      <c r="AC5" s="198" t="e">
        <f>IF(COUNT($T5:AB5)&gt;ROUNDUP($Q5/$O5,0)+$P5,0,EDATE(EDATE($T5,1)+$R5,COLUMN()-22))</f>
        <v>#DIV/0!</v>
      </c>
      <c r="AD5" s="198" t="e">
        <f>IF(COUNT($T5:AC5)&gt;ROUNDUP($Q5/$O5,0)+$P5,0,EDATE(EDATE($T5,1)+$R5,COLUMN()-22))</f>
        <v>#DIV/0!</v>
      </c>
      <c r="AE5" s="198" t="e">
        <f>IF(COUNT($T5:AD5)&gt;ROUNDUP($Q5/$O5,0)+$P5,0,EDATE(EDATE($T5,1)+$R5,COLUMN()-22))</f>
        <v>#DIV/0!</v>
      </c>
      <c r="AF5" s="198" t="e">
        <f>IF(COUNT($T5:AE5)&gt;ROUNDUP($Q5/$O5,0)+$P5,0,EDATE(EDATE($T5,1)+$R5,COLUMN()-22))</f>
        <v>#DIV/0!</v>
      </c>
      <c r="AG5" s="198" t="e">
        <f>IF(COUNT($T5:AF5)&gt;ROUNDUP($Q5/$O5,0)+$P5,0,EDATE(EDATE($T5,1)+$R5,COLUMN()-22))</f>
        <v>#DIV/0!</v>
      </c>
      <c r="AH5" s="198" t="e">
        <f>IF(COUNT($T5:AG5)&gt;ROUNDUP($Q5/$O5,0)+$P5,0,EDATE(EDATE($T5,1)+$R5,COLUMN()-22))</f>
        <v>#DIV/0!</v>
      </c>
      <c r="AI5" s="198" t="e">
        <f>IF(COUNT($T5:AH5)&gt;ROUNDUP($Q5/$O5,0)+$P5,0,EDATE(EDATE($T5,1)+$R5,COLUMN()-22))</f>
        <v>#DIV/0!</v>
      </c>
      <c r="AJ5" s="198" t="e">
        <f>IF(COUNT($T5:AI5)&gt;ROUNDUP($Q5/$O5,0)+$P5,0,EDATE(EDATE($T5,1)+$R5,COLUMN()-22))</f>
        <v>#DIV/0!</v>
      </c>
      <c r="AK5" s="198" t="e">
        <f>IF(COUNT($T5:AJ5)&gt;ROUNDUP($Q5/$O5,0)+$P5,0,EDATE(EDATE($T5,1)+$R5,COLUMN()-22))</f>
        <v>#DIV/0!</v>
      </c>
      <c r="AL5" s="198" t="e">
        <f>IF(COUNT($T5:AK5)&gt;ROUNDUP($Q5/$O5,0)+$P5,0,EDATE(EDATE($T5,1)+$R5,COLUMN()-22))</f>
        <v>#DIV/0!</v>
      </c>
      <c r="AM5" s="198" t="e">
        <f>IF(COUNT($T5:AL5)&gt;ROUNDUP($Q5/$O5,0)+$P5,0,EDATE(EDATE($T5,1)+$R5,COLUMN()-22))</f>
        <v>#DIV/0!</v>
      </c>
      <c r="AN5" s="198" t="e">
        <f>IF(COUNT($T5:AM5)&gt;ROUNDUP($Q5/$O5,0)+$P5,0,EDATE(EDATE($T5,1)+$R5,COLUMN()-22))</f>
        <v>#DIV/0!</v>
      </c>
      <c r="AO5" s="198" t="e">
        <f>IF(COUNT($T5:AN5)&gt;ROUNDUP($Q5/$O5,0)+$P5,0,EDATE(EDATE($T5,1)+$R5,COLUMN()-22))</f>
        <v>#DIV/0!</v>
      </c>
      <c r="AP5" s="198" t="e">
        <f>IF(COUNT($T5:AO5)&gt;ROUNDUP($Q5/$O5,0)+$P5,0,EDATE(EDATE($T5,1)+$R5,COLUMN()-22))</f>
        <v>#DIV/0!</v>
      </c>
      <c r="AQ5" s="198" t="e">
        <f>IF(COUNT($T5:AP5)&gt;ROUNDUP($Q5/$O5,0)+$P5,0,EDATE(EDATE($T5,1)+$R5,COLUMN()-22))</f>
        <v>#DIV/0!</v>
      </c>
      <c r="AR5" s="198" t="e">
        <f>IF(COUNT($T5:AQ5)&gt;ROUNDUP($Q5/$O5,0)+$P5,0,EDATE(EDATE($T5,1)+$R5,COLUMN()-22))</f>
        <v>#DIV/0!</v>
      </c>
      <c r="AS5" s="198" t="e">
        <f>IF(COUNT($T5:AR5)&gt;ROUNDUP($Q5/$O5,0)+$P5,0,EDATE(EDATE($T5,1)+$R5,COLUMN()-22))</f>
        <v>#DIV/0!</v>
      </c>
      <c r="AT5" s="198" t="e">
        <f>IF(COUNT($T5:AS5)&gt;ROUNDUP($Q5/$O5,0)+$P5,0,EDATE(EDATE($T5,1)+$R5,COLUMN()-22))</f>
        <v>#DIV/0!</v>
      </c>
      <c r="AU5" s="198" t="e">
        <f>IF(COUNT($T5:AT5)&gt;ROUNDUP($Q5/$O5,0)+$P5,0,EDATE(EDATE($T5,1)+$R5,COLUMN()-22))</f>
        <v>#DIV/0!</v>
      </c>
      <c r="AV5" s="198" t="e">
        <f>IF(COUNT($T5:AU5)&gt;ROUNDUP($Q5/$O5,0)+$P5,0,EDATE(EDATE($T5,1)+$R5,COLUMN()-22))</f>
        <v>#DIV/0!</v>
      </c>
      <c r="AW5" s="198" t="e">
        <f>IF(COUNT($T5:AV5)&gt;ROUNDUP($Q5/$O5,0)+$P5,0,EDATE(EDATE($T5,1)+$R5,COLUMN()-22))</f>
        <v>#DIV/0!</v>
      </c>
      <c r="AX5" s="198" t="e">
        <f>IF(COUNT($T5:AW5)&gt;ROUNDUP($Q5/$O5,0)+$P5,0,EDATE(EDATE($T5,1)+$R5,COLUMN()-22))</f>
        <v>#DIV/0!</v>
      </c>
      <c r="AY5" s="198" t="e">
        <f>IF(COUNT($T5:AX5)&gt;ROUNDUP($Q5/$O5,0)+$P5,0,EDATE(EDATE($T5,1)+$R5,COLUMN()-22))</f>
        <v>#DIV/0!</v>
      </c>
      <c r="AZ5" s="198" t="e">
        <f>IF(COUNT($T5:AY5)&gt;ROUNDUP($Q5/$O5,0)+$P5,0,EDATE(EDATE($T5,1)+$R5,COLUMN()-22))</f>
        <v>#DIV/0!</v>
      </c>
      <c r="BA5" s="198" t="e">
        <f>IF(COUNT($T5:AZ5)&gt;ROUNDUP($Q5/$O5,0)+$P5,0,EDATE(EDATE($T5,1)+$R5,COLUMN()-22))</f>
        <v>#DIV/0!</v>
      </c>
      <c r="BB5" s="198" t="e">
        <f>IF(COUNT($T5:BA5)&gt;ROUNDUP($Q5/$O5,0)+$P5,0,EDATE(EDATE($T5,1)+$R5,COLUMN()-22))</f>
        <v>#DIV/0!</v>
      </c>
      <c r="BC5" s="198" t="e">
        <f>IF(COUNT($T5:BB5)&gt;ROUNDUP($Q5/$O5,0)+$P5,0,EDATE(EDATE($T5,1)+$R5,COLUMN()-22))</f>
        <v>#DIV/0!</v>
      </c>
      <c r="BD5" s="198" t="e">
        <f>IF(COUNT($T5:BC5)&gt;ROUNDUP($Q5/$O5,0)+$P5,0,EDATE(EDATE($T5,1)+$R5,COLUMN()-22))</f>
        <v>#DIV/0!</v>
      </c>
      <c r="BE5" s="47"/>
    </row>
    <row r="6" spans="1:57" ht="21" customHeight="1">
      <c r="A6" s="160" t="str">
        <f t="shared" ca="1" si="0"/>
        <v/>
      </c>
      <c r="B6" s="280"/>
      <c r="C6" s="282" t="e">
        <f>+VLOOKUP(B6,'اسماء العملاء'!$A$2:$E$1270,5,FALSE)</f>
        <v>#N/A</v>
      </c>
      <c r="D6" s="282" t="e">
        <f>+VLOOKUP(B6,'اسماء العملاء'!$A$2:$C$1270,2,FALSE)</f>
        <v>#N/A</v>
      </c>
      <c r="E6" s="282"/>
      <c r="F6" s="282" t="e">
        <f>+VLOOKUP(B6,'اسماء العملاء'!$A$2:$C$1270,3,FALSE)</f>
        <v>#N/A</v>
      </c>
      <c r="G6" s="47"/>
      <c r="H6" s="82" t="e">
        <f>+VLOOKUP(G6,'انواع الفلاتر'!$B$2:$C$52,2,FALSE)</f>
        <v>#N/A</v>
      </c>
      <c r="I6" s="58"/>
      <c r="J6" s="80" t="e">
        <f t="shared" si="1"/>
        <v>#N/A</v>
      </c>
      <c r="K6" s="63"/>
      <c r="L6" s="63"/>
      <c r="M6" s="169"/>
      <c r="N6" s="64">
        <f t="shared" si="2"/>
        <v>0</v>
      </c>
      <c r="O6" s="287"/>
      <c r="P6" s="181" t="e">
        <f>INT(N6/O6)</f>
        <v>#DIV/0!</v>
      </c>
      <c r="Q6" s="181" t="e">
        <f>N6-O6*P6</f>
        <v>#DIV/0!</v>
      </c>
      <c r="R6" s="194">
        <v>0</v>
      </c>
      <c r="S6" s="187" t="e">
        <f t="shared" si="3"/>
        <v>#DIV/0!</v>
      </c>
      <c r="T6" s="200"/>
      <c r="U6" s="198" t="e">
        <f>IF(COUNT($T6:T6)&gt;ROUNDUP($Q6/$O6,0)+$P6,0,EDATE(EDATE($T6,1)+$R6,COLUMN()-22))</f>
        <v>#DIV/0!</v>
      </c>
      <c r="V6" s="198" t="e">
        <f>IF(COUNT($T6:U6)&gt;ROUNDUP($Q6/$O6,0)+$P6,0,EDATE(EDATE($T6,1)+$R6,COLUMN()-22))</f>
        <v>#DIV/0!</v>
      </c>
      <c r="W6" s="198" t="e">
        <f>IF(COUNT($T6:V6)&gt;ROUNDUP($Q6/$O6,0)+$P6,0,EDATE(EDATE($T6,1)+$R6,COLUMN()-22))</f>
        <v>#DIV/0!</v>
      </c>
      <c r="X6" s="198" t="e">
        <f>IF(COUNT($T6:W6)&gt;ROUNDUP($Q6/$O6,0)+$P6,0,EDATE(EDATE($T6,1)+$R6,COLUMN()-22))</f>
        <v>#DIV/0!</v>
      </c>
      <c r="Y6" s="198" t="e">
        <f>IF(COUNT($T6:X6)&gt;ROUNDUP($Q6/$O6,0)+$P6,0,EDATE(EDATE($T6,1)+$R6,COLUMN()-22))</f>
        <v>#DIV/0!</v>
      </c>
      <c r="Z6" s="198" t="e">
        <f>IF(COUNT($T6:Y6)&gt;ROUNDUP($Q6/$O6,0)+$P6,0,EDATE(EDATE($T6,1)+$R6,COLUMN()-22))</f>
        <v>#DIV/0!</v>
      </c>
      <c r="AA6" s="198" t="e">
        <f>IF(COUNT($T6:Z6)&gt;ROUNDUP($Q6/$O6,0)+$P6,0,EDATE(EDATE($T6,1)+$R6,COLUMN()-22))</f>
        <v>#DIV/0!</v>
      </c>
      <c r="AB6" s="198" t="e">
        <f>IF(COUNT($T6:AA6)&gt;ROUNDUP($Q6/$O6,0)+$P6,0,EDATE(EDATE($T6,1)+$R6,COLUMN()-22))</f>
        <v>#DIV/0!</v>
      </c>
      <c r="AC6" s="198" t="e">
        <f>IF(COUNT($T6:AB6)&gt;ROUNDUP($Q6/$O6,0)+$P6,0,EDATE(EDATE($T6,1)+$R6,COLUMN()-22))</f>
        <v>#DIV/0!</v>
      </c>
      <c r="AD6" s="198" t="e">
        <f>IF(COUNT($T6:AC6)&gt;ROUNDUP($Q6/$O6,0)+$P6,0,EDATE(EDATE($T6,1)+$R6,COLUMN()-22))</f>
        <v>#DIV/0!</v>
      </c>
      <c r="AE6" s="198" t="e">
        <f>IF(COUNT($T6:AD6)&gt;ROUNDUP($Q6/$O6,0)+$P6,0,EDATE(EDATE($T6,1)+$R6,COLUMN()-22))</f>
        <v>#DIV/0!</v>
      </c>
      <c r="AF6" s="198" t="e">
        <f>IF(COUNT($T6:AE6)&gt;ROUNDUP($Q6/$O6,0)+$P6,0,EDATE(EDATE($T6,1)+$R6,COLUMN()-22))</f>
        <v>#DIV/0!</v>
      </c>
      <c r="AG6" s="198" t="e">
        <f>IF(COUNT($T6:AF6)&gt;ROUNDUP($Q6/$O6,0)+$P6,0,EDATE(EDATE($T6,1)+$R6,COLUMN()-22))</f>
        <v>#DIV/0!</v>
      </c>
      <c r="AH6" s="198" t="e">
        <f>IF(COUNT($T6:AG6)&gt;ROUNDUP($Q6/$O6,0)+$P6,0,EDATE(EDATE($T6,1)+$R6,COLUMN()-22))</f>
        <v>#DIV/0!</v>
      </c>
      <c r="AI6" s="198" t="e">
        <f>IF(COUNT($T6:AH6)&gt;ROUNDUP($Q6/$O6,0)+$P6,0,EDATE(EDATE($T6,1)+$R6,COLUMN()-22))</f>
        <v>#DIV/0!</v>
      </c>
      <c r="AJ6" s="198" t="e">
        <f>IF(COUNT($T6:AI6)&gt;ROUNDUP($Q6/$O6,0)+$P6,0,EDATE(EDATE($T6,1)+$R6,COLUMN()-22))</f>
        <v>#DIV/0!</v>
      </c>
      <c r="AK6" s="198" t="e">
        <f>IF(COUNT($T6:AJ6)&gt;ROUNDUP($Q6/$O6,0)+$P6,0,EDATE(EDATE($T6,1)+$R6,COLUMN()-22))</f>
        <v>#DIV/0!</v>
      </c>
      <c r="AL6" s="198" t="e">
        <f>IF(COUNT($T6:AK6)&gt;ROUNDUP($Q6/$O6,0)+$P6,0,EDATE(EDATE($T6,1)+$R6,COLUMN()-22))</f>
        <v>#DIV/0!</v>
      </c>
      <c r="AM6" s="198" t="e">
        <f>IF(COUNT($T6:AL6)&gt;ROUNDUP($Q6/$O6,0)+$P6,0,EDATE(EDATE($T6,1)+$R6,COLUMN()-22))</f>
        <v>#DIV/0!</v>
      </c>
      <c r="AN6" s="198" t="e">
        <f>IF(COUNT($T6:AM6)&gt;ROUNDUP($Q6/$O6,0)+$P6,0,EDATE(EDATE($T6,1)+$R6,COLUMN()-22))</f>
        <v>#DIV/0!</v>
      </c>
      <c r="AO6" s="198" t="e">
        <f>IF(COUNT($T6:AN6)&gt;ROUNDUP($Q6/$O6,0)+$P6,0,EDATE(EDATE($T6,1)+$R6,COLUMN()-22))</f>
        <v>#DIV/0!</v>
      </c>
      <c r="AP6" s="198" t="e">
        <f>IF(COUNT($T6:AO6)&gt;ROUNDUP($Q6/$O6,0)+$P6,0,EDATE(EDATE($T6,1)+$R6,COLUMN()-22))</f>
        <v>#DIV/0!</v>
      </c>
      <c r="AQ6" s="198" t="e">
        <f>IF(COUNT($T6:AP6)&gt;ROUNDUP($Q6/$O6,0)+$P6,0,EDATE(EDATE($T6,1)+$R6,COLUMN()-22))</f>
        <v>#DIV/0!</v>
      </c>
      <c r="AR6" s="198" t="e">
        <f>IF(COUNT($T6:AQ6)&gt;ROUNDUP($Q6/$O6,0)+$P6,0,EDATE(EDATE($T6,1)+$R6,COLUMN()-22))</f>
        <v>#DIV/0!</v>
      </c>
      <c r="AS6" s="198" t="e">
        <f>IF(COUNT($T6:AR6)&gt;ROUNDUP($Q6/$O6,0)+$P6,0,EDATE(EDATE($T6,1)+$R6,COLUMN()-22))</f>
        <v>#DIV/0!</v>
      </c>
      <c r="AT6" s="198" t="e">
        <f>IF(COUNT($T6:AS6)&gt;ROUNDUP($Q6/$O6,0)+$P6,0,EDATE(EDATE($T6,1)+$R6,COLUMN()-22))</f>
        <v>#DIV/0!</v>
      </c>
      <c r="AU6" s="198" t="e">
        <f>IF(COUNT($T6:AT6)&gt;ROUNDUP($Q6/$O6,0)+$P6,0,EDATE(EDATE($T6,1)+$R6,COLUMN()-22))</f>
        <v>#DIV/0!</v>
      </c>
      <c r="AV6" s="198" t="e">
        <f>IF(COUNT($T6:AU6)&gt;ROUNDUP($Q6/$O6,0)+$P6,0,EDATE(EDATE($T6,1)+$R6,COLUMN()-22))</f>
        <v>#DIV/0!</v>
      </c>
      <c r="AW6" s="198" t="e">
        <f>IF(COUNT($T6:AV6)&gt;ROUNDUP($Q6/$O6,0)+$P6,0,EDATE(EDATE($T6,1)+$R6,COLUMN()-22))</f>
        <v>#DIV/0!</v>
      </c>
      <c r="AX6" s="198" t="e">
        <f>IF(COUNT($T6:AW6)&gt;ROUNDUP($Q6/$O6,0)+$P6,0,EDATE(EDATE($T6,1)+$R6,COLUMN()-22))</f>
        <v>#DIV/0!</v>
      </c>
      <c r="AY6" s="198" t="e">
        <f>IF(COUNT($T6:AX6)&gt;ROUNDUP($Q6/$O6,0)+$P6,0,EDATE(EDATE($T6,1)+$R6,COLUMN()-22))</f>
        <v>#DIV/0!</v>
      </c>
      <c r="AZ6" s="198" t="e">
        <f>IF(COUNT($T6:AY6)&gt;ROUNDUP($Q6/$O6,0)+$P6,0,EDATE(EDATE($T6,1)+$R6,COLUMN()-22))</f>
        <v>#DIV/0!</v>
      </c>
      <c r="BA6" s="198" t="e">
        <f>IF(COUNT($T6:AZ6)&gt;ROUNDUP($Q6/$O6,0)+$P6,0,EDATE(EDATE($T6,1)+$R6,COLUMN()-22))</f>
        <v>#DIV/0!</v>
      </c>
      <c r="BB6" s="198" t="e">
        <f>IF(COUNT($T6:BA6)&gt;ROUNDUP($Q6/$O6,0)+$P6,0,EDATE(EDATE($T6,1)+$R6,COLUMN()-22))</f>
        <v>#DIV/0!</v>
      </c>
      <c r="BC6" s="198" t="e">
        <f>IF(COUNT($T6:BB6)&gt;ROUNDUP($Q6/$O6,0)+$P6,0,EDATE(EDATE($T6,1)+$R6,COLUMN()-22))</f>
        <v>#DIV/0!</v>
      </c>
      <c r="BD6" s="198" t="e">
        <f>IF(COUNT($T6:BC6)&gt;ROUNDUP($Q6/$O6,0)+$P6,0,EDATE(EDATE($T6,1)+$R6,COLUMN()-22))</f>
        <v>#DIV/0!</v>
      </c>
      <c r="BE6" s="47"/>
    </row>
    <row r="7" spans="1:57" ht="21" customHeight="1">
      <c r="A7" s="160" t="str">
        <f t="shared" ca="1" si="0"/>
        <v/>
      </c>
      <c r="B7" s="280"/>
      <c r="C7" s="282" t="e">
        <f>+VLOOKUP(B7,'اسماء العملاء'!$A$2:$E$1270,5,FALSE)</f>
        <v>#N/A</v>
      </c>
      <c r="D7" s="282" t="e">
        <f>+VLOOKUP(B7,'اسماء العملاء'!$A$2:$C$1270,2,FALSE)</f>
        <v>#N/A</v>
      </c>
      <c r="E7" s="282"/>
      <c r="F7" s="282" t="e">
        <f>+VLOOKUP(B7,'اسماء العملاء'!$A$2:$C$1270,3,FALSE)</f>
        <v>#N/A</v>
      </c>
      <c r="G7" s="47"/>
      <c r="H7" s="82" t="e">
        <f>+VLOOKUP(G7,'انواع الفلاتر'!$B$2:$C$52,2,FALSE)</f>
        <v>#N/A</v>
      </c>
      <c r="I7" s="58"/>
      <c r="J7" s="80" t="e">
        <f t="shared" si="1"/>
        <v>#N/A</v>
      </c>
      <c r="K7" s="63"/>
      <c r="L7" s="63"/>
      <c r="M7" s="169"/>
      <c r="N7" s="64">
        <f t="shared" si="2"/>
        <v>0</v>
      </c>
      <c r="O7" s="287"/>
      <c r="P7" s="181" t="e">
        <f>INT(N7/O7)</f>
        <v>#DIV/0!</v>
      </c>
      <c r="Q7" s="181" t="e">
        <f>N7-O7*P7</f>
        <v>#DIV/0!</v>
      </c>
      <c r="R7" s="194">
        <v>0</v>
      </c>
      <c r="S7" s="187" t="e">
        <f t="shared" si="3"/>
        <v>#DIV/0!</v>
      </c>
      <c r="T7" s="200"/>
      <c r="U7" s="198" t="e">
        <f>IF(COUNT($T7:T7)&gt;ROUNDUP($Q7/$O7,0)+$P7,0,EDATE(EDATE($T7,1)+$R7,COLUMN()-22))</f>
        <v>#DIV/0!</v>
      </c>
      <c r="V7" s="198" t="e">
        <f>IF(COUNT($T7:U7)&gt;ROUNDUP($Q7/$O7,0)+$P7,0,EDATE(EDATE($T7,1)+$R7,COLUMN()-22))</f>
        <v>#DIV/0!</v>
      </c>
      <c r="W7" s="198" t="e">
        <f>IF(COUNT($T7:V7)&gt;ROUNDUP($Q7/$O7,0)+$P7,0,EDATE(EDATE($T7,1)+$R7,COLUMN()-22))</f>
        <v>#DIV/0!</v>
      </c>
      <c r="X7" s="198" t="e">
        <f>IF(COUNT($T7:W7)&gt;ROUNDUP($Q7/$O7,0)+$P7,0,EDATE(EDATE($T7,1)+$R7,COLUMN()-22))</f>
        <v>#DIV/0!</v>
      </c>
      <c r="Y7" s="198" t="e">
        <f>IF(COUNT($T7:X7)&gt;ROUNDUP($Q7/$O7,0)+$P7,0,EDATE(EDATE($T7,1)+$R7,COLUMN()-22))</f>
        <v>#DIV/0!</v>
      </c>
      <c r="Z7" s="198" t="e">
        <f>IF(COUNT($T7:Y7)&gt;ROUNDUP($Q7/$O7,0)+$P7,0,EDATE(EDATE($T7,1)+$R7,COLUMN()-22))</f>
        <v>#DIV/0!</v>
      </c>
      <c r="AA7" s="198" t="e">
        <f>IF(COUNT($T7:Z7)&gt;ROUNDUP($Q7/$O7,0)+$P7,0,EDATE(EDATE($T7,1)+$R7,COLUMN()-22))</f>
        <v>#DIV/0!</v>
      </c>
      <c r="AB7" s="198" t="e">
        <f>IF(COUNT($T7:AA7)&gt;ROUNDUP($Q7/$O7,0)+$P7,0,EDATE(EDATE($T7,1)+$R7,COLUMN()-22))</f>
        <v>#DIV/0!</v>
      </c>
      <c r="AC7" s="198" t="e">
        <f>IF(COUNT($T7:AB7)&gt;ROUNDUP($Q7/$O7,0)+$P7,0,EDATE(EDATE($T7,1)+$R7,COLUMN()-22))</f>
        <v>#DIV/0!</v>
      </c>
      <c r="AD7" s="198" t="e">
        <f>IF(COUNT($T7:AC7)&gt;ROUNDUP($Q7/$O7,0)+$P7,0,EDATE(EDATE($T7,1)+$R7,COLUMN()-22))</f>
        <v>#DIV/0!</v>
      </c>
      <c r="AE7" s="198" t="e">
        <f>IF(COUNT($T7:AD7)&gt;ROUNDUP($Q7/$O7,0)+$P7,0,EDATE(EDATE($T7,1)+$R7,COLUMN()-22))</f>
        <v>#DIV/0!</v>
      </c>
      <c r="AF7" s="198" t="e">
        <f>IF(COUNT($T7:AE7)&gt;ROUNDUP($Q7/$O7,0)+$P7,0,EDATE(EDATE($T7,1)+$R7,COLUMN()-22))</f>
        <v>#DIV/0!</v>
      </c>
      <c r="AG7" s="198" t="e">
        <f>IF(COUNT($T7:AF7)&gt;ROUNDUP($Q7/$O7,0)+$P7,0,EDATE(EDATE($T7,1)+$R7,COLUMN()-22))</f>
        <v>#DIV/0!</v>
      </c>
      <c r="AH7" s="198" t="e">
        <f>IF(COUNT($T7:AG7)&gt;ROUNDUP($Q7/$O7,0)+$P7,0,EDATE(EDATE($T7,1)+$R7,COLUMN()-22))</f>
        <v>#DIV/0!</v>
      </c>
      <c r="AI7" s="198" t="e">
        <f>IF(COUNT($T7:AH7)&gt;ROUNDUP($Q7/$O7,0)+$P7,0,EDATE(EDATE($T7,1)+$R7,COLUMN()-22))</f>
        <v>#DIV/0!</v>
      </c>
      <c r="AJ7" s="198" t="e">
        <f>IF(COUNT($T7:AI7)&gt;ROUNDUP($Q7/$O7,0)+$P7,0,EDATE(EDATE($T7,1)+$R7,COLUMN()-22))</f>
        <v>#DIV/0!</v>
      </c>
      <c r="AK7" s="198" t="e">
        <f>IF(COUNT($T7:AJ7)&gt;ROUNDUP($Q7/$O7,0)+$P7,0,EDATE(EDATE($T7,1)+$R7,COLUMN()-22))</f>
        <v>#DIV/0!</v>
      </c>
      <c r="AL7" s="198" t="e">
        <f>IF(COUNT($T7:AK7)&gt;ROUNDUP($Q7/$O7,0)+$P7,0,EDATE(EDATE($T7,1)+$R7,COLUMN()-22))</f>
        <v>#DIV/0!</v>
      </c>
      <c r="AM7" s="198" t="e">
        <f>IF(COUNT($T7:AL7)&gt;ROUNDUP($Q7/$O7,0)+$P7,0,EDATE(EDATE($T7,1)+$R7,COLUMN()-22))</f>
        <v>#DIV/0!</v>
      </c>
      <c r="AN7" s="198" t="e">
        <f>IF(COUNT($T7:AM7)&gt;ROUNDUP($Q7/$O7,0)+$P7,0,EDATE(EDATE($T7,1)+$R7,COLUMN()-22))</f>
        <v>#DIV/0!</v>
      </c>
      <c r="AO7" s="198" t="e">
        <f>IF(COUNT($T7:AN7)&gt;ROUNDUP($Q7/$O7,0)+$P7,0,EDATE(EDATE($T7,1)+$R7,COLUMN()-22))</f>
        <v>#DIV/0!</v>
      </c>
      <c r="AP7" s="198" t="e">
        <f>IF(COUNT($T7:AO7)&gt;ROUNDUP($Q7/$O7,0)+$P7,0,EDATE(EDATE($T7,1)+$R7,COLUMN()-22))</f>
        <v>#DIV/0!</v>
      </c>
      <c r="AQ7" s="198" t="e">
        <f>IF(COUNT($T7:AP7)&gt;ROUNDUP($Q7/$O7,0)+$P7,0,EDATE(EDATE($T7,1)+$R7,COLUMN()-22))</f>
        <v>#DIV/0!</v>
      </c>
      <c r="AR7" s="198" t="e">
        <f>IF(COUNT($T7:AQ7)&gt;ROUNDUP($Q7/$O7,0)+$P7,0,EDATE(EDATE($T7,1)+$R7,COLUMN()-22))</f>
        <v>#DIV/0!</v>
      </c>
      <c r="AS7" s="198" t="e">
        <f>IF(COUNT($T7:AR7)&gt;ROUNDUP($Q7/$O7,0)+$P7,0,EDATE(EDATE($T7,1)+$R7,COLUMN()-22))</f>
        <v>#DIV/0!</v>
      </c>
      <c r="AT7" s="198" t="e">
        <f>IF(COUNT($T7:AS7)&gt;ROUNDUP($Q7/$O7,0)+$P7,0,EDATE(EDATE($T7,1)+$R7,COLUMN()-22))</f>
        <v>#DIV/0!</v>
      </c>
      <c r="AU7" s="198" t="e">
        <f>IF(COUNT($T7:AT7)&gt;ROUNDUP($Q7/$O7,0)+$P7,0,EDATE(EDATE($T7,1)+$R7,COLUMN()-22))</f>
        <v>#DIV/0!</v>
      </c>
      <c r="AV7" s="198" t="e">
        <f>IF(COUNT($T7:AU7)&gt;ROUNDUP($Q7/$O7,0)+$P7,0,EDATE(EDATE($T7,1)+$R7,COLUMN()-22))</f>
        <v>#DIV/0!</v>
      </c>
      <c r="AW7" s="198" t="e">
        <f>IF(COUNT($T7:AV7)&gt;ROUNDUP($Q7/$O7,0)+$P7,0,EDATE(EDATE($T7,1)+$R7,COLUMN()-22))</f>
        <v>#DIV/0!</v>
      </c>
      <c r="AX7" s="198" t="e">
        <f>IF(COUNT($T7:AW7)&gt;ROUNDUP($Q7/$O7,0)+$P7,0,EDATE(EDATE($T7,1)+$R7,COLUMN()-22))</f>
        <v>#DIV/0!</v>
      </c>
      <c r="AY7" s="198" t="e">
        <f>IF(COUNT($T7:AX7)&gt;ROUNDUP($Q7/$O7,0)+$P7,0,EDATE(EDATE($T7,1)+$R7,COLUMN()-22))</f>
        <v>#DIV/0!</v>
      </c>
      <c r="AZ7" s="198" t="e">
        <f>IF(COUNT($T7:AY7)&gt;ROUNDUP($Q7/$O7,0)+$P7,0,EDATE(EDATE($T7,1)+$R7,COLUMN()-22))</f>
        <v>#DIV/0!</v>
      </c>
      <c r="BA7" s="198" t="e">
        <f>IF(COUNT($T7:AZ7)&gt;ROUNDUP($Q7/$O7,0)+$P7,0,EDATE(EDATE($T7,1)+$R7,COLUMN()-22))</f>
        <v>#DIV/0!</v>
      </c>
      <c r="BB7" s="198" t="e">
        <f>IF(COUNT($T7:BA7)&gt;ROUNDUP($Q7/$O7,0)+$P7,0,EDATE(EDATE($T7,1)+$R7,COLUMN()-22))</f>
        <v>#DIV/0!</v>
      </c>
      <c r="BC7" s="198" t="e">
        <f>IF(COUNT($T7:BB7)&gt;ROUNDUP($Q7/$O7,0)+$P7,0,EDATE(EDATE($T7,1)+$R7,COLUMN()-22))</f>
        <v>#DIV/0!</v>
      </c>
      <c r="BD7" s="167"/>
      <c r="BE7" s="47"/>
    </row>
    <row r="8" spans="1:57" ht="21" customHeight="1">
      <c r="A8" s="160" t="str">
        <f t="shared" ca="1" si="0"/>
        <v/>
      </c>
      <c r="B8" s="280"/>
      <c r="C8" s="282" t="e">
        <f>+VLOOKUP(B8,'اسماء العملاء'!$A$2:$E$1270,5,FALSE)</f>
        <v>#N/A</v>
      </c>
      <c r="D8" s="282" t="e">
        <f>+VLOOKUP(B8,'اسماء العملاء'!$A$2:$C$1270,2,FALSE)</f>
        <v>#N/A</v>
      </c>
      <c r="E8" s="282"/>
      <c r="F8" s="282" t="e">
        <f>+VLOOKUP(B8,'اسماء العملاء'!$A$2:$C$1270,3,FALSE)</f>
        <v>#N/A</v>
      </c>
      <c r="G8" s="47"/>
      <c r="H8" s="82" t="e">
        <f>+VLOOKUP(G8,'انواع الفلاتر'!$B$2:$C$52,2,FALSE)</f>
        <v>#N/A</v>
      </c>
      <c r="I8" s="58"/>
      <c r="J8" s="80" t="e">
        <f t="shared" si="1"/>
        <v>#N/A</v>
      </c>
      <c r="K8" s="63"/>
      <c r="L8" s="63"/>
      <c r="M8" s="169"/>
      <c r="N8" s="64">
        <f t="shared" si="2"/>
        <v>0</v>
      </c>
      <c r="O8" s="287"/>
      <c r="P8" s="181" t="e">
        <f t="shared" ref="P8:P71" si="4">INT(N8/O8)</f>
        <v>#DIV/0!</v>
      </c>
      <c r="Q8" s="181" t="e">
        <f t="shared" ref="Q8:Q71" si="5">N8-O8*P8</f>
        <v>#DIV/0!</v>
      </c>
      <c r="R8" s="194">
        <v>0</v>
      </c>
      <c r="S8" s="187" t="e">
        <f t="shared" si="3"/>
        <v>#DIV/0!</v>
      </c>
      <c r="T8" s="200"/>
      <c r="U8" s="198" t="e">
        <f>IF(COUNT($T8:T8)&gt;ROUNDUP($Q8/$O8,0)+$P8,0,EDATE(EDATE($T8,1)+$R8,COLUMN()-22))</f>
        <v>#DIV/0!</v>
      </c>
      <c r="V8" s="198" t="e">
        <f>IF(COUNT($T8:U8)&gt;ROUNDUP($Q8/$O8,0)+$P8,0,EDATE(EDATE($T8,1)+$R8,COLUMN()-22))</f>
        <v>#DIV/0!</v>
      </c>
      <c r="W8" s="198" t="e">
        <f>IF(COUNT($T8:V8)&gt;ROUNDUP($Q8/$O8,0)+$P8,0,EDATE(EDATE($T8,1)+$R8,COLUMN()-22))</f>
        <v>#DIV/0!</v>
      </c>
      <c r="X8" s="198" t="e">
        <f>IF(COUNT($T8:W8)&gt;ROUNDUP($Q8/$O8,0)+$P8,0,EDATE(EDATE($T8,1)+$R8,COLUMN()-22))</f>
        <v>#DIV/0!</v>
      </c>
      <c r="Y8" s="198" t="e">
        <f>IF(COUNT($T8:X8)&gt;ROUNDUP($Q8/$O8,0)+$P8,0,EDATE(EDATE($T8,1)+$R8,COLUMN()-22))</f>
        <v>#DIV/0!</v>
      </c>
      <c r="Z8" s="198" t="e">
        <f>IF(COUNT($T8:Y8)&gt;ROUNDUP($Q8/$O8,0)+$P8,0,EDATE(EDATE($T8,1)+$R8,COLUMN()-22))</f>
        <v>#DIV/0!</v>
      </c>
      <c r="AA8" s="198" t="e">
        <f>IF(COUNT($T8:Z8)&gt;ROUNDUP($Q8/$O8,0)+$P8,0,EDATE(EDATE($T8,1)+$R8,COLUMN()-22))</f>
        <v>#DIV/0!</v>
      </c>
      <c r="AB8" s="198" t="e">
        <f>IF(COUNT($T8:AA8)&gt;ROUNDUP($Q8/$O8,0)+$P8,0,EDATE(EDATE($T8,1)+$R8,COLUMN()-22))</f>
        <v>#DIV/0!</v>
      </c>
      <c r="AC8" s="198" t="e">
        <f>IF(COUNT($T8:AB8)&gt;ROUNDUP($Q8/$O8,0)+$P8,0,EDATE(EDATE($T8,1)+$R8,COLUMN()-22))</f>
        <v>#DIV/0!</v>
      </c>
      <c r="AD8" s="198" t="e">
        <f>IF(COUNT($T8:AC8)&gt;ROUNDUP($Q8/$O8,0)+$P8,0,EDATE(EDATE($T8,1)+$R8,COLUMN()-22))</f>
        <v>#DIV/0!</v>
      </c>
      <c r="AE8" s="198" t="e">
        <f>IF(COUNT($T8:AD8)&gt;ROUNDUP($Q8/$O8,0)+$P8,0,EDATE(EDATE($T8,1)+$R8,COLUMN()-22))</f>
        <v>#DIV/0!</v>
      </c>
      <c r="AF8" s="198" t="e">
        <f>IF(COUNT($T8:AE8)&gt;ROUNDUP($Q8/$O8,0)+$P8,0,EDATE(EDATE($T8,1)+$R8,COLUMN()-22))</f>
        <v>#DIV/0!</v>
      </c>
      <c r="AG8" s="198" t="e">
        <f>IF(COUNT($T8:AF8)&gt;ROUNDUP($Q8/$O8,0)+$P8,0,EDATE(EDATE($T8,1)+$R8,COLUMN()-22))</f>
        <v>#DIV/0!</v>
      </c>
      <c r="AH8" s="198" t="e">
        <f>IF(COUNT($T8:AG8)&gt;ROUNDUP($Q8/$O8,0)+$P8,0,EDATE(EDATE($T8,1)+$R8,COLUMN()-22))</f>
        <v>#DIV/0!</v>
      </c>
      <c r="AI8" s="198" t="e">
        <f>IF(COUNT($T8:AH8)&gt;ROUNDUP($Q8/$O8,0)+$P8,0,EDATE(EDATE($T8,1)+$R8,COLUMN()-22))</f>
        <v>#DIV/0!</v>
      </c>
      <c r="AJ8" s="198" t="e">
        <f>IF(COUNT($T8:AI8)&gt;ROUNDUP($Q8/$O8,0)+$P8,0,EDATE(EDATE($T8,1)+$R8,COLUMN()-22))</f>
        <v>#DIV/0!</v>
      </c>
      <c r="AK8" s="198" t="e">
        <f>IF(COUNT($T8:AJ8)&gt;ROUNDUP($Q8/$O8,0)+$P8,0,EDATE(EDATE($T8,1)+$R8,COLUMN()-22))</f>
        <v>#DIV/0!</v>
      </c>
      <c r="AL8" s="198" t="e">
        <f>IF(COUNT($T8:AK8)&gt;ROUNDUP($Q8/$O8,0)+$P8,0,EDATE(EDATE($T8,1)+$R8,COLUMN()-22))</f>
        <v>#DIV/0!</v>
      </c>
      <c r="AM8" s="198" t="e">
        <f>IF(COUNT($T8:AL8)&gt;ROUNDUP($Q8/$O8,0)+$P8,0,EDATE(EDATE($T8,1)+$R8,COLUMN()-22))</f>
        <v>#DIV/0!</v>
      </c>
      <c r="AN8" s="198" t="e">
        <f>IF(COUNT($T8:AM8)&gt;ROUNDUP($Q8/$O8,0)+$P8,0,EDATE(EDATE($T8,1)+$R8,COLUMN()-22))</f>
        <v>#DIV/0!</v>
      </c>
      <c r="AO8" s="198" t="e">
        <f>IF(COUNT($T8:AN8)&gt;ROUNDUP($Q8/$O8,0)+$P8,0,EDATE(EDATE($T8,1)+$R8,COLUMN()-22))</f>
        <v>#DIV/0!</v>
      </c>
      <c r="AP8" s="198" t="e">
        <f>IF(COUNT($T8:AO8)&gt;ROUNDUP($Q8/$O8,0)+$P8,0,EDATE(EDATE($T8,1)+$R8,COLUMN()-22))</f>
        <v>#DIV/0!</v>
      </c>
      <c r="AQ8" s="198" t="e">
        <f>IF(COUNT($T8:AP8)&gt;ROUNDUP($Q8/$O8,0)+$P8,0,EDATE(EDATE($T8,1)+$R8,COLUMN()-22))</f>
        <v>#DIV/0!</v>
      </c>
      <c r="AR8" s="198" t="e">
        <f>IF(COUNT($T8:AQ8)&gt;ROUNDUP($Q8/$O8,0)+$P8,0,EDATE(EDATE($T8,1)+$R8,COLUMN()-22))</f>
        <v>#DIV/0!</v>
      </c>
      <c r="AS8" s="198" t="e">
        <f>IF(COUNT($T8:AR8)&gt;ROUNDUP($Q8/$O8,0)+$P8,0,EDATE(EDATE($T8,1)+$R8,COLUMN()-22))</f>
        <v>#DIV/0!</v>
      </c>
      <c r="AT8" s="198" t="e">
        <f>IF(COUNT($T8:AS8)&gt;ROUNDUP($Q8/$O8,0)+$P8,0,EDATE(EDATE($T8,1)+$R8,COLUMN()-22))</f>
        <v>#DIV/0!</v>
      </c>
      <c r="AU8" s="198" t="e">
        <f>IF(COUNT($T8:AT8)&gt;ROUNDUP($Q8/$O8,0)+$P8,0,EDATE(EDATE($T8,1)+$R8,COLUMN()-22))</f>
        <v>#DIV/0!</v>
      </c>
      <c r="AV8" s="198" t="e">
        <f>IF(COUNT($T8:AU8)&gt;ROUNDUP($Q8/$O8,0)+$P8,0,EDATE(EDATE($T8,1)+$R8,COLUMN()-22))</f>
        <v>#DIV/0!</v>
      </c>
      <c r="AW8" s="198" t="e">
        <f>IF(COUNT($T8:AV8)&gt;ROUNDUP($Q8/$O8,0)+$P8,0,EDATE(EDATE($T8,1)+$R8,COLUMN()-22))</f>
        <v>#DIV/0!</v>
      </c>
      <c r="AX8" s="198" t="e">
        <f>IF(COUNT($T8:AW8)&gt;ROUNDUP($Q8/$O8,0)+$P8,0,EDATE(EDATE($T8,1)+$R8,COLUMN()-22))</f>
        <v>#DIV/0!</v>
      </c>
      <c r="AY8" s="198" t="e">
        <f>IF(COUNT($T8:AX8)&gt;ROUNDUP($Q8/$O8,0)+$P8,0,EDATE(EDATE($T8,1)+$R8,COLUMN()-22))</f>
        <v>#DIV/0!</v>
      </c>
      <c r="AZ8" s="198" t="e">
        <f>IF(COUNT($T8:AY8)&gt;ROUNDUP($Q8/$O8,0)+$P8,0,EDATE(EDATE($T8,1)+$R8,COLUMN()-22))</f>
        <v>#DIV/0!</v>
      </c>
      <c r="BA8" s="198" t="e">
        <f>IF(COUNT($T8:AZ8)&gt;ROUNDUP($Q8/$O8,0)+$P8,0,EDATE(EDATE($T8,1)+$R8,COLUMN()-22))</f>
        <v>#DIV/0!</v>
      </c>
      <c r="BB8" s="198" t="e">
        <f>IF(COUNT($T8:BA8)&gt;ROUNDUP($Q8/$O8,0)+$P8,0,EDATE(EDATE($T8,1)+$R8,COLUMN()-22))</f>
        <v>#DIV/0!</v>
      </c>
      <c r="BC8" s="198" t="e">
        <f>IF(COUNT($T8:BB8)&gt;ROUNDUP($Q8/$O8,0)+$P8,0,EDATE(EDATE($T8,1)+$R8,COLUMN()-22))</f>
        <v>#DIV/0!</v>
      </c>
      <c r="BD8" s="167"/>
      <c r="BE8" s="47"/>
    </row>
    <row r="9" spans="1:57" ht="21" customHeight="1">
      <c r="A9" s="160" t="str">
        <f t="shared" ca="1" si="0"/>
        <v/>
      </c>
      <c r="B9" s="280"/>
      <c r="C9" s="282" t="e">
        <f>+VLOOKUP(B9,'اسماء العملاء'!$A$2:$E$1270,5,FALSE)</f>
        <v>#N/A</v>
      </c>
      <c r="D9" s="282" t="e">
        <f>+VLOOKUP(B9,'اسماء العملاء'!$A$2:$C$1270,2,FALSE)</f>
        <v>#N/A</v>
      </c>
      <c r="E9" s="282"/>
      <c r="F9" s="282" t="e">
        <f>+VLOOKUP(B9,'اسماء العملاء'!$A$2:$C$1270,3,FALSE)</f>
        <v>#N/A</v>
      </c>
      <c r="G9" s="47"/>
      <c r="H9" s="82" t="e">
        <f>+VLOOKUP(G9,'انواع الفلاتر'!$B$2:$C$52,2,FALSE)</f>
        <v>#N/A</v>
      </c>
      <c r="I9" s="58"/>
      <c r="J9" s="80" t="e">
        <f t="shared" si="1"/>
        <v>#N/A</v>
      </c>
      <c r="K9" s="63"/>
      <c r="L9" s="63"/>
      <c r="M9" s="169"/>
      <c r="N9" s="64">
        <f t="shared" si="2"/>
        <v>0</v>
      </c>
      <c r="O9" s="287"/>
      <c r="P9" s="181" t="e">
        <f t="shared" si="4"/>
        <v>#DIV/0!</v>
      </c>
      <c r="Q9" s="181" t="e">
        <f t="shared" si="5"/>
        <v>#DIV/0!</v>
      </c>
      <c r="R9" s="194">
        <v>0</v>
      </c>
      <c r="S9" s="187" t="e">
        <f t="shared" si="3"/>
        <v>#DIV/0!</v>
      </c>
      <c r="T9" s="200"/>
      <c r="U9" s="198" t="e">
        <f>IF(COUNT($T9:T9)&gt;ROUNDUP($Q9/$O9,0)+$P9,0,EDATE(EDATE($T9,1)+$R9,COLUMN()-22))</f>
        <v>#DIV/0!</v>
      </c>
      <c r="V9" s="198" t="e">
        <f>IF(COUNT($T9:U9)&gt;ROUNDUP($Q9/$O9,0)+$P9,0,EDATE(EDATE($T9,1)+$R9,COLUMN()-22))</f>
        <v>#DIV/0!</v>
      </c>
      <c r="W9" s="198" t="e">
        <f>IF(COUNT($T9:V9)&gt;ROUNDUP($Q9/$O9,0)+$P9,0,EDATE(EDATE($T9,1)+$R9,COLUMN()-22))</f>
        <v>#DIV/0!</v>
      </c>
      <c r="X9" s="198" t="e">
        <f>IF(COUNT($T9:W9)&gt;ROUNDUP($Q9/$O9,0)+$P9,0,EDATE(EDATE($T9,1)+$R9,COLUMN()-22))</f>
        <v>#DIV/0!</v>
      </c>
      <c r="Y9" s="198" t="e">
        <f>IF(COUNT($T9:X9)&gt;ROUNDUP($Q9/$O9,0)+$P9,0,EDATE(EDATE($T9,1)+$R9,COLUMN()-22))</f>
        <v>#DIV/0!</v>
      </c>
      <c r="Z9" s="198" t="e">
        <f>IF(COUNT($T9:Y9)&gt;ROUNDUP($Q9/$O9,0)+$P9,0,EDATE(EDATE($T9,1)+$R9,COLUMN()-22))</f>
        <v>#DIV/0!</v>
      </c>
      <c r="AA9" s="198" t="e">
        <f>IF(COUNT($T9:Z9)&gt;ROUNDUP($Q9/$O9,0)+$P9,0,EDATE(EDATE($T9,1)+$R9,COLUMN()-22))</f>
        <v>#DIV/0!</v>
      </c>
      <c r="AB9" s="198" t="e">
        <f>IF(COUNT($T9:AA9)&gt;ROUNDUP($Q9/$O9,0)+$P9,0,EDATE(EDATE($T9,1)+$R9,COLUMN()-22))</f>
        <v>#DIV/0!</v>
      </c>
      <c r="AC9" s="198" t="e">
        <f>IF(COUNT($T9:AB9)&gt;ROUNDUP($Q9/$O9,0)+$P9,0,EDATE(EDATE($T9,1)+$R9,COLUMN()-22))</f>
        <v>#DIV/0!</v>
      </c>
      <c r="AD9" s="198" t="e">
        <f>IF(COUNT($T9:AC9)&gt;ROUNDUP($Q9/$O9,0)+$P9,0,EDATE(EDATE($T9,1)+$R9,COLUMN()-22))</f>
        <v>#DIV/0!</v>
      </c>
      <c r="AE9" s="198" t="e">
        <f>IF(COUNT($T9:AD9)&gt;ROUNDUP($Q9/$O9,0)+$P9,0,EDATE(EDATE($T9,1)+$R9,COLUMN()-22))</f>
        <v>#DIV/0!</v>
      </c>
      <c r="AF9" s="198" t="e">
        <f>IF(COUNT($T9:AE9)&gt;ROUNDUP($Q9/$O9,0)+$P9,0,EDATE(EDATE($T9,1)+$R9,COLUMN()-22))</f>
        <v>#DIV/0!</v>
      </c>
      <c r="AG9" s="198" t="e">
        <f>IF(COUNT($T9:AF9)&gt;ROUNDUP($Q9/$O9,0)+$P9,0,EDATE(EDATE($T9,1)+$R9,COLUMN()-22))</f>
        <v>#DIV/0!</v>
      </c>
      <c r="AH9" s="198" t="e">
        <f>IF(COUNT($T9:AG9)&gt;ROUNDUP($Q9/$O9,0)+$P9,0,EDATE(EDATE($T9,1)+$R9,COLUMN()-22))</f>
        <v>#DIV/0!</v>
      </c>
      <c r="AI9" s="198" t="e">
        <f>IF(COUNT($T9:AH9)&gt;ROUNDUP($Q9/$O9,0)+$P9,0,EDATE(EDATE($T9,1)+$R9,COLUMN()-22))</f>
        <v>#DIV/0!</v>
      </c>
      <c r="AJ9" s="198" t="e">
        <f>IF(COUNT($T9:AI9)&gt;ROUNDUP($Q9/$O9,0)+$P9,0,EDATE(EDATE($T9,1)+$R9,COLUMN()-22))</f>
        <v>#DIV/0!</v>
      </c>
      <c r="AK9" s="198" t="e">
        <f>IF(COUNT($T9:AJ9)&gt;ROUNDUP($Q9/$O9,0)+$P9,0,EDATE(EDATE($T9,1)+$R9,COLUMN()-22))</f>
        <v>#DIV/0!</v>
      </c>
      <c r="AL9" s="198" t="e">
        <f>IF(COUNT($T9:AK9)&gt;ROUNDUP($Q9/$O9,0)+$P9,0,EDATE(EDATE($T9,1)+$R9,COLUMN()-22))</f>
        <v>#DIV/0!</v>
      </c>
      <c r="AM9" s="198" t="e">
        <f>IF(COUNT($T9:AL9)&gt;ROUNDUP($Q9/$O9,0)+$P9,0,EDATE(EDATE($T9,1)+$R9,COLUMN()-22))</f>
        <v>#DIV/0!</v>
      </c>
      <c r="AN9" s="198" t="e">
        <f>IF(COUNT($T9:AM9)&gt;ROUNDUP($Q9/$O9,0)+$P9,0,EDATE(EDATE($T9,1)+$R9,COLUMN()-22))</f>
        <v>#DIV/0!</v>
      </c>
      <c r="AO9" s="198" t="e">
        <f>IF(COUNT($T9:AN9)&gt;ROUNDUP($Q9/$O9,0)+$P9,0,EDATE(EDATE($T9,1)+$R9,COLUMN()-22))</f>
        <v>#DIV/0!</v>
      </c>
      <c r="AP9" s="198" t="e">
        <f>IF(COUNT($T9:AO9)&gt;ROUNDUP($Q9/$O9,0)+$P9,0,EDATE(EDATE($T9,1)+$R9,COLUMN()-22))</f>
        <v>#DIV/0!</v>
      </c>
      <c r="AQ9" s="198" t="e">
        <f>IF(COUNT($T9:AP9)&gt;ROUNDUP($Q9/$O9,0)+$P9,0,EDATE(EDATE($T9,1)+$R9,COLUMN()-22))</f>
        <v>#DIV/0!</v>
      </c>
      <c r="AR9" s="198" t="e">
        <f>IF(COUNT($T9:AQ9)&gt;ROUNDUP($Q9/$O9,0)+$P9,0,EDATE(EDATE($T9,1)+$R9,COLUMN()-22))</f>
        <v>#DIV/0!</v>
      </c>
      <c r="AS9" s="198" t="e">
        <f>IF(COUNT($T9:AR9)&gt;ROUNDUP($Q9/$O9,0)+$P9,0,EDATE(EDATE($T9,1)+$R9,COLUMN()-22))</f>
        <v>#DIV/0!</v>
      </c>
      <c r="AT9" s="198" t="e">
        <f>IF(COUNT($T9:AS9)&gt;ROUNDUP($Q9/$O9,0)+$P9,0,EDATE(EDATE($T9,1)+$R9,COLUMN()-22))</f>
        <v>#DIV/0!</v>
      </c>
      <c r="AU9" s="198" t="e">
        <f>IF(COUNT($T9:AT9)&gt;ROUNDUP($Q9/$O9,0)+$P9,0,EDATE(EDATE($T9,1)+$R9,COLUMN()-22))</f>
        <v>#DIV/0!</v>
      </c>
      <c r="AV9" s="198" t="e">
        <f>IF(COUNT($T9:AU9)&gt;ROUNDUP($Q9/$O9,0)+$P9,0,EDATE(EDATE($T9,1)+$R9,COLUMN()-22))</f>
        <v>#DIV/0!</v>
      </c>
      <c r="AW9" s="198" t="e">
        <f>IF(COUNT($T9:AV9)&gt;ROUNDUP($Q9/$O9,0)+$P9,0,EDATE(EDATE($T9,1)+$R9,COLUMN()-22))</f>
        <v>#DIV/0!</v>
      </c>
      <c r="AX9" s="198" t="e">
        <f>IF(COUNT($T9:AW9)&gt;ROUNDUP($Q9/$O9,0)+$P9,0,EDATE(EDATE($T9,1)+$R9,COLUMN()-22))</f>
        <v>#DIV/0!</v>
      </c>
      <c r="AY9" s="198" t="e">
        <f>IF(COUNT($T9:AX9)&gt;ROUNDUP($Q9/$O9,0)+$P9,0,EDATE(EDATE($T9,1)+$R9,COLUMN()-22))</f>
        <v>#DIV/0!</v>
      </c>
      <c r="AZ9" s="198" t="e">
        <f>IF(COUNT($T9:AY9)&gt;ROUNDUP($Q9/$O9,0)+$P9,0,EDATE(EDATE($T9,1)+$R9,COLUMN()-22))</f>
        <v>#DIV/0!</v>
      </c>
      <c r="BA9" s="198" t="e">
        <f>IF(COUNT($T9:AZ9)&gt;ROUNDUP($Q9/$O9,0)+$P9,0,EDATE(EDATE($T9,1)+$R9,COLUMN()-22))</f>
        <v>#DIV/0!</v>
      </c>
      <c r="BB9" s="198" t="e">
        <f>IF(COUNT($T9:BA9)&gt;ROUNDUP($Q9/$O9,0)+$P9,0,EDATE(EDATE($T9,1)+$R9,COLUMN()-22))</f>
        <v>#DIV/0!</v>
      </c>
      <c r="BC9" s="198" t="e">
        <f>IF(COUNT($T9:BB9)&gt;ROUNDUP($Q9/$O9,0)+$P9,0,EDATE(EDATE($T9,1)+$R9,COLUMN()-22))</f>
        <v>#DIV/0!</v>
      </c>
      <c r="BD9" s="167"/>
      <c r="BE9" s="47"/>
    </row>
    <row r="10" spans="1:57" ht="21" customHeight="1">
      <c r="A10" s="160" t="str">
        <f t="shared" ca="1" si="0"/>
        <v/>
      </c>
      <c r="B10" s="280"/>
      <c r="C10" s="282" t="e">
        <f>+VLOOKUP(B10,'اسماء العملاء'!$A$2:$E$1270,5,FALSE)</f>
        <v>#N/A</v>
      </c>
      <c r="D10" s="282" t="e">
        <f>+VLOOKUP(B10,'اسماء العملاء'!$A$2:$C$1270,2,FALSE)</f>
        <v>#N/A</v>
      </c>
      <c r="E10" s="282"/>
      <c r="F10" s="282" t="e">
        <f>+VLOOKUP(B10,'اسماء العملاء'!$A$2:$C$1270,3,FALSE)</f>
        <v>#N/A</v>
      </c>
      <c r="G10" s="47"/>
      <c r="H10" s="82" t="e">
        <f>+VLOOKUP(G10,'انواع الفلاتر'!$B$2:$C$52,2,FALSE)</f>
        <v>#N/A</v>
      </c>
      <c r="I10" s="58"/>
      <c r="J10" s="80" t="e">
        <f t="shared" si="1"/>
        <v>#N/A</v>
      </c>
      <c r="K10" s="63"/>
      <c r="L10" s="63"/>
      <c r="M10" s="169"/>
      <c r="N10" s="64">
        <f t="shared" si="2"/>
        <v>0</v>
      </c>
      <c r="O10" s="287"/>
      <c r="P10" s="181" t="e">
        <f t="shared" si="4"/>
        <v>#DIV/0!</v>
      </c>
      <c r="Q10" s="181" t="e">
        <f t="shared" si="5"/>
        <v>#DIV/0!</v>
      </c>
      <c r="R10" s="194">
        <v>0</v>
      </c>
      <c r="S10" s="187" t="e">
        <f t="shared" si="3"/>
        <v>#DIV/0!</v>
      </c>
      <c r="T10" s="200"/>
      <c r="U10" s="198" t="e">
        <f>IF(COUNT($T10:T10)&gt;ROUNDUP($Q10/$O10,0)+$P10,0,EDATE(EDATE($T10,1)+$R10,COLUMN()-22))</f>
        <v>#DIV/0!</v>
      </c>
      <c r="V10" s="198" t="e">
        <f>IF(COUNT($T10:U10)&gt;ROUNDUP($Q10/$O10,0)+$P10,0,EDATE(EDATE($T10,1)+$R10,COLUMN()-22))</f>
        <v>#DIV/0!</v>
      </c>
      <c r="W10" s="198" t="e">
        <f>IF(COUNT($T10:V10)&gt;ROUNDUP($Q10/$O10,0)+$P10,0,EDATE(EDATE($T10,1)+$R10,COLUMN()-22))</f>
        <v>#DIV/0!</v>
      </c>
      <c r="X10" s="198" t="e">
        <f>IF(COUNT($T10:W10)&gt;ROUNDUP($Q10/$O10,0)+$P10,0,EDATE(EDATE($T10,1)+$R10,COLUMN()-22))</f>
        <v>#DIV/0!</v>
      </c>
      <c r="Y10" s="198" t="e">
        <f>IF(COUNT($T10:X10)&gt;ROUNDUP($Q10/$O10,0)+$P10,0,EDATE(EDATE($T10,1)+$R10,COLUMN()-22))</f>
        <v>#DIV/0!</v>
      </c>
      <c r="Z10" s="198" t="e">
        <f>IF(COUNT($T10:Y10)&gt;ROUNDUP($Q10/$O10,0)+$P10,0,EDATE(EDATE($T10,1)+$R10,COLUMN()-22))</f>
        <v>#DIV/0!</v>
      </c>
      <c r="AA10" s="198" t="e">
        <f>IF(COUNT($T10:Z10)&gt;ROUNDUP($Q10/$O10,0)+$P10,0,EDATE(EDATE($T10,1)+$R10,COLUMN()-22))</f>
        <v>#DIV/0!</v>
      </c>
      <c r="AB10" s="198" t="e">
        <f>IF(COUNT($T10:AA10)&gt;ROUNDUP($Q10/$O10,0)+$P10,0,EDATE(EDATE($T10,1)+$R10,COLUMN()-22))</f>
        <v>#DIV/0!</v>
      </c>
      <c r="AC10" s="198" t="e">
        <f>IF(COUNT($T10:AB10)&gt;ROUNDUP($Q10/$O10,0)+$P10,0,EDATE(EDATE($T10,1)+$R10,COLUMN()-22))</f>
        <v>#DIV/0!</v>
      </c>
      <c r="AD10" s="198" t="e">
        <f>IF(COUNT($T10:AC10)&gt;ROUNDUP($Q10/$O10,0)+$P10,0,EDATE(EDATE($T10,1)+$R10,COLUMN()-22))</f>
        <v>#DIV/0!</v>
      </c>
      <c r="AE10" s="198" t="e">
        <f>IF(COUNT($T10:AD10)&gt;ROUNDUP($Q10/$O10,0)+$P10,0,EDATE(EDATE($T10,1)+$R10,COLUMN()-22))</f>
        <v>#DIV/0!</v>
      </c>
      <c r="AF10" s="198" t="e">
        <f>IF(COUNT($T10:AE10)&gt;ROUNDUP($Q10/$O10,0)+$P10,0,EDATE(EDATE($T10,1)+$R10,COLUMN()-22))</f>
        <v>#DIV/0!</v>
      </c>
      <c r="AG10" s="198" t="e">
        <f>IF(COUNT($T10:AF10)&gt;ROUNDUP($Q10/$O10,0)+$P10,0,EDATE(EDATE($T10,1)+$R10,COLUMN()-22))</f>
        <v>#DIV/0!</v>
      </c>
      <c r="AH10" s="198" t="e">
        <f>IF(COUNT($T10:AG10)&gt;ROUNDUP($Q10/$O10,0)+$P10,0,EDATE(EDATE($T10,1)+$R10,COLUMN()-22))</f>
        <v>#DIV/0!</v>
      </c>
      <c r="AI10" s="198" t="e">
        <f>IF(COUNT($T10:AH10)&gt;ROUNDUP($Q10/$O10,0)+$P10,0,EDATE(EDATE($T10,1)+$R10,COLUMN()-22))</f>
        <v>#DIV/0!</v>
      </c>
      <c r="AJ10" s="198" t="e">
        <f>IF(COUNT($T10:AI10)&gt;ROUNDUP($Q10/$O10,0)+$P10,0,EDATE(EDATE($T10,1)+$R10,COLUMN()-22))</f>
        <v>#DIV/0!</v>
      </c>
      <c r="AK10" s="198" t="e">
        <f>IF(COUNT($T10:AJ10)&gt;ROUNDUP($Q10/$O10,0)+$P10,0,EDATE(EDATE($T10,1)+$R10,COLUMN()-22))</f>
        <v>#DIV/0!</v>
      </c>
      <c r="AL10" s="198" t="e">
        <f>IF(COUNT($T10:AK10)&gt;ROUNDUP($Q10/$O10,0)+$P10,0,EDATE(EDATE($T10,1)+$R10,COLUMN()-22))</f>
        <v>#DIV/0!</v>
      </c>
      <c r="AM10" s="198" t="e">
        <f>IF(COUNT($T10:AL10)&gt;ROUNDUP($Q10/$O10,0)+$P10,0,EDATE(EDATE($T10,1)+$R10,COLUMN()-22))</f>
        <v>#DIV/0!</v>
      </c>
      <c r="AN10" s="198" t="e">
        <f>IF(COUNT($T10:AM10)&gt;ROUNDUP($Q10/$O10,0)+$P10,0,EDATE(EDATE($T10,1)+$R10,COLUMN()-22))</f>
        <v>#DIV/0!</v>
      </c>
      <c r="AO10" s="198" t="e">
        <f>IF(COUNT($T10:AN10)&gt;ROUNDUP($Q10/$O10,0)+$P10,0,EDATE(EDATE($T10,1)+$R10,COLUMN()-22))</f>
        <v>#DIV/0!</v>
      </c>
      <c r="AP10" s="198" t="e">
        <f>IF(COUNT($T10:AO10)&gt;ROUNDUP($Q10/$O10,0)+$P10,0,EDATE(EDATE($T10,1)+$R10,COLUMN()-22))</f>
        <v>#DIV/0!</v>
      </c>
      <c r="AQ10" s="198" t="e">
        <f>IF(COUNT($T10:AP10)&gt;ROUNDUP($Q10/$O10,0)+$P10,0,EDATE(EDATE($T10,1)+$R10,COLUMN()-22))</f>
        <v>#DIV/0!</v>
      </c>
      <c r="AR10" s="198" t="e">
        <f>IF(COUNT($T10:AQ10)&gt;ROUNDUP($Q10/$O10,0)+$P10,0,EDATE(EDATE($T10,1)+$R10,COLUMN()-22))</f>
        <v>#DIV/0!</v>
      </c>
      <c r="AS10" s="198" t="e">
        <f>IF(COUNT($T10:AR10)&gt;ROUNDUP($Q10/$O10,0)+$P10,0,EDATE(EDATE($T10,1)+$R10,COLUMN()-22))</f>
        <v>#DIV/0!</v>
      </c>
      <c r="AT10" s="198" t="e">
        <f>IF(COUNT($T10:AS10)&gt;ROUNDUP($Q10/$O10,0)+$P10,0,EDATE(EDATE($T10,1)+$R10,COLUMN()-22))</f>
        <v>#DIV/0!</v>
      </c>
      <c r="AU10" s="198" t="e">
        <f>IF(COUNT($T10:AT10)&gt;ROUNDUP($Q10/$O10,0)+$P10,0,EDATE(EDATE($T10,1)+$R10,COLUMN()-22))</f>
        <v>#DIV/0!</v>
      </c>
      <c r="AV10" s="198" t="e">
        <f>IF(COUNT($T10:AU10)&gt;ROUNDUP($Q10/$O10,0)+$P10,0,EDATE(EDATE($T10,1)+$R10,COLUMN()-22))</f>
        <v>#DIV/0!</v>
      </c>
      <c r="AW10" s="198" t="e">
        <f>IF(COUNT($T10:AV10)&gt;ROUNDUP($Q10/$O10,0)+$P10,0,EDATE(EDATE($T10,1)+$R10,COLUMN()-22))</f>
        <v>#DIV/0!</v>
      </c>
      <c r="AX10" s="198" t="e">
        <f>IF(COUNT($T10:AW10)&gt;ROUNDUP($Q10/$O10,0)+$P10,0,EDATE(EDATE($T10,1)+$R10,COLUMN()-22))</f>
        <v>#DIV/0!</v>
      </c>
      <c r="AY10" s="198" t="e">
        <f>IF(COUNT($T10:AX10)&gt;ROUNDUP($Q10/$O10,0)+$P10,0,EDATE(EDATE($T10,1)+$R10,COLUMN()-22))</f>
        <v>#DIV/0!</v>
      </c>
      <c r="AZ10" s="198" t="e">
        <f>IF(COUNT($T10:AY10)&gt;ROUNDUP($Q10/$O10,0)+$P10,0,EDATE(EDATE($T10,1)+$R10,COLUMN()-22))</f>
        <v>#DIV/0!</v>
      </c>
      <c r="BA10" s="198" t="e">
        <f>IF(COUNT($T10:AZ10)&gt;ROUNDUP($Q10/$O10,0)+$P10,0,EDATE(EDATE($T10,1)+$R10,COLUMN()-22))</f>
        <v>#DIV/0!</v>
      </c>
      <c r="BB10" s="198" t="e">
        <f>IF(COUNT($T10:BA10)&gt;ROUNDUP($Q10/$O10,0)+$P10,0,EDATE(EDATE($T10,1)+$R10,COLUMN()-22))</f>
        <v>#DIV/0!</v>
      </c>
      <c r="BC10" s="198" t="e">
        <f>IF(COUNT($T10:BB10)&gt;ROUNDUP($Q10/$O10,0)+$P10,0,EDATE(EDATE($T10,1)+$R10,COLUMN()-22))</f>
        <v>#DIV/0!</v>
      </c>
      <c r="BD10" s="167"/>
      <c r="BE10" s="47"/>
    </row>
    <row r="11" spans="1:57" ht="21" customHeight="1">
      <c r="A11" s="160" t="str">
        <f t="shared" ca="1" si="0"/>
        <v/>
      </c>
      <c r="B11" s="280"/>
      <c r="C11" s="282" t="e">
        <f>+VLOOKUP(B11,'اسماء العملاء'!$A$2:$E$1270,5,FALSE)</f>
        <v>#N/A</v>
      </c>
      <c r="D11" s="282" t="e">
        <f>+VLOOKUP(B11,'اسماء العملاء'!$A$2:$C$1270,2,FALSE)</f>
        <v>#N/A</v>
      </c>
      <c r="E11" s="282"/>
      <c r="F11" s="282" t="e">
        <f>+VLOOKUP(B11,'اسماء العملاء'!$A$2:$C$1270,3,FALSE)</f>
        <v>#N/A</v>
      </c>
      <c r="G11" s="47"/>
      <c r="H11" s="82" t="e">
        <f>+VLOOKUP(G11,'انواع الفلاتر'!$B$2:$C$52,2,FALSE)</f>
        <v>#N/A</v>
      </c>
      <c r="I11" s="58"/>
      <c r="J11" s="80" t="e">
        <f t="shared" si="1"/>
        <v>#N/A</v>
      </c>
      <c r="K11" s="63"/>
      <c r="L11" s="63"/>
      <c r="M11" s="169"/>
      <c r="N11" s="64">
        <f t="shared" si="2"/>
        <v>0</v>
      </c>
      <c r="O11" s="287"/>
      <c r="P11" s="181" t="e">
        <f t="shared" si="4"/>
        <v>#DIV/0!</v>
      </c>
      <c r="Q11" s="181" t="e">
        <f t="shared" si="5"/>
        <v>#DIV/0!</v>
      </c>
      <c r="R11" s="194">
        <v>0</v>
      </c>
      <c r="S11" s="187" t="e">
        <f t="shared" si="3"/>
        <v>#DIV/0!</v>
      </c>
      <c r="T11" s="200"/>
      <c r="U11" s="198" t="e">
        <f>IF(COUNT($T11:T11)&gt;ROUNDUP($Q11/$O11,0)+$P11,0,EDATE(EDATE($T11,1)+$R11,COLUMN()-22))</f>
        <v>#DIV/0!</v>
      </c>
      <c r="V11" s="198" t="e">
        <f>IF(COUNT($T11:U11)&gt;ROUNDUP($Q11/$O11,0)+$P11,0,EDATE(EDATE($T11,1)+$R11,COLUMN()-22))</f>
        <v>#DIV/0!</v>
      </c>
      <c r="W11" s="198" t="e">
        <f>IF(COUNT($T11:V11)&gt;ROUNDUP($Q11/$O11,0)+$P11,0,EDATE(EDATE($T11,1)+$R11,COLUMN()-22))</f>
        <v>#DIV/0!</v>
      </c>
      <c r="X11" s="198" t="e">
        <f>IF(COUNT($T11:W11)&gt;ROUNDUP($Q11/$O11,0)+$P11,0,EDATE(EDATE($T11,1)+$R11,COLUMN()-22))</f>
        <v>#DIV/0!</v>
      </c>
      <c r="Y11" s="198" t="e">
        <f>IF(COUNT($T11:X11)&gt;ROUNDUP($Q11/$O11,0)+$P11,0,EDATE(EDATE($T11,1)+$R11,COLUMN()-22))</f>
        <v>#DIV/0!</v>
      </c>
      <c r="Z11" s="198" t="e">
        <f>IF(COUNT($T11:Y11)&gt;ROUNDUP($Q11/$O11,0)+$P11,0,EDATE(EDATE($T11,1)+$R11,COLUMN()-22))</f>
        <v>#DIV/0!</v>
      </c>
      <c r="AA11" s="198" t="e">
        <f>IF(COUNT($T11:Z11)&gt;ROUNDUP($Q11/$O11,0)+$P11,0,EDATE(EDATE($T11,1)+$R11,COLUMN()-22))</f>
        <v>#DIV/0!</v>
      </c>
      <c r="AB11" s="198" t="e">
        <f>IF(COUNT($T11:AA11)&gt;ROUNDUP($Q11/$O11,0)+$P11,0,EDATE(EDATE($T11,1)+$R11,COLUMN()-22))</f>
        <v>#DIV/0!</v>
      </c>
      <c r="AC11" s="198" t="e">
        <f>IF(COUNT($T11:AB11)&gt;ROUNDUP($Q11/$O11,0)+$P11,0,EDATE(EDATE($T11,1)+$R11,COLUMN()-22))</f>
        <v>#DIV/0!</v>
      </c>
      <c r="AD11" s="198" t="e">
        <f>IF(COUNT($T11:AC11)&gt;ROUNDUP($Q11/$O11,0)+$P11,0,EDATE(EDATE($T11,1)+$R11,COLUMN()-22))</f>
        <v>#DIV/0!</v>
      </c>
      <c r="AE11" s="198" t="e">
        <f>IF(COUNT($T11:AD11)&gt;ROUNDUP($Q11/$O11,0)+$P11,0,EDATE(EDATE($T11,1)+$R11,COLUMN()-22))</f>
        <v>#DIV/0!</v>
      </c>
      <c r="AF11" s="198" t="e">
        <f>IF(COUNT($T11:AE11)&gt;ROUNDUP($Q11/$O11,0)+$P11,0,EDATE(EDATE($T11,1)+$R11,COLUMN()-22))</f>
        <v>#DIV/0!</v>
      </c>
      <c r="AG11" s="198" t="e">
        <f>IF(COUNT($T11:AF11)&gt;ROUNDUP($Q11/$O11,0)+$P11,0,EDATE(EDATE($T11,1)+$R11,COLUMN()-22))</f>
        <v>#DIV/0!</v>
      </c>
      <c r="AH11" s="198" t="e">
        <f>IF(COUNT($T11:AG11)&gt;ROUNDUP($Q11/$O11,0)+$P11,0,EDATE(EDATE($T11,1)+$R11,COLUMN()-22))</f>
        <v>#DIV/0!</v>
      </c>
      <c r="AI11" s="198" t="e">
        <f>IF(COUNT($T11:AH11)&gt;ROUNDUP($Q11/$O11,0)+$P11,0,EDATE(EDATE($T11,1)+$R11,COLUMN()-22))</f>
        <v>#DIV/0!</v>
      </c>
      <c r="AJ11" s="198" t="e">
        <f>IF(COUNT($T11:AI11)&gt;ROUNDUP($Q11/$O11,0)+$P11,0,EDATE(EDATE($T11,1)+$R11,COLUMN()-22))</f>
        <v>#DIV/0!</v>
      </c>
      <c r="AK11" s="198" t="e">
        <f>IF(COUNT($T11:AJ11)&gt;ROUNDUP($Q11/$O11,0)+$P11,0,EDATE(EDATE($T11,1)+$R11,COLUMN()-22))</f>
        <v>#DIV/0!</v>
      </c>
      <c r="AL11" s="198" t="e">
        <f>IF(COUNT($T11:AK11)&gt;ROUNDUP($Q11/$O11,0)+$P11,0,EDATE(EDATE($T11,1)+$R11,COLUMN()-22))</f>
        <v>#DIV/0!</v>
      </c>
      <c r="AM11" s="198" t="e">
        <f>IF(COUNT($T11:AL11)&gt;ROUNDUP($Q11/$O11,0)+$P11,0,EDATE(EDATE($T11,1)+$R11,COLUMN()-22))</f>
        <v>#DIV/0!</v>
      </c>
      <c r="AN11" s="198" t="e">
        <f>IF(COUNT($T11:AM11)&gt;ROUNDUP($Q11/$O11,0)+$P11,0,EDATE(EDATE($T11,1)+$R11,COLUMN()-22))</f>
        <v>#DIV/0!</v>
      </c>
      <c r="AO11" s="198" t="e">
        <f>IF(COUNT($T11:AN11)&gt;ROUNDUP($Q11/$O11,0)+$P11,0,EDATE(EDATE($T11,1)+$R11,COLUMN()-22))</f>
        <v>#DIV/0!</v>
      </c>
      <c r="AP11" s="198" t="e">
        <f>IF(COUNT($T11:AO11)&gt;ROUNDUP($Q11/$O11,0)+$P11,0,EDATE(EDATE($T11,1)+$R11,COLUMN()-22))</f>
        <v>#DIV/0!</v>
      </c>
      <c r="AQ11" s="198" t="e">
        <f>IF(COUNT($T11:AP11)&gt;ROUNDUP($Q11/$O11,0)+$P11,0,EDATE(EDATE($T11,1)+$R11,COLUMN()-22))</f>
        <v>#DIV/0!</v>
      </c>
      <c r="AR11" s="198" t="e">
        <f>IF(COUNT($T11:AQ11)&gt;ROUNDUP($Q11/$O11,0)+$P11,0,EDATE(EDATE($T11,1)+$R11,COLUMN()-22))</f>
        <v>#DIV/0!</v>
      </c>
      <c r="AS11" s="198" t="e">
        <f>IF(COUNT($T11:AR11)&gt;ROUNDUP($Q11/$O11,0)+$P11,0,EDATE(EDATE($T11,1)+$R11,COLUMN()-22))</f>
        <v>#DIV/0!</v>
      </c>
      <c r="AT11" s="198" t="e">
        <f>IF(COUNT($T11:AS11)&gt;ROUNDUP($Q11/$O11,0)+$P11,0,EDATE(EDATE($T11,1)+$R11,COLUMN()-22))</f>
        <v>#DIV/0!</v>
      </c>
      <c r="AU11" s="198" t="e">
        <f>IF(COUNT($T11:AT11)&gt;ROUNDUP($Q11/$O11,0)+$P11,0,EDATE(EDATE($T11,1)+$R11,COLUMN()-22))</f>
        <v>#DIV/0!</v>
      </c>
      <c r="AV11" s="198" t="e">
        <f>IF(COUNT($T11:AU11)&gt;ROUNDUP($Q11/$O11,0)+$P11,0,EDATE(EDATE($T11,1)+$R11,COLUMN()-22))</f>
        <v>#DIV/0!</v>
      </c>
      <c r="AW11" s="198" t="e">
        <f>IF(COUNT($T11:AV11)&gt;ROUNDUP($Q11/$O11,0)+$P11,0,EDATE(EDATE($T11,1)+$R11,COLUMN()-22))</f>
        <v>#DIV/0!</v>
      </c>
      <c r="AX11" s="198" t="e">
        <f>IF(COUNT($T11:AW11)&gt;ROUNDUP($Q11/$O11,0)+$P11,0,EDATE(EDATE($T11,1)+$R11,COLUMN()-22))</f>
        <v>#DIV/0!</v>
      </c>
      <c r="AY11" s="198" t="e">
        <f>IF(COUNT($T11:AX11)&gt;ROUNDUP($Q11/$O11,0)+$P11,0,EDATE(EDATE($T11,1)+$R11,COLUMN()-22))</f>
        <v>#DIV/0!</v>
      </c>
      <c r="AZ11" s="198" t="e">
        <f>IF(COUNT($T11:AY11)&gt;ROUNDUP($Q11/$O11,0)+$P11,0,EDATE(EDATE($T11,1)+$R11,COLUMN()-22))</f>
        <v>#DIV/0!</v>
      </c>
      <c r="BA11" s="198" t="e">
        <f>IF(COUNT($T11:AZ11)&gt;ROUNDUP($Q11/$O11,0)+$P11,0,EDATE(EDATE($T11,1)+$R11,COLUMN()-22))</f>
        <v>#DIV/0!</v>
      </c>
      <c r="BB11" s="198" t="e">
        <f>IF(COUNT($T11:BA11)&gt;ROUNDUP($Q11/$O11,0)+$P11,0,EDATE(EDATE($T11,1)+$R11,COLUMN()-22))</f>
        <v>#DIV/0!</v>
      </c>
      <c r="BC11" s="198" t="e">
        <f>IF(COUNT($T11:BB11)&gt;ROUNDUP($Q11/$O11,0)+$P11,0,EDATE(EDATE($T11,1)+$R11,COLUMN()-22))</f>
        <v>#DIV/0!</v>
      </c>
      <c r="BD11" s="167"/>
      <c r="BE11" s="47"/>
    </row>
    <row r="12" spans="1:57" ht="21" customHeight="1">
      <c r="A12" s="160" t="str">
        <f t="shared" ca="1" si="0"/>
        <v/>
      </c>
      <c r="B12" s="280"/>
      <c r="C12" s="282" t="e">
        <f>+VLOOKUP(B12,'اسماء العملاء'!$A$2:$E$1270,5,FALSE)</f>
        <v>#N/A</v>
      </c>
      <c r="D12" s="282" t="e">
        <f>+VLOOKUP(B12,'اسماء العملاء'!$A$2:$C$1270,2,FALSE)</f>
        <v>#N/A</v>
      </c>
      <c r="E12" s="282"/>
      <c r="F12" s="282" t="e">
        <f>+VLOOKUP(B12,'اسماء العملاء'!$A$2:$C$1270,3,FALSE)</f>
        <v>#N/A</v>
      </c>
      <c r="G12" s="47"/>
      <c r="H12" s="82" t="e">
        <f>+VLOOKUP(G12,'انواع الفلاتر'!$B$2:$C$52,2,FALSE)</f>
        <v>#N/A</v>
      </c>
      <c r="I12" s="58"/>
      <c r="J12" s="80" t="e">
        <f t="shared" si="1"/>
        <v>#N/A</v>
      </c>
      <c r="K12" s="63"/>
      <c r="L12" s="63"/>
      <c r="M12" s="169"/>
      <c r="N12" s="64">
        <f t="shared" si="2"/>
        <v>0</v>
      </c>
      <c r="O12" s="287"/>
      <c r="P12" s="181" t="e">
        <f t="shared" si="4"/>
        <v>#DIV/0!</v>
      </c>
      <c r="Q12" s="181" t="e">
        <f t="shared" si="5"/>
        <v>#DIV/0!</v>
      </c>
      <c r="R12" s="194">
        <v>0</v>
      </c>
      <c r="S12" s="187" t="e">
        <f t="shared" si="3"/>
        <v>#DIV/0!</v>
      </c>
      <c r="T12" s="200"/>
      <c r="U12" s="198" t="e">
        <f>IF(COUNT($T12:T12)&gt;ROUNDUP($Q12/$O12,0)+$P12,0,EDATE(EDATE($T12,1)+$R12,COLUMN()-22))</f>
        <v>#DIV/0!</v>
      </c>
      <c r="V12" s="198" t="e">
        <f>IF(COUNT($T12:U12)&gt;ROUNDUP($Q12/$O12,0)+$P12,0,EDATE(EDATE($T12,1)+$R12,COLUMN()-22))</f>
        <v>#DIV/0!</v>
      </c>
      <c r="W12" s="198" t="e">
        <f>IF(COUNT($T12:V12)&gt;ROUNDUP($Q12/$O12,0)+$P12,0,EDATE(EDATE($T12,1)+$R12,COLUMN()-22))</f>
        <v>#DIV/0!</v>
      </c>
      <c r="X12" s="198" t="e">
        <f>IF(COUNT($T12:W12)&gt;ROUNDUP($Q12/$O12,0)+$P12,0,EDATE(EDATE($T12,1)+$R12,COLUMN()-22))</f>
        <v>#DIV/0!</v>
      </c>
      <c r="Y12" s="198" t="e">
        <f>IF(COUNT($T12:X12)&gt;ROUNDUP($Q12/$O12,0)+$P12,0,EDATE(EDATE($T12,1)+$R12,COLUMN()-22))</f>
        <v>#DIV/0!</v>
      </c>
      <c r="Z12" s="198" t="e">
        <f>IF(COUNT($T12:Y12)&gt;ROUNDUP($Q12/$O12,0)+$P12,0,EDATE(EDATE($T12,1)+$R12,COLUMN()-22))</f>
        <v>#DIV/0!</v>
      </c>
      <c r="AA12" s="198" t="e">
        <f>IF(COUNT($T12:Z12)&gt;ROUNDUP($Q12/$O12,0)+$P12,0,EDATE(EDATE($T12,1)+$R12,COLUMN()-22))</f>
        <v>#DIV/0!</v>
      </c>
      <c r="AB12" s="198" t="e">
        <f>IF(COUNT($T12:AA12)&gt;ROUNDUP($Q12/$O12,0)+$P12,0,EDATE(EDATE($T12,1)+$R12,COLUMN()-22))</f>
        <v>#DIV/0!</v>
      </c>
      <c r="AC12" s="198" t="e">
        <f>IF(COUNT($T12:AB12)&gt;ROUNDUP($Q12/$O12,0)+$P12,0,EDATE(EDATE($T12,1)+$R12,COLUMN()-22))</f>
        <v>#DIV/0!</v>
      </c>
      <c r="AD12" s="198" t="e">
        <f>IF(COUNT($T12:AC12)&gt;ROUNDUP($Q12/$O12,0)+$P12,0,EDATE(EDATE($T12,1)+$R12,COLUMN()-22))</f>
        <v>#DIV/0!</v>
      </c>
      <c r="AE12" s="198" t="e">
        <f>IF(COUNT($T12:AD12)&gt;ROUNDUP($Q12/$O12,0)+$P12,0,EDATE(EDATE($T12,1)+$R12,COLUMN()-22))</f>
        <v>#DIV/0!</v>
      </c>
      <c r="AF12" s="198" t="e">
        <f>IF(COUNT($T12:AE12)&gt;ROUNDUP($Q12/$O12,0)+$P12,0,EDATE(EDATE($T12,1)+$R12,COLUMN()-22))</f>
        <v>#DIV/0!</v>
      </c>
      <c r="AG12" s="198" t="e">
        <f>IF(COUNT($T12:AF12)&gt;ROUNDUP($Q12/$O12,0)+$P12,0,EDATE(EDATE($T12,1)+$R12,COLUMN()-22))</f>
        <v>#DIV/0!</v>
      </c>
      <c r="AH12" s="198" t="e">
        <f>IF(COUNT($T12:AG12)&gt;ROUNDUP($Q12/$O12,0)+$P12,0,EDATE(EDATE($T12,1)+$R12,COLUMN()-22))</f>
        <v>#DIV/0!</v>
      </c>
      <c r="AI12" s="198" t="e">
        <f>IF(COUNT($T12:AH12)&gt;ROUNDUP($Q12/$O12,0)+$P12,0,EDATE(EDATE($T12,1)+$R12,COLUMN()-22))</f>
        <v>#DIV/0!</v>
      </c>
      <c r="AJ12" s="198" t="e">
        <f>IF(COUNT($T12:AI12)&gt;ROUNDUP($Q12/$O12,0)+$P12,0,EDATE(EDATE($T12,1)+$R12,COLUMN()-22))</f>
        <v>#DIV/0!</v>
      </c>
      <c r="AK12" s="198" t="e">
        <f>IF(COUNT($T12:AJ12)&gt;ROUNDUP($Q12/$O12,0)+$P12,0,EDATE(EDATE($T12,1)+$R12,COLUMN()-22))</f>
        <v>#DIV/0!</v>
      </c>
      <c r="AL12" s="198" t="e">
        <f>IF(COUNT($T12:AK12)&gt;ROUNDUP($Q12/$O12,0)+$P12,0,EDATE(EDATE($T12,1)+$R12,COLUMN()-22))</f>
        <v>#DIV/0!</v>
      </c>
      <c r="AM12" s="198" t="e">
        <f>IF(COUNT($T12:AL12)&gt;ROUNDUP($Q12/$O12,0)+$P12,0,EDATE(EDATE($T12,1)+$R12,COLUMN()-22))</f>
        <v>#DIV/0!</v>
      </c>
      <c r="AN12" s="198" t="e">
        <f>IF(COUNT($T12:AM12)&gt;ROUNDUP($Q12/$O12,0)+$P12,0,EDATE(EDATE($T12,1)+$R12,COLUMN()-22))</f>
        <v>#DIV/0!</v>
      </c>
      <c r="AO12" s="198" t="e">
        <f>IF(COUNT($T12:AN12)&gt;ROUNDUP($Q12/$O12,0)+$P12,0,EDATE(EDATE($T12,1)+$R12,COLUMN()-22))</f>
        <v>#DIV/0!</v>
      </c>
      <c r="AP12" s="198" t="e">
        <f>IF(COUNT($T12:AO12)&gt;ROUNDUP($Q12/$O12,0)+$P12,0,EDATE(EDATE($T12,1)+$R12,COLUMN()-22))</f>
        <v>#DIV/0!</v>
      </c>
      <c r="AQ12" s="198" t="e">
        <f>IF(COUNT($T12:AP12)&gt;ROUNDUP($Q12/$O12,0)+$P12,0,EDATE(EDATE($T12,1)+$R12,COLUMN()-22))</f>
        <v>#DIV/0!</v>
      </c>
      <c r="AR12" s="198" t="e">
        <f>IF(COUNT($T12:AQ12)&gt;ROUNDUP($Q12/$O12,0)+$P12,0,EDATE(EDATE($T12,1)+$R12,COLUMN()-22))</f>
        <v>#DIV/0!</v>
      </c>
      <c r="AS12" s="198" t="e">
        <f>IF(COUNT($T12:AR12)&gt;ROUNDUP($Q12/$O12,0)+$P12,0,EDATE(EDATE($T12,1)+$R12,COLUMN()-22))</f>
        <v>#DIV/0!</v>
      </c>
      <c r="AT12" s="198" t="e">
        <f>IF(COUNT($T12:AS12)&gt;ROUNDUP($Q12/$O12,0)+$P12,0,EDATE(EDATE($T12,1)+$R12,COLUMN()-22))</f>
        <v>#DIV/0!</v>
      </c>
      <c r="AU12" s="198" t="e">
        <f>IF(COUNT($T12:AT12)&gt;ROUNDUP($Q12/$O12,0)+$P12,0,EDATE(EDATE($T12,1)+$R12,COLUMN()-22))</f>
        <v>#DIV/0!</v>
      </c>
      <c r="AV12" s="198" t="e">
        <f>IF(COUNT($T12:AU12)&gt;ROUNDUP($Q12/$O12,0)+$P12,0,EDATE(EDATE($T12,1)+$R12,COLUMN()-22))</f>
        <v>#DIV/0!</v>
      </c>
      <c r="AW12" s="198" t="e">
        <f>IF(COUNT($T12:AV12)&gt;ROUNDUP($Q12/$O12,0)+$P12,0,EDATE(EDATE($T12,1)+$R12,COLUMN()-22))</f>
        <v>#DIV/0!</v>
      </c>
      <c r="AX12" s="198" t="e">
        <f>IF(COUNT($T12:AW12)&gt;ROUNDUP($Q12/$O12,0)+$P12,0,EDATE(EDATE($T12,1)+$R12,COLUMN()-22))</f>
        <v>#DIV/0!</v>
      </c>
      <c r="AY12" s="198" t="e">
        <f>IF(COUNT($T12:AX12)&gt;ROUNDUP($Q12/$O12,0)+$P12,0,EDATE(EDATE($T12,1)+$R12,COLUMN()-22))</f>
        <v>#DIV/0!</v>
      </c>
      <c r="AZ12" s="198" t="e">
        <f>IF(COUNT($T12:AY12)&gt;ROUNDUP($Q12/$O12,0)+$P12,0,EDATE(EDATE($T12,1)+$R12,COLUMN()-22))</f>
        <v>#DIV/0!</v>
      </c>
      <c r="BA12" s="198" t="e">
        <f>IF(COUNT($T12:AZ12)&gt;ROUNDUP($Q12/$O12,0)+$P12,0,EDATE(EDATE($T12,1)+$R12,COLUMN()-22))</f>
        <v>#DIV/0!</v>
      </c>
      <c r="BB12" s="198" t="e">
        <f>IF(COUNT($T12:BA12)&gt;ROUNDUP($Q12/$O12,0)+$P12,0,EDATE(EDATE($T12,1)+$R12,COLUMN()-22))</f>
        <v>#DIV/0!</v>
      </c>
      <c r="BC12" s="198" t="e">
        <f>IF(COUNT($T12:BB12)&gt;ROUNDUP($Q12/$O12,0)+$P12,0,EDATE(EDATE($T12,1)+$R12,COLUMN()-22))</f>
        <v>#DIV/0!</v>
      </c>
      <c r="BD12" s="167"/>
      <c r="BE12" s="47"/>
    </row>
    <row r="13" spans="1:57" ht="21" customHeight="1">
      <c r="A13" s="160" t="str">
        <f t="shared" ca="1" si="0"/>
        <v/>
      </c>
      <c r="B13" s="280"/>
      <c r="C13" s="282" t="e">
        <f>+VLOOKUP(B13,'اسماء العملاء'!$A$2:$E$1270,5,FALSE)</f>
        <v>#N/A</v>
      </c>
      <c r="D13" s="282" t="e">
        <f>+VLOOKUP(B13,'اسماء العملاء'!$A$2:$C$1270,2,FALSE)</f>
        <v>#N/A</v>
      </c>
      <c r="E13" s="282"/>
      <c r="F13" s="282" t="e">
        <f>+VLOOKUP(B13,'اسماء العملاء'!$A$2:$C$1270,3,FALSE)</f>
        <v>#N/A</v>
      </c>
      <c r="G13" s="47"/>
      <c r="H13" s="82" t="e">
        <f>+VLOOKUP(G13,'انواع الفلاتر'!$B$2:$C$52,2,FALSE)</f>
        <v>#N/A</v>
      </c>
      <c r="I13" s="58"/>
      <c r="J13" s="80" t="e">
        <f t="shared" si="1"/>
        <v>#N/A</v>
      </c>
      <c r="K13" s="63"/>
      <c r="L13" s="63"/>
      <c r="M13" s="169"/>
      <c r="N13" s="64">
        <f t="shared" si="2"/>
        <v>0</v>
      </c>
      <c r="O13" s="287"/>
      <c r="P13" s="181" t="e">
        <f t="shared" si="4"/>
        <v>#DIV/0!</v>
      </c>
      <c r="Q13" s="181" t="e">
        <f t="shared" si="5"/>
        <v>#DIV/0!</v>
      </c>
      <c r="R13" s="194">
        <v>0</v>
      </c>
      <c r="S13" s="187" t="e">
        <f t="shared" si="3"/>
        <v>#DIV/0!</v>
      </c>
      <c r="T13" s="200"/>
      <c r="U13" s="198" t="e">
        <f>IF(COUNT($T13:T13)&gt;ROUNDUP($Q13/$O13,0)+$P13,0,EDATE(EDATE($T13,1)+$R13,COLUMN()-22))</f>
        <v>#DIV/0!</v>
      </c>
      <c r="V13" s="198" t="e">
        <f>IF(COUNT($T13:U13)&gt;ROUNDUP($Q13/$O13,0)+$P13,0,EDATE(EDATE($T13,1)+$R13,COLUMN()-22))</f>
        <v>#DIV/0!</v>
      </c>
      <c r="W13" s="198" t="e">
        <f>IF(COUNT($T13:V13)&gt;ROUNDUP($Q13/$O13,0)+$P13,0,EDATE(EDATE($T13,1)+$R13,COLUMN()-22))</f>
        <v>#DIV/0!</v>
      </c>
      <c r="X13" s="198" t="e">
        <f>IF(COUNT($T13:W13)&gt;ROUNDUP($Q13/$O13,0)+$P13,0,EDATE(EDATE($T13,1)+$R13,COLUMN()-22))</f>
        <v>#DIV/0!</v>
      </c>
      <c r="Y13" s="198" t="e">
        <f>IF(COUNT($T13:X13)&gt;ROUNDUP($Q13/$O13,0)+$P13,0,EDATE(EDATE($T13,1)+$R13,COLUMN()-22))</f>
        <v>#DIV/0!</v>
      </c>
      <c r="Z13" s="198" t="e">
        <f>IF(COUNT($T13:Y13)&gt;ROUNDUP($Q13/$O13,0)+$P13,0,EDATE(EDATE($T13,1)+$R13,COLUMN()-22))</f>
        <v>#DIV/0!</v>
      </c>
      <c r="AA13" s="198" t="e">
        <f>IF(COUNT($T13:Z13)&gt;ROUNDUP($Q13/$O13,0)+$P13,0,EDATE(EDATE($T13,1)+$R13,COLUMN()-22))</f>
        <v>#DIV/0!</v>
      </c>
      <c r="AB13" s="198" t="e">
        <f>IF(COUNT($T13:AA13)&gt;ROUNDUP($Q13/$O13,0)+$P13,0,EDATE(EDATE($T13,1)+$R13,COLUMN()-22))</f>
        <v>#DIV/0!</v>
      </c>
      <c r="AC13" s="198" t="e">
        <f>IF(COUNT($T13:AB13)&gt;ROUNDUP($Q13/$O13,0)+$P13,0,EDATE(EDATE($T13,1)+$R13,COLUMN()-22))</f>
        <v>#DIV/0!</v>
      </c>
      <c r="AD13" s="198" t="e">
        <f>IF(COUNT($T13:AC13)&gt;ROUNDUP($Q13/$O13,0)+$P13,0,EDATE(EDATE($T13,1)+$R13,COLUMN()-22))</f>
        <v>#DIV/0!</v>
      </c>
      <c r="AE13" s="198" t="e">
        <f>IF(COUNT($T13:AD13)&gt;ROUNDUP($Q13/$O13,0)+$P13,0,EDATE(EDATE($T13,1)+$R13,COLUMN()-22))</f>
        <v>#DIV/0!</v>
      </c>
      <c r="AF13" s="198" t="e">
        <f>IF(COUNT($T13:AE13)&gt;ROUNDUP($Q13/$O13,0)+$P13,0,EDATE(EDATE($T13,1)+$R13,COLUMN()-22))</f>
        <v>#DIV/0!</v>
      </c>
      <c r="AG13" s="198" t="e">
        <f>IF(COUNT($T13:AF13)&gt;ROUNDUP($Q13/$O13,0)+$P13,0,EDATE(EDATE($T13,1)+$R13,COLUMN()-22))</f>
        <v>#DIV/0!</v>
      </c>
      <c r="AH13" s="198" t="e">
        <f>IF(COUNT($T13:AG13)&gt;ROUNDUP($Q13/$O13,0)+$P13,0,EDATE(EDATE($T13,1)+$R13,COLUMN()-22))</f>
        <v>#DIV/0!</v>
      </c>
      <c r="AI13" s="198" t="e">
        <f>IF(COUNT($T13:AH13)&gt;ROUNDUP($Q13/$O13,0)+$P13,0,EDATE(EDATE($T13,1)+$R13,COLUMN()-22))</f>
        <v>#DIV/0!</v>
      </c>
      <c r="AJ13" s="198" t="e">
        <f>IF(COUNT($T13:AI13)&gt;ROUNDUP($Q13/$O13,0)+$P13,0,EDATE(EDATE($T13,1)+$R13,COLUMN()-22))</f>
        <v>#DIV/0!</v>
      </c>
      <c r="AK13" s="198" t="e">
        <f>IF(COUNT($T13:AJ13)&gt;ROUNDUP($Q13/$O13,0)+$P13,0,EDATE(EDATE($T13,1)+$R13,COLUMN()-22))</f>
        <v>#DIV/0!</v>
      </c>
      <c r="AL13" s="198" t="e">
        <f>IF(COUNT($T13:AK13)&gt;ROUNDUP($Q13/$O13,0)+$P13,0,EDATE(EDATE($T13,1)+$R13,COLUMN()-22))</f>
        <v>#DIV/0!</v>
      </c>
      <c r="AM13" s="198" t="e">
        <f>IF(COUNT($T13:AL13)&gt;ROUNDUP($Q13/$O13,0)+$P13,0,EDATE(EDATE($T13,1)+$R13,COLUMN()-22))</f>
        <v>#DIV/0!</v>
      </c>
      <c r="AN13" s="198" t="e">
        <f>IF(COUNT($T13:AM13)&gt;ROUNDUP($Q13/$O13,0)+$P13,0,EDATE(EDATE($T13,1)+$R13,COLUMN()-22))</f>
        <v>#DIV/0!</v>
      </c>
      <c r="AO13" s="198" t="e">
        <f>IF(COUNT($T13:AN13)&gt;ROUNDUP($Q13/$O13,0)+$P13,0,EDATE(EDATE($T13,1)+$R13,COLUMN()-22))</f>
        <v>#DIV/0!</v>
      </c>
      <c r="AP13" s="198" t="e">
        <f>IF(COUNT($T13:AO13)&gt;ROUNDUP($Q13/$O13,0)+$P13,0,EDATE(EDATE($T13,1)+$R13,COLUMN()-22))</f>
        <v>#DIV/0!</v>
      </c>
      <c r="AQ13" s="198" t="e">
        <f>IF(COUNT($T13:AP13)&gt;ROUNDUP($Q13/$O13,0)+$P13,0,EDATE(EDATE($T13,1)+$R13,COLUMN()-22))</f>
        <v>#DIV/0!</v>
      </c>
      <c r="AR13" s="198" t="e">
        <f>IF(COUNT($T13:AQ13)&gt;ROUNDUP($Q13/$O13,0)+$P13,0,EDATE(EDATE($T13,1)+$R13,COLUMN()-22))</f>
        <v>#DIV/0!</v>
      </c>
      <c r="AS13" s="198" t="e">
        <f>IF(COUNT($T13:AR13)&gt;ROUNDUP($Q13/$O13,0)+$P13,0,EDATE(EDATE($T13,1)+$R13,COLUMN()-22))</f>
        <v>#DIV/0!</v>
      </c>
      <c r="AT13" s="198" t="e">
        <f>IF(COUNT($T13:AS13)&gt;ROUNDUP($Q13/$O13,0)+$P13,0,EDATE(EDATE($T13,1)+$R13,COLUMN()-22))</f>
        <v>#DIV/0!</v>
      </c>
      <c r="AU13" s="198" t="e">
        <f>IF(COUNT($T13:AT13)&gt;ROUNDUP($Q13/$O13,0)+$P13,0,EDATE(EDATE($T13,1)+$R13,COLUMN()-22))</f>
        <v>#DIV/0!</v>
      </c>
      <c r="AV13" s="198" t="e">
        <f>IF(COUNT($T13:AU13)&gt;ROUNDUP($Q13/$O13,0)+$P13,0,EDATE(EDATE($T13,1)+$R13,COLUMN()-22))</f>
        <v>#DIV/0!</v>
      </c>
      <c r="AW13" s="198" t="e">
        <f>IF(COUNT($T13:AV13)&gt;ROUNDUP($Q13/$O13,0)+$P13,0,EDATE(EDATE($T13,1)+$R13,COLUMN()-22))</f>
        <v>#DIV/0!</v>
      </c>
      <c r="AX13" s="198" t="e">
        <f>IF(COUNT($T13:AW13)&gt;ROUNDUP($Q13/$O13,0)+$P13,0,EDATE(EDATE($T13,1)+$R13,COLUMN()-22))</f>
        <v>#DIV/0!</v>
      </c>
      <c r="AY13" s="198" t="e">
        <f>IF(COUNT($T13:AX13)&gt;ROUNDUP($Q13/$O13,0)+$P13,0,EDATE(EDATE($T13,1)+$R13,COLUMN()-22))</f>
        <v>#DIV/0!</v>
      </c>
      <c r="AZ13" s="198" t="e">
        <f>IF(COUNT($T13:AY13)&gt;ROUNDUP($Q13/$O13,0)+$P13,0,EDATE(EDATE($T13,1)+$R13,COLUMN()-22))</f>
        <v>#DIV/0!</v>
      </c>
      <c r="BA13" s="198" t="e">
        <f>IF(COUNT($T13:AZ13)&gt;ROUNDUP($Q13/$O13,0)+$P13,0,EDATE(EDATE($T13,1)+$R13,COLUMN()-22))</f>
        <v>#DIV/0!</v>
      </c>
      <c r="BB13" s="198" t="e">
        <f>IF(COUNT($T13:BA13)&gt;ROUNDUP($Q13/$O13,0)+$P13,0,EDATE(EDATE($T13,1)+$R13,COLUMN()-22))</f>
        <v>#DIV/0!</v>
      </c>
      <c r="BC13" s="198" t="e">
        <f>IF(COUNT($T13:BB13)&gt;ROUNDUP($Q13/$O13,0)+$P13,0,EDATE(EDATE($T13,1)+$R13,COLUMN()-22))</f>
        <v>#DIV/0!</v>
      </c>
      <c r="BD13" s="167"/>
      <c r="BE13" s="47"/>
    </row>
    <row r="14" spans="1:57" ht="21" customHeight="1">
      <c r="A14" s="160"/>
      <c r="B14" s="280"/>
      <c r="C14" s="282" t="e">
        <f>+VLOOKUP(B14,'اسماء العملاء'!$A$2:$E$1270,5,FALSE)</f>
        <v>#N/A</v>
      </c>
      <c r="D14" s="282" t="e">
        <f>+VLOOKUP(B14,'اسماء العملاء'!$A$2:$C$1270,2,FALSE)</f>
        <v>#N/A</v>
      </c>
      <c r="E14" s="282"/>
      <c r="F14" s="282" t="e">
        <f>+VLOOKUP(B14,'اسماء العملاء'!$A$2:$C$1270,3,FALSE)</f>
        <v>#N/A</v>
      </c>
      <c r="G14" s="47"/>
      <c r="H14" s="82" t="e">
        <f>+VLOOKUP(G14,'انواع الفلاتر'!$B$2:$C$52,2,FALSE)</f>
        <v>#N/A</v>
      </c>
      <c r="I14" s="58"/>
      <c r="J14" s="80" t="e">
        <f t="shared" si="1"/>
        <v>#N/A</v>
      </c>
      <c r="K14" s="63"/>
      <c r="L14" s="63"/>
      <c r="M14" s="169"/>
      <c r="N14" s="64">
        <f t="shared" si="2"/>
        <v>0</v>
      </c>
      <c r="O14" s="287"/>
      <c r="P14" s="181" t="e">
        <f t="shared" si="4"/>
        <v>#DIV/0!</v>
      </c>
      <c r="Q14" s="181" t="e">
        <f t="shared" si="5"/>
        <v>#DIV/0!</v>
      </c>
      <c r="R14" s="194">
        <v>0</v>
      </c>
      <c r="S14" s="187" t="e">
        <f t="shared" si="3"/>
        <v>#DIV/0!</v>
      </c>
      <c r="T14" s="200"/>
      <c r="U14" s="198" t="e">
        <f>IF(COUNT($T14:T14)&gt;ROUNDUP($Q14/$O14,0)+$P14,0,EDATE(EDATE($T14,1)+$R14,COLUMN()-22))</f>
        <v>#DIV/0!</v>
      </c>
      <c r="V14" s="198" t="e">
        <f>IF(COUNT($T14:U14)&gt;ROUNDUP($Q14/$O14,0)+$P14,0,EDATE(EDATE($T14,1)+$R14,COLUMN()-22))</f>
        <v>#DIV/0!</v>
      </c>
      <c r="W14" s="198" t="e">
        <f>IF(COUNT($T14:V14)&gt;ROUNDUP($Q14/$O14,0)+$P14,0,EDATE(EDATE($T14,1)+$R14,COLUMN()-22))</f>
        <v>#DIV/0!</v>
      </c>
      <c r="X14" s="198" t="e">
        <f>IF(COUNT($T14:W14)&gt;ROUNDUP($Q14/$O14,0)+$P14,0,EDATE(EDATE($T14,1)+$R14,COLUMN()-22))</f>
        <v>#DIV/0!</v>
      </c>
      <c r="Y14" s="198" t="e">
        <f>IF(COUNT($T14:X14)&gt;ROUNDUP($Q14/$O14,0)+$P14,0,EDATE(EDATE($T14,1)+$R14,COLUMN()-22))</f>
        <v>#DIV/0!</v>
      </c>
      <c r="Z14" s="198" t="e">
        <f>IF(COUNT($T14:Y14)&gt;ROUNDUP($Q14/$O14,0)+$P14,0,EDATE(EDATE($T14,1)+$R14,COLUMN()-22))</f>
        <v>#DIV/0!</v>
      </c>
      <c r="AA14" s="198" t="e">
        <f>IF(COUNT($T14:Z14)&gt;ROUNDUP($Q14/$O14,0)+$P14,0,EDATE(EDATE($T14,1)+$R14,COLUMN()-22))</f>
        <v>#DIV/0!</v>
      </c>
      <c r="AB14" s="198" t="e">
        <f>IF(COUNT($T14:AA14)&gt;ROUNDUP($Q14/$O14,0)+$P14,0,EDATE(EDATE($T14,1)+$R14,COLUMN()-22))</f>
        <v>#DIV/0!</v>
      </c>
      <c r="AC14" s="198" t="e">
        <f>IF(COUNT($T14:AB14)&gt;ROUNDUP($Q14/$O14,0)+$P14,0,EDATE(EDATE($T14,1)+$R14,COLUMN()-22))</f>
        <v>#DIV/0!</v>
      </c>
      <c r="AD14" s="198" t="e">
        <f>IF(COUNT($T14:AC14)&gt;ROUNDUP($Q14/$O14,0)+$P14,0,EDATE(EDATE($T14,1)+$R14,COLUMN()-22))</f>
        <v>#DIV/0!</v>
      </c>
      <c r="AE14" s="198" t="e">
        <f>IF(COUNT($T14:AD14)&gt;ROUNDUP($Q14/$O14,0)+$P14,0,EDATE(EDATE($T14,1)+$R14,COLUMN()-22))</f>
        <v>#DIV/0!</v>
      </c>
      <c r="AF14" s="198" t="e">
        <f>IF(COUNT($T14:AE14)&gt;ROUNDUP($Q14/$O14,0)+$P14,0,EDATE(EDATE($T14,1)+$R14,COLUMN()-22))</f>
        <v>#DIV/0!</v>
      </c>
      <c r="AG14" s="198" t="e">
        <f>IF(COUNT($T14:AF14)&gt;ROUNDUP($Q14/$O14,0)+$P14,0,EDATE(EDATE($T14,1)+$R14,COLUMN()-22))</f>
        <v>#DIV/0!</v>
      </c>
      <c r="AH14" s="198" t="e">
        <f>IF(COUNT($T14:AG14)&gt;ROUNDUP($Q14/$O14,0)+$P14,0,EDATE(EDATE($T14,1)+$R14,COLUMN()-22))</f>
        <v>#DIV/0!</v>
      </c>
      <c r="AI14" s="198" t="e">
        <f>IF(COUNT($T14:AH14)&gt;ROUNDUP($Q14/$O14,0)+$P14,0,EDATE(EDATE($T14,1)+$R14,COLUMN()-22))</f>
        <v>#DIV/0!</v>
      </c>
      <c r="AJ14" s="198" t="e">
        <f>IF(COUNT($T14:AI14)&gt;ROUNDUP($Q14/$O14,0)+$P14,0,EDATE(EDATE($T14,1)+$R14,COLUMN()-22))</f>
        <v>#DIV/0!</v>
      </c>
      <c r="AK14" s="198" t="e">
        <f>IF(COUNT($T14:AJ14)&gt;ROUNDUP($Q14/$O14,0)+$P14,0,EDATE(EDATE($T14,1)+$R14,COLUMN()-22))</f>
        <v>#DIV/0!</v>
      </c>
      <c r="AL14" s="198" t="e">
        <f>IF(COUNT($T14:AK14)&gt;ROUNDUP($Q14/$O14,0)+$P14,0,EDATE(EDATE($T14,1)+$R14,COLUMN()-22))</f>
        <v>#DIV/0!</v>
      </c>
      <c r="AM14" s="198" t="e">
        <f>IF(COUNT($T14:AL14)&gt;ROUNDUP($Q14/$O14,0)+$P14,0,EDATE(EDATE($T14,1)+$R14,COLUMN()-22))</f>
        <v>#DIV/0!</v>
      </c>
      <c r="AN14" s="198" t="e">
        <f>IF(COUNT($T14:AM14)&gt;ROUNDUP($Q14/$O14,0)+$P14,0,EDATE(EDATE($T14,1)+$R14,COLUMN()-22))</f>
        <v>#DIV/0!</v>
      </c>
      <c r="AO14" s="198" t="e">
        <f>IF(COUNT($T14:AN14)&gt;ROUNDUP($Q14/$O14,0)+$P14,0,EDATE(EDATE($T14,1)+$R14,COLUMN()-22))</f>
        <v>#DIV/0!</v>
      </c>
      <c r="AP14" s="198" t="e">
        <f>IF(COUNT($T14:AO14)&gt;ROUNDUP($Q14/$O14,0)+$P14,0,EDATE(EDATE($T14,1)+$R14,COLUMN()-22))</f>
        <v>#DIV/0!</v>
      </c>
      <c r="AQ14" s="198" t="e">
        <f>IF(COUNT($T14:AP14)&gt;ROUNDUP($Q14/$O14,0)+$P14,0,EDATE(EDATE($T14,1)+$R14,COLUMN()-22))</f>
        <v>#DIV/0!</v>
      </c>
      <c r="AR14" s="198" t="e">
        <f>IF(COUNT($T14:AQ14)&gt;ROUNDUP($Q14/$O14,0)+$P14,0,EDATE(EDATE($T14,1)+$R14,COLUMN()-22))</f>
        <v>#DIV/0!</v>
      </c>
      <c r="AS14" s="198" t="e">
        <f>IF(COUNT($T14:AR14)&gt;ROUNDUP($Q14/$O14,0)+$P14,0,EDATE(EDATE($T14,1)+$R14,COLUMN()-22))</f>
        <v>#DIV/0!</v>
      </c>
      <c r="AT14" s="198" t="e">
        <f>IF(COUNT($T14:AS14)&gt;ROUNDUP($Q14/$O14,0)+$P14,0,EDATE(EDATE($T14,1)+$R14,COLUMN()-22))</f>
        <v>#DIV/0!</v>
      </c>
      <c r="AU14" s="198" t="e">
        <f>IF(COUNT($T14:AT14)&gt;ROUNDUP($Q14/$O14,0)+$P14,0,EDATE(EDATE($T14,1)+$R14,COLUMN()-22))</f>
        <v>#DIV/0!</v>
      </c>
      <c r="AV14" s="198" t="e">
        <f>IF(COUNT($T14:AU14)&gt;ROUNDUP($Q14/$O14,0)+$P14,0,EDATE(EDATE($T14,1)+$R14,COLUMN()-22))</f>
        <v>#DIV/0!</v>
      </c>
      <c r="AW14" s="198" t="e">
        <f>IF(COUNT($T14:AV14)&gt;ROUNDUP($Q14/$O14,0)+$P14,0,EDATE(EDATE($T14,1)+$R14,COLUMN()-22))</f>
        <v>#DIV/0!</v>
      </c>
      <c r="AX14" s="198" t="e">
        <f>IF(COUNT($T14:AW14)&gt;ROUNDUP($Q14/$O14,0)+$P14,0,EDATE(EDATE($T14,1)+$R14,COLUMN()-22))</f>
        <v>#DIV/0!</v>
      </c>
      <c r="AY14" s="198" t="e">
        <f>IF(COUNT($T14:AX14)&gt;ROUNDUP($Q14/$O14,0)+$P14,0,EDATE(EDATE($T14,1)+$R14,COLUMN()-22))</f>
        <v>#DIV/0!</v>
      </c>
      <c r="AZ14" s="198" t="e">
        <f>IF(COUNT($T14:AY14)&gt;ROUNDUP($Q14/$O14,0)+$P14,0,EDATE(EDATE($T14,1)+$R14,COLUMN()-22))</f>
        <v>#DIV/0!</v>
      </c>
      <c r="BA14" s="198" t="e">
        <f>IF(COUNT($T14:AZ14)&gt;ROUNDUP($Q14/$O14,0)+$P14,0,EDATE(EDATE($T14,1)+$R14,COLUMN()-22))</f>
        <v>#DIV/0!</v>
      </c>
      <c r="BB14" s="198" t="e">
        <f>IF(COUNT($T14:BA14)&gt;ROUNDUP($Q14/$O14,0)+$P14,0,EDATE(EDATE($T14,1)+$R14,COLUMN()-22))</f>
        <v>#DIV/0!</v>
      </c>
      <c r="BC14" s="198" t="e">
        <f>IF(COUNT($T14:BB14)&gt;ROUNDUP($Q14/$O14,0)+$P14,0,EDATE(EDATE($T14,1)+$R14,COLUMN()-22))</f>
        <v>#DIV/0!</v>
      </c>
      <c r="BD14" s="167"/>
      <c r="BE14" s="47"/>
    </row>
    <row r="15" spans="1:57" ht="21" customHeight="1">
      <c r="A15" s="160" t="str">
        <f t="shared" ca="1" si="0"/>
        <v/>
      </c>
      <c r="B15" s="280"/>
      <c r="C15" s="282" t="e">
        <f>+VLOOKUP(B15,'اسماء العملاء'!$A$2:$E$1270,5,FALSE)</f>
        <v>#N/A</v>
      </c>
      <c r="D15" s="282" t="e">
        <f>+VLOOKUP(B15,'اسماء العملاء'!$A$2:$C$1270,2,FALSE)</f>
        <v>#N/A</v>
      </c>
      <c r="E15" s="282"/>
      <c r="F15" s="282" t="e">
        <f>+VLOOKUP(B15,'اسماء العملاء'!$A$2:$C$1270,3,FALSE)</f>
        <v>#N/A</v>
      </c>
      <c r="G15" s="47"/>
      <c r="H15" s="82" t="e">
        <f>+VLOOKUP(G15,'انواع الفلاتر'!$B$2:$C$52,2,FALSE)</f>
        <v>#N/A</v>
      </c>
      <c r="I15" s="58"/>
      <c r="J15" s="80" t="e">
        <f t="shared" si="1"/>
        <v>#N/A</v>
      </c>
      <c r="K15" s="63"/>
      <c r="L15" s="63"/>
      <c r="M15" s="169"/>
      <c r="N15" s="64">
        <f t="shared" si="2"/>
        <v>0</v>
      </c>
      <c r="O15" s="287"/>
      <c r="P15" s="181" t="e">
        <f t="shared" si="4"/>
        <v>#DIV/0!</v>
      </c>
      <c r="Q15" s="181" t="e">
        <f t="shared" si="5"/>
        <v>#DIV/0!</v>
      </c>
      <c r="R15" s="194">
        <v>0</v>
      </c>
      <c r="S15" s="187" t="e">
        <f t="shared" si="3"/>
        <v>#DIV/0!</v>
      </c>
      <c r="T15" s="200"/>
      <c r="U15" s="198" t="e">
        <f>IF(COUNT($T15:T15)&gt;ROUNDUP($Q15/$O15,0)+$P15,0,EDATE(EDATE($T15,1)+$R15,COLUMN()-22))</f>
        <v>#DIV/0!</v>
      </c>
      <c r="V15" s="198" t="e">
        <f>IF(COUNT($T15:U15)&gt;ROUNDUP($Q15/$O15,0)+$P15,0,EDATE(EDATE($T15,1)+$R15,COLUMN()-22))</f>
        <v>#DIV/0!</v>
      </c>
      <c r="W15" s="198" t="e">
        <f>IF(COUNT($T15:V15)&gt;ROUNDUP($Q15/$O15,0)+$P15,0,EDATE(EDATE($T15,1)+$R15,COLUMN()-22))</f>
        <v>#DIV/0!</v>
      </c>
      <c r="X15" s="198" t="e">
        <f>IF(COUNT($T15:W15)&gt;ROUNDUP($Q15/$O15,0)+$P15,0,EDATE(EDATE($T15,1)+$R15,COLUMN()-22))</f>
        <v>#DIV/0!</v>
      </c>
      <c r="Y15" s="198" t="e">
        <f>IF(COUNT($T15:X15)&gt;ROUNDUP($Q15/$O15,0)+$P15,0,EDATE(EDATE($T15,1)+$R15,COLUMN()-22))</f>
        <v>#DIV/0!</v>
      </c>
      <c r="Z15" s="198" t="e">
        <f>IF(COUNT($T15:Y15)&gt;ROUNDUP($Q15/$O15,0)+$P15,0,EDATE(EDATE($T15,1)+$R15,COLUMN()-22))</f>
        <v>#DIV/0!</v>
      </c>
      <c r="AA15" s="198" t="e">
        <f>IF(COUNT($T15:Z15)&gt;ROUNDUP($Q15/$O15,0)+$P15,0,EDATE(EDATE($T15,1)+$R15,COLUMN()-22))</f>
        <v>#DIV/0!</v>
      </c>
      <c r="AB15" s="198" t="e">
        <f>IF(COUNT($T15:AA15)&gt;ROUNDUP($Q15/$O15,0)+$P15,0,EDATE(EDATE($T15,1)+$R15,COLUMN()-22))</f>
        <v>#DIV/0!</v>
      </c>
      <c r="AC15" s="198" t="e">
        <f>IF(COUNT($T15:AB15)&gt;ROUNDUP($Q15/$O15,0)+$P15,0,EDATE(EDATE($T15,1)+$R15,COLUMN()-22))</f>
        <v>#DIV/0!</v>
      </c>
      <c r="AD15" s="198" t="e">
        <f>IF(COUNT($T15:AC15)&gt;ROUNDUP($Q15/$O15,0)+$P15,0,EDATE(EDATE($T15,1)+$R15,COLUMN()-22))</f>
        <v>#DIV/0!</v>
      </c>
      <c r="AE15" s="198" t="e">
        <f>IF(COUNT($T15:AD15)&gt;ROUNDUP($Q15/$O15,0)+$P15,0,EDATE(EDATE($T15,1)+$R15,COLUMN()-22))</f>
        <v>#DIV/0!</v>
      </c>
      <c r="AF15" s="198" t="e">
        <f>IF(COUNT($T15:AE15)&gt;ROUNDUP($Q15/$O15,0)+$P15,0,EDATE(EDATE($T15,1)+$R15,COLUMN()-22))</f>
        <v>#DIV/0!</v>
      </c>
      <c r="AG15" s="198" t="e">
        <f>IF(COUNT($T15:AF15)&gt;ROUNDUP($Q15/$O15,0)+$P15,0,EDATE(EDATE($T15,1)+$R15,COLUMN()-22))</f>
        <v>#DIV/0!</v>
      </c>
      <c r="AH15" s="198" t="e">
        <f>IF(COUNT($T15:AG15)&gt;ROUNDUP($Q15/$O15,0)+$P15,0,EDATE(EDATE($T15,1)+$R15,COLUMN()-22))</f>
        <v>#DIV/0!</v>
      </c>
      <c r="AI15" s="198" t="e">
        <f>IF(COUNT($T15:AH15)&gt;ROUNDUP($Q15/$O15,0)+$P15,0,EDATE(EDATE($T15,1)+$R15,COLUMN()-22))</f>
        <v>#DIV/0!</v>
      </c>
      <c r="AJ15" s="198" t="e">
        <f>IF(COUNT($T15:AI15)&gt;ROUNDUP($Q15/$O15,0)+$P15,0,EDATE(EDATE($T15,1)+$R15,COLUMN()-22))</f>
        <v>#DIV/0!</v>
      </c>
      <c r="AK15" s="198" t="e">
        <f>IF(COUNT($T15:AJ15)&gt;ROUNDUP($Q15/$O15,0)+$P15,0,EDATE(EDATE($T15,1)+$R15,COLUMN()-22))</f>
        <v>#DIV/0!</v>
      </c>
      <c r="AL15" s="198" t="e">
        <f>IF(COUNT($T15:AK15)&gt;ROUNDUP($Q15/$O15,0)+$P15,0,EDATE(EDATE($T15,1)+$R15,COLUMN()-22))</f>
        <v>#DIV/0!</v>
      </c>
      <c r="AM15" s="198" t="e">
        <f>IF(COUNT($T15:AL15)&gt;ROUNDUP($Q15/$O15,0)+$P15,0,EDATE(EDATE($T15,1)+$R15,COLUMN()-22))</f>
        <v>#DIV/0!</v>
      </c>
      <c r="AN15" s="198" t="e">
        <f>IF(COUNT($T15:AM15)&gt;ROUNDUP($Q15/$O15,0)+$P15,0,EDATE(EDATE($T15,1)+$R15,COLUMN()-22))</f>
        <v>#DIV/0!</v>
      </c>
      <c r="AO15" s="198" t="e">
        <f>IF(COUNT($T15:AN15)&gt;ROUNDUP($Q15/$O15,0)+$P15,0,EDATE(EDATE($T15,1)+$R15,COLUMN()-22))</f>
        <v>#DIV/0!</v>
      </c>
      <c r="AP15" s="198" t="e">
        <f>IF(COUNT($T15:AO15)&gt;ROUNDUP($Q15/$O15,0)+$P15,0,EDATE(EDATE($T15,1)+$R15,COLUMN()-22))</f>
        <v>#DIV/0!</v>
      </c>
      <c r="AQ15" s="198" t="e">
        <f>IF(COUNT($T15:AP15)&gt;ROUNDUP($Q15/$O15,0)+$P15,0,EDATE(EDATE($T15,1)+$R15,COLUMN()-22))</f>
        <v>#DIV/0!</v>
      </c>
      <c r="AR15" s="198" t="e">
        <f>IF(COUNT($T15:AQ15)&gt;ROUNDUP($Q15/$O15,0)+$P15,0,EDATE(EDATE($T15,1)+$R15,COLUMN()-22))</f>
        <v>#DIV/0!</v>
      </c>
      <c r="AS15" s="198" t="e">
        <f>IF(COUNT($T15:AR15)&gt;ROUNDUP($Q15/$O15,0)+$P15,0,EDATE(EDATE($T15,1)+$R15,COLUMN()-22))</f>
        <v>#DIV/0!</v>
      </c>
      <c r="AT15" s="198" t="e">
        <f>IF(COUNT($T15:AS15)&gt;ROUNDUP($Q15/$O15,0)+$P15,0,EDATE(EDATE($T15,1)+$R15,COLUMN()-22))</f>
        <v>#DIV/0!</v>
      </c>
      <c r="AU15" s="198" t="e">
        <f>IF(COUNT($T15:AT15)&gt;ROUNDUP($Q15/$O15,0)+$P15,0,EDATE(EDATE($T15,1)+$R15,COLUMN()-22))</f>
        <v>#DIV/0!</v>
      </c>
      <c r="AV15" s="198" t="e">
        <f>IF(COUNT($T15:AU15)&gt;ROUNDUP($Q15/$O15,0)+$P15,0,EDATE(EDATE($T15,1)+$R15,COLUMN()-22))</f>
        <v>#DIV/0!</v>
      </c>
      <c r="AW15" s="198" t="e">
        <f>IF(COUNT($T15:AV15)&gt;ROUNDUP($Q15/$O15,0)+$P15,0,EDATE(EDATE($T15,1)+$R15,COLUMN()-22))</f>
        <v>#DIV/0!</v>
      </c>
      <c r="AX15" s="198" t="e">
        <f>IF(COUNT($T15:AW15)&gt;ROUNDUP($Q15/$O15,0)+$P15,0,EDATE(EDATE($T15,1)+$R15,COLUMN()-22))</f>
        <v>#DIV/0!</v>
      </c>
      <c r="AY15" s="198" t="e">
        <f>IF(COUNT($T15:AX15)&gt;ROUNDUP($Q15/$O15,0)+$P15,0,EDATE(EDATE($T15,1)+$R15,COLUMN()-22))</f>
        <v>#DIV/0!</v>
      </c>
      <c r="AZ15" s="198" t="e">
        <f>IF(COUNT($T15:AY15)&gt;ROUNDUP($Q15/$O15,0)+$P15,0,EDATE(EDATE($T15,1)+$R15,COLUMN()-22))</f>
        <v>#DIV/0!</v>
      </c>
      <c r="BA15" s="198" t="e">
        <f>IF(COUNT($T15:AZ15)&gt;ROUNDUP($Q15/$O15,0)+$P15,0,EDATE(EDATE($T15,1)+$R15,COLUMN()-22))</f>
        <v>#DIV/0!</v>
      </c>
      <c r="BB15" s="198" t="e">
        <f>IF(COUNT($T15:BA15)&gt;ROUNDUP($Q15/$O15,0)+$P15,0,EDATE(EDATE($T15,1)+$R15,COLUMN()-22))</f>
        <v>#DIV/0!</v>
      </c>
      <c r="BC15" s="198" t="e">
        <f>IF(COUNT($T15:BB15)&gt;ROUNDUP($Q15/$O15,0)+$P15,0,EDATE(EDATE($T15,1)+$R15,COLUMN()-22))</f>
        <v>#DIV/0!</v>
      </c>
      <c r="BD15" s="167"/>
      <c r="BE15" s="47"/>
    </row>
    <row r="16" spans="1:57" ht="21" customHeight="1">
      <c r="A16" s="160" t="str">
        <f t="shared" ca="1" si="0"/>
        <v/>
      </c>
      <c r="B16" s="280"/>
      <c r="C16" s="282" t="e">
        <f>+VLOOKUP(B16,'اسماء العملاء'!$A$2:$E$1270,5,FALSE)</f>
        <v>#N/A</v>
      </c>
      <c r="D16" s="282" t="e">
        <f>+VLOOKUP(B16,'اسماء العملاء'!$A$2:$C$1270,2,FALSE)</f>
        <v>#N/A</v>
      </c>
      <c r="E16" s="282"/>
      <c r="F16" s="282" t="e">
        <f>+VLOOKUP(B16,'اسماء العملاء'!$A$2:$C$1270,3,FALSE)</f>
        <v>#N/A</v>
      </c>
      <c r="G16" s="47"/>
      <c r="H16" s="82" t="e">
        <f>+VLOOKUP(G16,'انواع الفلاتر'!$B$2:$C$52,2,FALSE)</f>
        <v>#N/A</v>
      </c>
      <c r="I16" s="58"/>
      <c r="J16" s="80" t="e">
        <f t="shared" si="1"/>
        <v>#N/A</v>
      </c>
      <c r="K16" s="63"/>
      <c r="L16" s="63"/>
      <c r="M16" s="169"/>
      <c r="N16" s="64">
        <f t="shared" si="2"/>
        <v>0</v>
      </c>
      <c r="O16" s="287"/>
      <c r="P16" s="181" t="e">
        <f t="shared" si="4"/>
        <v>#DIV/0!</v>
      </c>
      <c r="Q16" s="181" t="e">
        <f t="shared" si="5"/>
        <v>#DIV/0!</v>
      </c>
      <c r="R16" s="194">
        <v>0</v>
      </c>
      <c r="S16" s="187" t="e">
        <f t="shared" si="3"/>
        <v>#DIV/0!</v>
      </c>
      <c r="T16" s="200"/>
      <c r="U16" s="198" t="e">
        <f>IF(COUNT($T16:T16)&gt;ROUNDUP($Q16/$O16,0)+$P16,0,EDATE(EDATE($T16,1)+$R16,COLUMN()-22))</f>
        <v>#DIV/0!</v>
      </c>
      <c r="V16" s="198" t="e">
        <f>IF(COUNT($T16:U16)&gt;ROUNDUP($Q16/$O16,0)+$P16,0,EDATE(EDATE($T16,1)+$R16,COLUMN()-22))</f>
        <v>#DIV/0!</v>
      </c>
      <c r="W16" s="198" t="e">
        <f>IF(COUNT($T16:V16)&gt;ROUNDUP($Q16/$O16,0)+$P16,0,EDATE(EDATE($T16,1)+$R16,COLUMN()-22))</f>
        <v>#DIV/0!</v>
      </c>
      <c r="X16" s="198" t="e">
        <f>IF(COUNT($T16:W16)&gt;ROUNDUP($Q16/$O16,0)+$P16,0,EDATE(EDATE($T16,1)+$R16,COLUMN()-22))</f>
        <v>#DIV/0!</v>
      </c>
      <c r="Y16" s="198" t="e">
        <f>IF(COUNT($T16:X16)&gt;ROUNDUP($Q16/$O16,0)+$P16,0,EDATE(EDATE($T16,1)+$R16,COLUMN()-22))</f>
        <v>#DIV/0!</v>
      </c>
      <c r="Z16" s="198" t="e">
        <f>IF(COUNT($T16:Y16)&gt;ROUNDUP($Q16/$O16,0)+$P16,0,EDATE(EDATE($T16,1)+$R16,COLUMN()-22))</f>
        <v>#DIV/0!</v>
      </c>
      <c r="AA16" s="198" t="e">
        <f>IF(COUNT($T16:Z16)&gt;ROUNDUP($Q16/$O16,0)+$P16,0,EDATE(EDATE($T16,1)+$R16,COLUMN()-22))</f>
        <v>#DIV/0!</v>
      </c>
      <c r="AB16" s="198" t="e">
        <f>IF(COUNT($T16:AA16)&gt;ROUNDUP($Q16/$O16,0)+$P16,0,EDATE(EDATE($T16,1)+$R16,COLUMN()-22))</f>
        <v>#DIV/0!</v>
      </c>
      <c r="AC16" s="198" t="e">
        <f>IF(COUNT($T16:AB16)&gt;ROUNDUP($Q16/$O16,0)+$P16,0,EDATE(EDATE($T16,1)+$R16,COLUMN()-22))</f>
        <v>#DIV/0!</v>
      </c>
      <c r="AD16" s="198" t="e">
        <f>IF(COUNT($T16:AC16)&gt;ROUNDUP($Q16/$O16,0)+$P16,0,EDATE(EDATE($T16,1)+$R16,COLUMN()-22))</f>
        <v>#DIV/0!</v>
      </c>
      <c r="AE16" s="198" t="e">
        <f>IF(COUNT($T16:AD16)&gt;ROUNDUP($Q16/$O16,0)+$P16,0,EDATE(EDATE($T16,1)+$R16,COLUMN()-22))</f>
        <v>#DIV/0!</v>
      </c>
      <c r="AF16" s="198" t="e">
        <f>IF(COUNT($T16:AE16)&gt;ROUNDUP($Q16/$O16,0)+$P16,0,EDATE(EDATE($T16,1)+$R16,COLUMN()-22))</f>
        <v>#DIV/0!</v>
      </c>
      <c r="AG16" s="198" t="e">
        <f>IF(COUNT($T16:AF16)&gt;ROUNDUP($Q16/$O16,0)+$P16,0,EDATE(EDATE($T16,1)+$R16,COLUMN()-22))</f>
        <v>#DIV/0!</v>
      </c>
      <c r="AH16" s="198" t="e">
        <f>IF(COUNT($T16:AG16)&gt;ROUNDUP($Q16/$O16,0)+$P16,0,EDATE(EDATE($T16,1)+$R16,COLUMN()-22))</f>
        <v>#DIV/0!</v>
      </c>
      <c r="AI16" s="198" t="e">
        <f>IF(COUNT($T16:AH16)&gt;ROUNDUP($Q16/$O16,0)+$P16,0,EDATE(EDATE($T16,1)+$R16,COLUMN()-22))</f>
        <v>#DIV/0!</v>
      </c>
      <c r="AJ16" s="198" t="e">
        <f>IF(COUNT($T16:AI16)&gt;ROUNDUP($Q16/$O16,0)+$P16,0,EDATE(EDATE($T16,1)+$R16,COLUMN()-22))</f>
        <v>#DIV/0!</v>
      </c>
      <c r="AK16" s="198" t="e">
        <f>IF(COUNT($T16:AJ16)&gt;ROUNDUP($Q16/$O16,0)+$P16,0,EDATE(EDATE($T16,1)+$R16,COLUMN()-22))</f>
        <v>#DIV/0!</v>
      </c>
      <c r="AL16" s="198" t="e">
        <f>IF(COUNT($T16:AK16)&gt;ROUNDUP($Q16/$O16,0)+$P16,0,EDATE(EDATE($T16,1)+$R16,COLUMN()-22))</f>
        <v>#DIV/0!</v>
      </c>
      <c r="AM16" s="198" t="e">
        <f>IF(COUNT($T16:AL16)&gt;ROUNDUP($Q16/$O16,0)+$P16,0,EDATE(EDATE($T16,1)+$R16,COLUMN()-22))</f>
        <v>#DIV/0!</v>
      </c>
      <c r="AN16" s="198" t="e">
        <f>IF(COUNT($T16:AM16)&gt;ROUNDUP($Q16/$O16,0)+$P16,0,EDATE(EDATE($T16,1)+$R16,COLUMN()-22))</f>
        <v>#DIV/0!</v>
      </c>
      <c r="AO16" s="198" t="e">
        <f>IF(COUNT($T16:AN16)&gt;ROUNDUP($Q16/$O16,0)+$P16,0,EDATE(EDATE($T16,1)+$R16,COLUMN()-22))</f>
        <v>#DIV/0!</v>
      </c>
      <c r="AP16" s="198" t="e">
        <f>IF(COUNT($T16:AO16)&gt;ROUNDUP($Q16/$O16,0)+$P16,0,EDATE(EDATE($T16,1)+$R16,COLUMN()-22))</f>
        <v>#DIV/0!</v>
      </c>
      <c r="AQ16" s="198" t="e">
        <f>IF(COUNT($T16:AP16)&gt;ROUNDUP($Q16/$O16,0)+$P16,0,EDATE(EDATE($T16,1)+$R16,COLUMN()-22))</f>
        <v>#DIV/0!</v>
      </c>
      <c r="AR16" s="198" t="e">
        <f>IF(COUNT($T16:AQ16)&gt;ROUNDUP($Q16/$O16,0)+$P16,0,EDATE(EDATE($T16,1)+$R16,COLUMN()-22))</f>
        <v>#DIV/0!</v>
      </c>
      <c r="AS16" s="198" t="e">
        <f>IF(COUNT($T16:AR16)&gt;ROUNDUP($Q16/$O16,0)+$P16,0,EDATE(EDATE($T16,1)+$R16,COLUMN()-22))</f>
        <v>#DIV/0!</v>
      </c>
      <c r="AT16" s="198" t="e">
        <f>IF(COUNT($T16:AS16)&gt;ROUNDUP($Q16/$O16,0)+$P16,0,EDATE(EDATE($T16,1)+$R16,COLUMN()-22))</f>
        <v>#DIV/0!</v>
      </c>
      <c r="AU16" s="198" t="e">
        <f>IF(COUNT($T16:AT16)&gt;ROUNDUP($Q16/$O16,0)+$P16,0,EDATE(EDATE($T16,1)+$R16,COLUMN()-22))</f>
        <v>#DIV/0!</v>
      </c>
      <c r="AV16" s="198" t="e">
        <f>IF(COUNT($T16:AU16)&gt;ROUNDUP($Q16/$O16,0)+$P16,0,EDATE(EDATE($T16,1)+$R16,COLUMN()-22))</f>
        <v>#DIV/0!</v>
      </c>
      <c r="AW16" s="198" t="e">
        <f>IF(COUNT($T16:AV16)&gt;ROUNDUP($Q16/$O16,0)+$P16,0,EDATE(EDATE($T16,1)+$R16,COLUMN()-22))</f>
        <v>#DIV/0!</v>
      </c>
      <c r="AX16" s="198" t="e">
        <f>IF(COUNT($T16:AW16)&gt;ROUNDUP($Q16/$O16,0)+$P16,0,EDATE(EDATE($T16,1)+$R16,COLUMN()-22))</f>
        <v>#DIV/0!</v>
      </c>
      <c r="AY16" s="198" t="e">
        <f>IF(COUNT($T16:AX16)&gt;ROUNDUP($Q16/$O16,0)+$P16,0,EDATE(EDATE($T16,1)+$R16,COLUMN()-22))</f>
        <v>#DIV/0!</v>
      </c>
      <c r="AZ16" s="198" t="e">
        <f>IF(COUNT($T16:AY16)&gt;ROUNDUP($Q16/$O16,0)+$P16,0,EDATE(EDATE($T16,1)+$R16,COLUMN()-22))</f>
        <v>#DIV/0!</v>
      </c>
      <c r="BA16" s="198" t="e">
        <f>IF(COUNT($T16:AZ16)&gt;ROUNDUP($Q16/$O16,0)+$P16,0,EDATE(EDATE($T16,1)+$R16,COLUMN()-22))</f>
        <v>#DIV/0!</v>
      </c>
      <c r="BB16" s="198" t="e">
        <f>IF(COUNT($T16:BA16)&gt;ROUNDUP($Q16/$O16,0)+$P16,0,EDATE(EDATE($T16,1)+$R16,COLUMN()-22))</f>
        <v>#DIV/0!</v>
      </c>
      <c r="BC16" s="198" t="e">
        <f>IF(COUNT($T16:BB16)&gt;ROUNDUP($Q16/$O16,0)+$P16,0,EDATE(EDATE($T16,1)+$R16,COLUMN()-22))</f>
        <v>#DIV/0!</v>
      </c>
      <c r="BD16" s="167"/>
      <c r="BE16" s="47"/>
    </row>
    <row r="17" spans="1:57" ht="21" customHeight="1">
      <c r="A17" s="160" t="str">
        <f t="shared" ca="1" si="0"/>
        <v/>
      </c>
      <c r="B17" s="280"/>
      <c r="C17" s="282" t="e">
        <f>+VLOOKUP(B17,'اسماء العملاء'!$A$2:$E$1270,5,FALSE)</f>
        <v>#N/A</v>
      </c>
      <c r="D17" s="282" t="e">
        <f>+VLOOKUP(B17,'اسماء العملاء'!$A$2:$C$1270,2,FALSE)</f>
        <v>#N/A</v>
      </c>
      <c r="E17" s="282"/>
      <c r="F17" s="282" t="e">
        <f>+VLOOKUP(B17,'اسماء العملاء'!$A$2:$C$1270,3,FALSE)</f>
        <v>#N/A</v>
      </c>
      <c r="G17" s="47"/>
      <c r="H17" s="82" t="e">
        <f>+VLOOKUP(G17,'انواع الفلاتر'!$B$2:$C$52,2,FALSE)</f>
        <v>#N/A</v>
      </c>
      <c r="I17" s="58"/>
      <c r="J17" s="80" t="e">
        <f t="shared" si="1"/>
        <v>#N/A</v>
      </c>
      <c r="K17" s="63"/>
      <c r="L17" s="63"/>
      <c r="M17" s="169"/>
      <c r="N17" s="64">
        <f t="shared" si="2"/>
        <v>0</v>
      </c>
      <c r="O17" s="287"/>
      <c r="P17" s="181" t="e">
        <f t="shared" si="4"/>
        <v>#DIV/0!</v>
      </c>
      <c r="Q17" s="181" t="e">
        <f t="shared" si="5"/>
        <v>#DIV/0!</v>
      </c>
      <c r="R17" s="194">
        <v>0</v>
      </c>
      <c r="S17" s="187" t="e">
        <f t="shared" si="3"/>
        <v>#DIV/0!</v>
      </c>
      <c r="T17" s="200"/>
      <c r="U17" s="198" t="e">
        <f>IF(COUNT($T17:T17)&gt;ROUNDUP($Q17/$O17,0)+$P17,0,EDATE(EDATE($T17,1)+$R17,COLUMN()-22))</f>
        <v>#DIV/0!</v>
      </c>
      <c r="V17" s="198" t="e">
        <f>IF(COUNT($T17:U17)&gt;ROUNDUP($Q17/$O17,0)+$P17,0,EDATE(EDATE($T17,1)+$R17,COLUMN()-22))</f>
        <v>#DIV/0!</v>
      </c>
      <c r="W17" s="198" t="e">
        <f>IF(COUNT($T17:V17)&gt;ROUNDUP($Q17/$O17,0)+$P17,0,EDATE(EDATE($T17,1)+$R17,COLUMN()-22))</f>
        <v>#DIV/0!</v>
      </c>
      <c r="X17" s="198" t="e">
        <f>IF(COUNT($T17:W17)&gt;ROUNDUP($Q17/$O17,0)+$P17,0,EDATE(EDATE($T17,1)+$R17,COLUMN()-22))</f>
        <v>#DIV/0!</v>
      </c>
      <c r="Y17" s="198" t="e">
        <f>IF(COUNT($T17:X17)&gt;ROUNDUP($Q17/$O17,0)+$P17,0,EDATE(EDATE($T17,1)+$R17,COLUMN()-22))</f>
        <v>#DIV/0!</v>
      </c>
      <c r="Z17" s="198" t="e">
        <f>IF(COUNT($T17:Y17)&gt;ROUNDUP($Q17/$O17,0)+$P17,0,EDATE(EDATE($T17,1)+$R17,COLUMN()-22))</f>
        <v>#DIV/0!</v>
      </c>
      <c r="AA17" s="198" t="e">
        <f>IF(COUNT($T17:Z17)&gt;ROUNDUP($Q17/$O17,0)+$P17,0,EDATE(EDATE($T17,1)+$R17,COLUMN()-22))</f>
        <v>#DIV/0!</v>
      </c>
      <c r="AB17" s="198" t="e">
        <f>IF(COUNT($T17:AA17)&gt;ROUNDUP($Q17/$O17,0)+$P17,0,EDATE(EDATE($T17,1)+$R17,COLUMN()-22))</f>
        <v>#DIV/0!</v>
      </c>
      <c r="AC17" s="198" t="e">
        <f>IF(COUNT($T17:AB17)&gt;ROUNDUP($Q17/$O17,0)+$P17,0,EDATE(EDATE($T17,1)+$R17,COLUMN()-22))</f>
        <v>#DIV/0!</v>
      </c>
      <c r="AD17" s="198" t="e">
        <f>IF(COUNT($T17:AC17)&gt;ROUNDUP($Q17/$O17,0)+$P17,0,EDATE(EDATE($T17,1)+$R17,COLUMN()-22))</f>
        <v>#DIV/0!</v>
      </c>
      <c r="AE17" s="198" t="e">
        <f>IF(COUNT($T17:AD17)&gt;ROUNDUP($Q17/$O17,0)+$P17,0,EDATE(EDATE($T17,1)+$R17,COLUMN()-22))</f>
        <v>#DIV/0!</v>
      </c>
      <c r="AF17" s="198" t="e">
        <f>IF(COUNT($T17:AE17)&gt;ROUNDUP($Q17/$O17,0)+$P17,0,EDATE(EDATE($T17,1)+$R17,COLUMN()-22))</f>
        <v>#DIV/0!</v>
      </c>
      <c r="AG17" s="198" t="e">
        <f>IF(COUNT($T17:AF17)&gt;ROUNDUP($Q17/$O17,0)+$P17,0,EDATE(EDATE($T17,1)+$R17,COLUMN()-22))</f>
        <v>#DIV/0!</v>
      </c>
      <c r="AH17" s="198" t="e">
        <f>IF(COUNT($T17:AG17)&gt;ROUNDUP($Q17/$O17,0)+$P17,0,EDATE(EDATE($T17,1)+$R17,COLUMN()-22))</f>
        <v>#DIV/0!</v>
      </c>
      <c r="AI17" s="198" t="e">
        <f>IF(COUNT($T17:AH17)&gt;ROUNDUP($Q17/$O17,0)+$P17,0,EDATE(EDATE($T17,1)+$R17,COLUMN()-22))</f>
        <v>#DIV/0!</v>
      </c>
      <c r="AJ17" s="198" t="e">
        <f>IF(COUNT($T17:AI17)&gt;ROUNDUP($Q17/$O17,0)+$P17,0,EDATE(EDATE($T17,1)+$R17,COLUMN()-22))</f>
        <v>#DIV/0!</v>
      </c>
      <c r="AK17" s="198" t="e">
        <f>IF(COUNT($T17:AJ17)&gt;ROUNDUP($Q17/$O17,0)+$P17,0,EDATE(EDATE($T17,1)+$R17,COLUMN()-22))</f>
        <v>#DIV/0!</v>
      </c>
      <c r="AL17" s="198" t="e">
        <f>IF(COUNT($T17:AK17)&gt;ROUNDUP($Q17/$O17,0)+$P17,0,EDATE(EDATE($T17,1)+$R17,COLUMN()-22))</f>
        <v>#DIV/0!</v>
      </c>
      <c r="AM17" s="198" t="e">
        <f>IF(COUNT($T17:AL17)&gt;ROUNDUP($Q17/$O17,0)+$P17,0,EDATE(EDATE($T17,1)+$R17,COLUMN()-22))</f>
        <v>#DIV/0!</v>
      </c>
      <c r="AN17" s="198" t="e">
        <f>IF(COUNT($T17:AM17)&gt;ROUNDUP($Q17/$O17,0)+$P17,0,EDATE(EDATE($T17,1)+$R17,COLUMN()-22))</f>
        <v>#DIV/0!</v>
      </c>
      <c r="AO17" s="198" t="e">
        <f>IF(COUNT($T17:AN17)&gt;ROUNDUP($Q17/$O17,0)+$P17,0,EDATE(EDATE($T17,1)+$R17,COLUMN()-22))</f>
        <v>#DIV/0!</v>
      </c>
      <c r="AP17" s="198" t="e">
        <f>IF(COUNT($T17:AO17)&gt;ROUNDUP($Q17/$O17,0)+$P17,0,EDATE(EDATE($T17,1)+$R17,COLUMN()-22))</f>
        <v>#DIV/0!</v>
      </c>
      <c r="AQ17" s="198" t="e">
        <f>IF(COUNT($T17:AP17)&gt;ROUNDUP($Q17/$O17,0)+$P17,0,EDATE(EDATE($T17,1)+$R17,COLUMN()-22))</f>
        <v>#DIV/0!</v>
      </c>
      <c r="AR17" s="198" t="e">
        <f>IF(COUNT($T17:AQ17)&gt;ROUNDUP($Q17/$O17,0)+$P17,0,EDATE(EDATE($T17,1)+$R17,COLUMN()-22))</f>
        <v>#DIV/0!</v>
      </c>
      <c r="AS17" s="198" t="e">
        <f>IF(COUNT($T17:AR17)&gt;ROUNDUP($Q17/$O17,0)+$P17,0,EDATE(EDATE($T17,1)+$R17,COLUMN()-22))</f>
        <v>#DIV/0!</v>
      </c>
      <c r="AT17" s="198" t="e">
        <f>IF(COUNT($T17:AS17)&gt;ROUNDUP($Q17/$O17,0)+$P17,0,EDATE(EDATE($T17,1)+$R17,COLUMN()-22))</f>
        <v>#DIV/0!</v>
      </c>
      <c r="AU17" s="198" t="e">
        <f>IF(COUNT($T17:AT17)&gt;ROUNDUP($Q17/$O17,0)+$P17,0,EDATE(EDATE($T17,1)+$R17,COLUMN()-22))</f>
        <v>#DIV/0!</v>
      </c>
      <c r="AV17" s="198" t="e">
        <f>IF(COUNT($T17:AU17)&gt;ROUNDUP($Q17/$O17,0)+$P17,0,EDATE(EDATE($T17,1)+$R17,COLUMN()-22))</f>
        <v>#DIV/0!</v>
      </c>
      <c r="AW17" s="198" t="e">
        <f>IF(COUNT($T17:AV17)&gt;ROUNDUP($Q17/$O17,0)+$P17,0,EDATE(EDATE($T17,1)+$R17,COLUMN()-22))</f>
        <v>#DIV/0!</v>
      </c>
      <c r="AX17" s="198" t="e">
        <f>IF(COUNT($T17:AW17)&gt;ROUNDUP($Q17/$O17,0)+$P17,0,EDATE(EDATE($T17,1)+$R17,COLUMN()-22))</f>
        <v>#DIV/0!</v>
      </c>
      <c r="AY17" s="198" t="e">
        <f>IF(COUNT($T17:AX17)&gt;ROUNDUP($Q17/$O17,0)+$P17,0,EDATE(EDATE($T17,1)+$R17,COLUMN()-22))</f>
        <v>#DIV/0!</v>
      </c>
      <c r="AZ17" s="198" t="e">
        <f>IF(COUNT($T17:AY17)&gt;ROUNDUP($Q17/$O17,0)+$P17,0,EDATE(EDATE($T17,1)+$R17,COLUMN()-22))</f>
        <v>#DIV/0!</v>
      </c>
      <c r="BA17" s="198" t="e">
        <f>IF(COUNT($T17:AZ17)&gt;ROUNDUP($Q17/$O17,0)+$P17,0,EDATE(EDATE($T17,1)+$R17,COLUMN()-22))</f>
        <v>#DIV/0!</v>
      </c>
      <c r="BB17" s="198" t="e">
        <f>IF(COUNT($T17:BA17)&gt;ROUNDUP($Q17/$O17,0)+$P17,0,EDATE(EDATE($T17,1)+$R17,COLUMN()-22))</f>
        <v>#DIV/0!</v>
      </c>
      <c r="BC17" s="198" t="e">
        <f>IF(COUNT($T17:BB17)&gt;ROUNDUP($Q17/$O17,0)+$P17,0,EDATE(EDATE($T17,1)+$R17,COLUMN()-22))</f>
        <v>#DIV/0!</v>
      </c>
      <c r="BD17" s="167"/>
      <c r="BE17" s="47"/>
    </row>
    <row r="18" spans="1:57" ht="21" customHeight="1">
      <c r="A18" s="160" t="str">
        <f t="shared" ca="1" si="0"/>
        <v/>
      </c>
      <c r="B18" s="280"/>
      <c r="C18" s="282" t="e">
        <f>+VLOOKUP(B18,'اسماء العملاء'!$A$2:$E$1270,5,FALSE)</f>
        <v>#N/A</v>
      </c>
      <c r="D18" s="282" t="e">
        <f>+VLOOKUP(B18,'اسماء العملاء'!$A$2:$C$1270,2,FALSE)</f>
        <v>#N/A</v>
      </c>
      <c r="E18" s="282"/>
      <c r="F18" s="282" t="e">
        <f>+VLOOKUP(B18,'اسماء العملاء'!$A$2:$C$1270,3,FALSE)</f>
        <v>#N/A</v>
      </c>
      <c r="G18" s="47"/>
      <c r="H18" s="82" t="e">
        <f>+VLOOKUP(G18,'انواع الفلاتر'!$B$2:$C$52,2,FALSE)</f>
        <v>#N/A</v>
      </c>
      <c r="I18" s="58"/>
      <c r="J18" s="80" t="e">
        <f t="shared" si="1"/>
        <v>#N/A</v>
      </c>
      <c r="K18" s="63"/>
      <c r="L18" s="63"/>
      <c r="M18" s="169"/>
      <c r="N18" s="64">
        <f t="shared" si="2"/>
        <v>0</v>
      </c>
      <c r="O18" s="287"/>
      <c r="P18" s="181" t="e">
        <f t="shared" si="4"/>
        <v>#DIV/0!</v>
      </c>
      <c r="Q18" s="181" t="e">
        <f t="shared" si="5"/>
        <v>#DIV/0!</v>
      </c>
      <c r="R18" s="194">
        <v>0</v>
      </c>
      <c r="S18" s="187" t="e">
        <f t="shared" si="3"/>
        <v>#DIV/0!</v>
      </c>
      <c r="T18" s="200"/>
      <c r="U18" s="198" t="e">
        <f>IF(COUNT($T18:T18)&gt;ROUNDUP($Q18/$O18,0)+$P18,0,EDATE(EDATE($T18,1)+$R18,COLUMN()-22))</f>
        <v>#DIV/0!</v>
      </c>
      <c r="V18" s="198" t="e">
        <f>IF(COUNT($T18:U18)&gt;ROUNDUP($Q18/$O18,0)+$P18,0,EDATE(EDATE($T18,1)+$R18,COLUMN()-22))</f>
        <v>#DIV/0!</v>
      </c>
      <c r="W18" s="198" t="e">
        <f>IF(COUNT($T18:V18)&gt;ROUNDUP($Q18/$O18,0)+$P18,0,EDATE(EDATE($T18,1)+$R18,COLUMN()-22))</f>
        <v>#DIV/0!</v>
      </c>
      <c r="X18" s="198" t="e">
        <f>IF(COUNT($T18:W18)&gt;ROUNDUP($Q18/$O18,0)+$P18,0,EDATE(EDATE($T18,1)+$R18,COLUMN()-22))</f>
        <v>#DIV/0!</v>
      </c>
      <c r="Y18" s="198" t="e">
        <f>IF(COUNT($T18:X18)&gt;ROUNDUP($Q18/$O18,0)+$P18,0,EDATE(EDATE($T18,1)+$R18,COLUMN()-22))</f>
        <v>#DIV/0!</v>
      </c>
      <c r="Z18" s="198" t="e">
        <f>IF(COUNT($T18:Y18)&gt;ROUNDUP($Q18/$O18,0)+$P18,0,EDATE(EDATE($T18,1)+$R18,COLUMN()-22))</f>
        <v>#DIV/0!</v>
      </c>
      <c r="AA18" s="198" t="e">
        <f>IF(COUNT($T18:Z18)&gt;ROUNDUP($Q18/$O18,0)+$P18,0,EDATE(EDATE($T18,1)+$R18,COLUMN()-22))</f>
        <v>#DIV/0!</v>
      </c>
      <c r="AB18" s="198" t="e">
        <f>IF(COUNT($T18:AA18)&gt;ROUNDUP($Q18/$O18,0)+$P18,0,EDATE(EDATE($T18,1)+$R18,COLUMN()-22))</f>
        <v>#DIV/0!</v>
      </c>
      <c r="AC18" s="198" t="e">
        <f>IF(COUNT($T18:AB18)&gt;ROUNDUP($Q18/$O18,0)+$P18,0,EDATE(EDATE($T18,1)+$R18,COLUMN()-22))</f>
        <v>#DIV/0!</v>
      </c>
      <c r="AD18" s="198" t="e">
        <f>IF(COUNT($T18:AC18)&gt;ROUNDUP($Q18/$O18,0)+$P18,0,EDATE(EDATE($T18,1)+$R18,COLUMN()-22))</f>
        <v>#DIV/0!</v>
      </c>
      <c r="AE18" s="198" t="e">
        <f>IF(COUNT($T18:AD18)&gt;ROUNDUP($Q18/$O18,0)+$P18,0,EDATE(EDATE($T18,1)+$R18,COLUMN()-22))</f>
        <v>#DIV/0!</v>
      </c>
      <c r="AF18" s="198" t="e">
        <f>IF(COUNT($T18:AE18)&gt;ROUNDUP($Q18/$O18,0)+$P18,0,EDATE(EDATE($T18,1)+$R18,COLUMN()-22))</f>
        <v>#DIV/0!</v>
      </c>
      <c r="AG18" s="198" t="e">
        <f>IF(COUNT($T18:AF18)&gt;ROUNDUP($Q18/$O18,0)+$P18,0,EDATE(EDATE($T18,1)+$R18,COLUMN()-22))</f>
        <v>#DIV/0!</v>
      </c>
      <c r="AH18" s="198" t="e">
        <f>IF(COUNT($T18:AG18)&gt;ROUNDUP($Q18/$O18,0)+$P18,0,EDATE(EDATE($T18,1)+$R18,COLUMN()-22))</f>
        <v>#DIV/0!</v>
      </c>
      <c r="AI18" s="198" t="e">
        <f>IF(COUNT($T18:AH18)&gt;ROUNDUP($Q18/$O18,0)+$P18,0,EDATE(EDATE($T18,1)+$R18,COLUMN()-22))</f>
        <v>#DIV/0!</v>
      </c>
      <c r="AJ18" s="198" t="e">
        <f>IF(COUNT($T18:AI18)&gt;ROUNDUP($Q18/$O18,0)+$P18,0,EDATE(EDATE($T18,1)+$R18,COLUMN()-22))</f>
        <v>#DIV/0!</v>
      </c>
      <c r="AK18" s="198" t="e">
        <f>IF(COUNT($T18:AJ18)&gt;ROUNDUP($Q18/$O18,0)+$P18,0,EDATE(EDATE($T18,1)+$R18,COLUMN()-22))</f>
        <v>#DIV/0!</v>
      </c>
      <c r="AL18" s="198" t="e">
        <f>IF(COUNT($T18:AK18)&gt;ROUNDUP($Q18/$O18,0)+$P18,0,EDATE(EDATE($T18,1)+$R18,COLUMN()-22))</f>
        <v>#DIV/0!</v>
      </c>
      <c r="AM18" s="198" t="e">
        <f>IF(COUNT($T18:AL18)&gt;ROUNDUP($Q18/$O18,0)+$P18,0,EDATE(EDATE($T18,1)+$R18,COLUMN()-22))</f>
        <v>#DIV/0!</v>
      </c>
      <c r="AN18" s="198" t="e">
        <f>IF(COUNT($T18:AM18)&gt;ROUNDUP($Q18/$O18,0)+$P18,0,EDATE(EDATE($T18,1)+$R18,COLUMN()-22))</f>
        <v>#DIV/0!</v>
      </c>
      <c r="AO18" s="198" t="e">
        <f>IF(COUNT($T18:AN18)&gt;ROUNDUP($Q18/$O18,0)+$P18,0,EDATE(EDATE($T18,1)+$R18,COLUMN()-22))</f>
        <v>#DIV/0!</v>
      </c>
      <c r="AP18" s="198" t="e">
        <f>IF(COUNT($T18:AO18)&gt;ROUNDUP($Q18/$O18,0)+$P18,0,EDATE(EDATE($T18,1)+$R18,COLUMN()-22))</f>
        <v>#DIV/0!</v>
      </c>
      <c r="AQ18" s="198" t="e">
        <f>IF(COUNT($T18:AP18)&gt;ROUNDUP($Q18/$O18,0)+$P18,0,EDATE(EDATE($T18,1)+$R18,COLUMN()-22))</f>
        <v>#DIV/0!</v>
      </c>
      <c r="AR18" s="198" t="e">
        <f>IF(COUNT($T18:AQ18)&gt;ROUNDUP($Q18/$O18,0)+$P18,0,EDATE(EDATE($T18,1)+$R18,COLUMN()-22))</f>
        <v>#DIV/0!</v>
      </c>
      <c r="AS18" s="198" t="e">
        <f>IF(COUNT($T18:AR18)&gt;ROUNDUP($Q18/$O18,0)+$P18,0,EDATE(EDATE($T18,1)+$R18,COLUMN()-22))</f>
        <v>#DIV/0!</v>
      </c>
      <c r="AT18" s="198" t="e">
        <f>IF(COUNT($T18:AS18)&gt;ROUNDUP($Q18/$O18,0)+$P18,0,EDATE(EDATE($T18,1)+$R18,COLUMN()-22))</f>
        <v>#DIV/0!</v>
      </c>
      <c r="AU18" s="198" t="e">
        <f>IF(COUNT($T18:AT18)&gt;ROUNDUP($Q18/$O18,0)+$P18,0,EDATE(EDATE($T18,1)+$R18,COLUMN()-22))</f>
        <v>#DIV/0!</v>
      </c>
      <c r="AV18" s="198" t="e">
        <f>IF(COUNT($T18:AU18)&gt;ROUNDUP($Q18/$O18,0)+$P18,0,EDATE(EDATE($T18,1)+$R18,COLUMN()-22))</f>
        <v>#DIV/0!</v>
      </c>
      <c r="AW18" s="198" t="e">
        <f>IF(COUNT($T18:AV18)&gt;ROUNDUP($Q18/$O18,0)+$P18,0,EDATE(EDATE($T18,1)+$R18,COLUMN()-22))</f>
        <v>#DIV/0!</v>
      </c>
      <c r="AX18" s="198" t="e">
        <f>IF(COUNT($T18:AW18)&gt;ROUNDUP($Q18/$O18,0)+$P18,0,EDATE(EDATE($T18,1)+$R18,COLUMN()-22))</f>
        <v>#DIV/0!</v>
      </c>
      <c r="AY18" s="198" t="e">
        <f>IF(COUNT($T18:AX18)&gt;ROUNDUP($Q18/$O18,0)+$P18,0,EDATE(EDATE($T18,1)+$R18,COLUMN()-22))</f>
        <v>#DIV/0!</v>
      </c>
      <c r="AZ18" s="198" t="e">
        <f>IF(COUNT($T18:AY18)&gt;ROUNDUP($Q18/$O18,0)+$P18,0,EDATE(EDATE($T18,1)+$R18,COLUMN()-22))</f>
        <v>#DIV/0!</v>
      </c>
      <c r="BA18" s="198" t="e">
        <f>IF(COUNT($T18:AZ18)&gt;ROUNDUP($Q18/$O18,0)+$P18,0,EDATE(EDATE($T18,1)+$R18,COLUMN()-22))</f>
        <v>#DIV/0!</v>
      </c>
      <c r="BB18" s="198" t="e">
        <f>IF(COUNT($T18:BA18)&gt;ROUNDUP($Q18/$O18,0)+$P18,0,EDATE(EDATE($T18,1)+$R18,COLUMN()-22))</f>
        <v>#DIV/0!</v>
      </c>
      <c r="BC18" s="198" t="e">
        <f>IF(COUNT($T18:BB18)&gt;ROUNDUP($Q18/$O18,0)+$P18,0,EDATE(EDATE($T18,1)+$R18,COLUMN()-22))</f>
        <v>#DIV/0!</v>
      </c>
      <c r="BD18" s="167"/>
      <c r="BE18" s="47"/>
    </row>
    <row r="19" spans="1:57" ht="21" customHeight="1">
      <c r="A19" s="160" t="str">
        <f t="shared" ca="1" si="0"/>
        <v/>
      </c>
      <c r="B19" s="280"/>
      <c r="C19" s="282" t="e">
        <f>+VLOOKUP(B19,'اسماء العملاء'!$A$2:$E$1270,5,FALSE)</f>
        <v>#N/A</v>
      </c>
      <c r="D19" s="282" t="e">
        <f>+VLOOKUP(B19,'اسماء العملاء'!$A$2:$C$1270,2,FALSE)</f>
        <v>#N/A</v>
      </c>
      <c r="E19" s="282"/>
      <c r="F19" s="282" t="e">
        <f>+VLOOKUP(B19,'اسماء العملاء'!$A$2:$C$1270,3,FALSE)</f>
        <v>#N/A</v>
      </c>
      <c r="G19" s="47"/>
      <c r="H19" s="82" t="e">
        <f>+VLOOKUP(G19,'انواع الفلاتر'!$B$2:$C$52,2,FALSE)</f>
        <v>#N/A</v>
      </c>
      <c r="I19" s="58"/>
      <c r="J19" s="80" t="e">
        <f t="shared" si="1"/>
        <v>#N/A</v>
      </c>
      <c r="K19" s="63"/>
      <c r="L19" s="63"/>
      <c r="M19" s="169"/>
      <c r="N19" s="64">
        <f t="shared" si="2"/>
        <v>0</v>
      </c>
      <c r="O19" s="287"/>
      <c r="P19" s="181" t="e">
        <f t="shared" si="4"/>
        <v>#DIV/0!</v>
      </c>
      <c r="Q19" s="181" t="e">
        <f t="shared" si="5"/>
        <v>#DIV/0!</v>
      </c>
      <c r="R19" s="194">
        <v>0</v>
      </c>
      <c r="S19" s="187" t="e">
        <f t="shared" si="3"/>
        <v>#DIV/0!</v>
      </c>
      <c r="T19" s="200"/>
      <c r="U19" s="198" t="e">
        <f>IF(COUNT($T19:T19)&gt;ROUNDUP($Q19/$O19,0)+$P19,0,EDATE(EDATE($T19,1)+$R19,COLUMN()-22))</f>
        <v>#DIV/0!</v>
      </c>
      <c r="V19" s="198" t="e">
        <f>IF(COUNT($T19:U19)&gt;ROUNDUP($Q19/$O19,0)+$P19,0,EDATE(EDATE($T19,1)+$R19,COLUMN()-22))</f>
        <v>#DIV/0!</v>
      </c>
      <c r="W19" s="198" t="e">
        <f>IF(COUNT($T19:V19)&gt;ROUNDUP($Q19/$O19,0)+$P19,0,EDATE(EDATE($T19,1)+$R19,COLUMN()-22))</f>
        <v>#DIV/0!</v>
      </c>
      <c r="X19" s="198" t="e">
        <f>IF(COUNT($T19:W19)&gt;ROUNDUP($Q19/$O19,0)+$P19,0,EDATE(EDATE($T19,1)+$R19,COLUMN()-22))</f>
        <v>#DIV/0!</v>
      </c>
      <c r="Y19" s="198" t="e">
        <f>IF(COUNT($T19:X19)&gt;ROUNDUP($Q19/$O19,0)+$P19,0,EDATE(EDATE($T19,1)+$R19,COLUMN()-22))</f>
        <v>#DIV/0!</v>
      </c>
      <c r="Z19" s="198" t="e">
        <f>IF(COUNT($T19:Y19)&gt;ROUNDUP($Q19/$O19,0)+$P19,0,EDATE(EDATE($T19,1)+$R19,COLUMN()-22))</f>
        <v>#DIV/0!</v>
      </c>
      <c r="AA19" s="198" t="e">
        <f>IF(COUNT($T19:Z19)&gt;ROUNDUP($Q19/$O19,0)+$P19,0,EDATE(EDATE($T19,1)+$R19,COLUMN()-22))</f>
        <v>#DIV/0!</v>
      </c>
      <c r="AB19" s="198" t="e">
        <f>IF(COUNT($T19:AA19)&gt;ROUNDUP($Q19/$O19,0)+$P19,0,EDATE(EDATE($T19,1)+$R19,COLUMN()-22))</f>
        <v>#DIV/0!</v>
      </c>
      <c r="AC19" s="198" t="e">
        <f>IF(COUNT($T19:AB19)&gt;ROUNDUP($Q19/$O19,0)+$P19,0,EDATE(EDATE($T19,1)+$R19,COLUMN()-22))</f>
        <v>#DIV/0!</v>
      </c>
      <c r="AD19" s="198" t="e">
        <f>IF(COUNT($T19:AC19)&gt;ROUNDUP($Q19/$O19,0)+$P19,0,EDATE(EDATE($T19,1)+$R19,COLUMN()-22))</f>
        <v>#DIV/0!</v>
      </c>
      <c r="AE19" s="198" t="e">
        <f>IF(COUNT($T19:AD19)&gt;ROUNDUP($Q19/$O19,0)+$P19,0,EDATE(EDATE($T19,1)+$R19,COLUMN()-22))</f>
        <v>#DIV/0!</v>
      </c>
      <c r="AF19" s="198" t="e">
        <f>IF(COUNT($T19:AE19)&gt;ROUNDUP($Q19/$O19,0)+$P19,0,EDATE(EDATE($T19,1)+$R19,COLUMN()-22))</f>
        <v>#DIV/0!</v>
      </c>
      <c r="AG19" s="198" t="e">
        <f>IF(COUNT($T19:AF19)&gt;ROUNDUP($Q19/$O19,0)+$P19,0,EDATE(EDATE($T19,1)+$R19,COLUMN()-22))</f>
        <v>#DIV/0!</v>
      </c>
      <c r="AH19" s="198" t="e">
        <f>IF(COUNT($T19:AG19)&gt;ROUNDUP($Q19/$O19,0)+$P19,0,EDATE(EDATE($T19,1)+$R19,COLUMN()-22))</f>
        <v>#DIV/0!</v>
      </c>
      <c r="AI19" s="198" t="e">
        <f>IF(COUNT($T19:AH19)&gt;ROUNDUP($Q19/$O19,0)+$P19,0,EDATE(EDATE($T19,1)+$R19,COLUMN()-22))</f>
        <v>#DIV/0!</v>
      </c>
      <c r="AJ19" s="198" t="e">
        <f>IF(COUNT($T19:AI19)&gt;ROUNDUP($Q19/$O19,0)+$P19,0,EDATE(EDATE($T19,1)+$R19,COLUMN()-22))</f>
        <v>#DIV/0!</v>
      </c>
      <c r="AK19" s="198" t="e">
        <f>IF(COUNT($T19:AJ19)&gt;ROUNDUP($Q19/$O19,0)+$P19,0,EDATE(EDATE($T19,1)+$R19,COLUMN()-22))</f>
        <v>#DIV/0!</v>
      </c>
      <c r="AL19" s="198" t="e">
        <f>IF(COUNT($T19:AK19)&gt;ROUNDUP($Q19/$O19,0)+$P19,0,EDATE(EDATE($T19,1)+$R19,COLUMN()-22))</f>
        <v>#DIV/0!</v>
      </c>
      <c r="AM19" s="198" t="e">
        <f>IF(COUNT($T19:AL19)&gt;ROUNDUP($Q19/$O19,0)+$P19,0,EDATE(EDATE($T19,1)+$R19,COLUMN()-22))</f>
        <v>#DIV/0!</v>
      </c>
      <c r="AN19" s="198" t="e">
        <f>IF(COUNT($T19:AM19)&gt;ROUNDUP($Q19/$O19,0)+$P19,0,EDATE(EDATE($T19,1)+$R19,COLUMN()-22))</f>
        <v>#DIV/0!</v>
      </c>
      <c r="AO19" s="198" t="e">
        <f>IF(COUNT($T19:AN19)&gt;ROUNDUP($Q19/$O19,0)+$P19,0,EDATE(EDATE($T19,1)+$R19,COLUMN()-22))</f>
        <v>#DIV/0!</v>
      </c>
      <c r="AP19" s="198" t="e">
        <f>IF(COUNT($T19:AO19)&gt;ROUNDUP($Q19/$O19,0)+$P19,0,EDATE(EDATE($T19,1)+$R19,COLUMN()-22))</f>
        <v>#DIV/0!</v>
      </c>
      <c r="AQ19" s="198" t="e">
        <f>IF(COUNT($T19:AP19)&gt;ROUNDUP($Q19/$O19,0)+$P19,0,EDATE(EDATE($T19,1)+$R19,COLUMN()-22))</f>
        <v>#DIV/0!</v>
      </c>
      <c r="AR19" s="198" t="e">
        <f>IF(COUNT($T19:AQ19)&gt;ROUNDUP($Q19/$O19,0)+$P19,0,EDATE(EDATE($T19,1)+$R19,COLUMN()-22))</f>
        <v>#DIV/0!</v>
      </c>
      <c r="AS19" s="198" t="e">
        <f>IF(COUNT($T19:AR19)&gt;ROUNDUP($Q19/$O19,0)+$P19,0,EDATE(EDATE($T19,1)+$R19,COLUMN()-22))</f>
        <v>#DIV/0!</v>
      </c>
      <c r="AT19" s="198" t="e">
        <f>IF(COUNT($T19:AS19)&gt;ROUNDUP($Q19/$O19,0)+$P19,0,EDATE(EDATE($T19,1)+$R19,COLUMN()-22))</f>
        <v>#DIV/0!</v>
      </c>
      <c r="AU19" s="198" t="e">
        <f>IF(COUNT($T19:AT19)&gt;ROUNDUP($Q19/$O19,0)+$P19,0,EDATE(EDATE($T19,1)+$R19,COLUMN()-22))</f>
        <v>#DIV/0!</v>
      </c>
      <c r="AV19" s="198" t="e">
        <f>IF(COUNT($T19:AU19)&gt;ROUNDUP($Q19/$O19,0)+$P19,0,EDATE(EDATE($T19,1)+$R19,COLUMN()-22))</f>
        <v>#DIV/0!</v>
      </c>
      <c r="AW19" s="198" t="e">
        <f>IF(COUNT($T19:AV19)&gt;ROUNDUP($Q19/$O19,0)+$P19,0,EDATE(EDATE($T19,1)+$R19,COLUMN()-22))</f>
        <v>#DIV/0!</v>
      </c>
      <c r="AX19" s="198" t="e">
        <f>IF(COUNT($T19:AW19)&gt;ROUNDUP($Q19/$O19,0)+$P19,0,EDATE(EDATE($T19,1)+$R19,COLUMN()-22))</f>
        <v>#DIV/0!</v>
      </c>
      <c r="AY19" s="198" t="e">
        <f>IF(COUNT($T19:AX19)&gt;ROUNDUP($Q19/$O19,0)+$P19,0,EDATE(EDATE($T19,1)+$R19,COLUMN()-22))</f>
        <v>#DIV/0!</v>
      </c>
      <c r="AZ19" s="198" t="e">
        <f>IF(COUNT($T19:AY19)&gt;ROUNDUP($Q19/$O19,0)+$P19,0,EDATE(EDATE($T19,1)+$R19,COLUMN()-22))</f>
        <v>#DIV/0!</v>
      </c>
      <c r="BA19" s="198" t="e">
        <f>IF(COUNT($T19:AZ19)&gt;ROUNDUP($Q19/$O19,0)+$P19,0,EDATE(EDATE($T19,1)+$R19,COLUMN()-22))</f>
        <v>#DIV/0!</v>
      </c>
      <c r="BB19" s="198" t="e">
        <f>IF(COUNT($T19:BA19)&gt;ROUNDUP($Q19/$O19,0)+$P19,0,EDATE(EDATE($T19,1)+$R19,COLUMN()-22))</f>
        <v>#DIV/0!</v>
      </c>
      <c r="BC19" s="198" t="e">
        <f>IF(COUNT($T19:BB19)&gt;ROUNDUP($Q19/$O19,0)+$P19,0,EDATE(EDATE($T19,1)+$R19,COLUMN()-22))</f>
        <v>#DIV/0!</v>
      </c>
      <c r="BD19" s="167"/>
      <c r="BE19" s="47"/>
    </row>
    <row r="20" spans="1:57" ht="21" customHeight="1">
      <c r="A20" s="160" t="str">
        <f t="shared" ca="1" si="0"/>
        <v/>
      </c>
      <c r="B20" s="280"/>
      <c r="C20" s="282" t="e">
        <f>+VLOOKUP(B20,'اسماء العملاء'!$A$2:$E$1270,5,FALSE)</f>
        <v>#N/A</v>
      </c>
      <c r="D20" s="282" t="e">
        <f>+VLOOKUP(B20,'اسماء العملاء'!$A$2:$C$1270,2,FALSE)</f>
        <v>#N/A</v>
      </c>
      <c r="E20" s="282"/>
      <c r="F20" s="282" t="e">
        <f>+VLOOKUP(B20,'اسماء العملاء'!$A$2:$C$1270,3,FALSE)</f>
        <v>#N/A</v>
      </c>
      <c r="G20" s="47"/>
      <c r="H20" s="82" t="e">
        <f>+VLOOKUP(G20,'انواع الفلاتر'!$B$2:$C$52,2,FALSE)</f>
        <v>#N/A</v>
      </c>
      <c r="I20" s="58"/>
      <c r="J20" s="80" t="e">
        <f t="shared" si="1"/>
        <v>#N/A</v>
      </c>
      <c r="K20" s="63"/>
      <c r="L20" s="63"/>
      <c r="M20" s="169"/>
      <c r="N20" s="64">
        <f t="shared" si="2"/>
        <v>0</v>
      </c>
      <c r="O20" s="287"/>
      <c r="P20" s="181" t="e">
        <f t="shared" si="4"/>
        <v>#DIV/0!</v>
      </c>
      <c r="Q20" s="181" t="e">
        <f t="shared" si="5"/>
        <v>#DIV/0!</v>
      </c>
      <c r="R20" s="194">
        <v>0</v>
      </c>
      <c r="S20" s="187" t="e">
        <f t="shared" si="3"/>
        <v>#DIV/0!</v>
      </c>
      <c r="T20" s="200"/>
      <c r="U20" s="198" t="e">
        <f>IF(COUNT($T20:T20)&gt;ROUNDUP($Q20/$O20,0)+$P20,0,EDATE(EDATE($T20,1)+$R20,COLUMN()-22))</f>
        <v>#DIV/0!</v>
      </c>
      <c r="V20" s="198" t="e">
        <f>IF(COUNT($T20:U20)&gt;ROUNDUP($Q20/$O20,0)+$P20,0,EDATE(EDATE($T20,1)+$R20,COLUMN()-22))</f>
        <v>#DIV/0!</v>
      </c>
      <c r="W20" s="198" t="e">
        <f>IF(COUNT($T20:V20)&gt;ROUNDUP($Q20/$O20,0)+$P20,0,EDATE(EDATE($T20,1)+$R20,COLUMN()-22))</f>
        <v>#DIV/0!</v>
      </c>
      <c r="X20" s="198" t="e">
        <f>IF(COUNT($T20:W20)&gt;ROUNDUP($Q20/$O20,0)+$P20,0,EDATE(EDATE($T20,1)+$R20,COLUMN()-22))</f>
        <v>#DIV/0!</v>
      </c>
      <c r="Y20" s="198" t="e">
        <f>IF(COUNT($T20:X20)&gt;ROUNDUP($Q20/$O20,0)+$P20,0,EDATE(EDATE($T20,1)+$R20,COLUMN()-22))</f>
        <v>#DIV/0!</v>
      </c>
      <c r="Z20" s="198" t="e">
        <f>IF(COUNT($T20:Y20)&gt;ROUNDUP($Q20/$O20,0)+$P20,0,EDATE(EDATE($T20,1)+$R20,COLUMN()-22))</f>
        <v>#DIV/0!</v>
      </c>
      <c r="AA20" s="198" t="e">
        <f>IF(COUNT($T20:Z20)&gt;ROUNDUP($Q20/$O20,0)+$P20,0,EDATE(EDATE($T20,1)+$R20,COLUMN()-22))</f>
        <v>#DIV/0!</v>
      </c>
      <c r="AB20" s="198" t="e">
        <f>IF(COUNT($T20:AA20)&gt;ROUNDUP($Q20/$O20,0)+$P20,0,EDATE(EDATE($T20,1)+$R20,COLUMN()-22))</f>
        <v>#DIV/0!</v>
      </c>
      <c r="AC20" s="198" t="e">
        <f>IF(COUNT($T20:AB20)&gt;ROUNDUP($Q20/$O20,0)+$P20,0,EDATE(EDATE($T20,1)+$R20,COLUMN()-22))</f>
        <v>#DIV/0!</v>
      </c>
      <c r="AD20" s="198" t="e">
        <f>IF(COUNT($T20:AC20)&gt;ROUNDUP($Q20/$O20,0)+$P20,0,EDATE(EDATE($T20,1)+$R20,COLUMN()-22))</f>
        <v>#DIV/0!</v>
      </c>
      <c r="AE20" s="198" t="e">
        <f>IF(COUNT($T20:AD20)&gt;ROUNDUP($Q20/$O20,0)+$P20,0,EDATE(EDATE($T20,1)+$R20,COLUMN()-22))</f>
        <v>#DIV/0!</v>
      </c>
      <c r="AF20" s="198" t="e">
        <f>IF(COUNT($T20:AE20)&gt;ROUNDUP($Q20/$O20,0)+$P20,0,EDATE(EDATE($T20,1)+$R20,COLUMN()-22))</f>
        <v>#DIV/0!</v>
      </c>
      <c r="AG20" s="198" t="e">
        <f>IF(COUNT($T20:AF20)&gt;ROUNDUP($Q20/$O20,0)+$P20,0,EDATE(EDATE($T20,1)+$R20,COLUMN()-22))</f>
        <v>#DIV/0!</v>
      </c>
      <c r="AH20" s="198" t="e">
        <f>IF(COUNT($T20:AG20)&gt;ROUNDUP($Q20/$O20,0)+$P20,0,EDATE(EDATE($T20,1)+$R20,COLUMN()-22))</f>
        <v>#DIV/0!</v>
      </c>
      <c r="AI20" s="198" t="e">
        <f>IF(COUNT($T20:AH20)&gt;ROUNDUP($Q20/$O20,0)+$P20,0,EDATE(EDATE($T20,1)+$R20,COLUMN()-22))</f>
        <v>#DIV/0!</v>
      </c>
      <c r="AJ20" s="198" t="e">
        <f>IF(COUNT($T20:AI20)&gt;ROUNDUP($Q20/$O20,0)+$P20,0,EDATE(EDATE($T20,1)+$R20,COLUMN()-22))</f>
        <v>#DIV/0!</v>
      </c>
      <c r="AK20" s="198" t="e">
        <f>IF(COUNT($T20:AJ20)&gt;ROUNDUP($Q20/$O20,0)+$P20,0,EDATE(EDATE($T20,1)+$R20,COLUMN()-22))</f>
        <v>#DIV/0!</v>
      </c>
      <c r="AL20" s="198" t="e">
        <f>IF(COUNT($T20:AK20)&gt;ROUNDUP($Q20/$O20,0)+$P20,0,EDATE(EDATE($T20,1)+$R20,COLUMN()-22))</f>
        <v>#DIV/0!</v>
      </c>
      <c r="AM20" s="198" t="e">
        <f>IF(COUNT($T20:AL20)&gt;ROUNDUP($Q20/$O20,0)+$P20,0,EDATE(EDATE($T20,1)+$R20,COLUMN()-22))</f>
        <v>#DIV/0!</v>
      </c>
      <c r="AN20" s="198" t="e">
        <f>IF(COUNT($T20:AM20)&gt;ROUNDUP($Q20/$O20,0)+$P20,0,EDATE(EDATE($T20,1)+$R20,COLUMN()-22))</f>
        <v>#DIV/0!</v>
      </c>
      <c r="AO20" s="198" t="e">
        <f>IF(COUNT($T20:AN20)&gt;ROUNDUP($Q20/$O20,0)+$P20,0,EDATE(EDATE($T20,1)+$R20,COLUMN()-22))</f>
        <v>#DIV/0!</v>
      </c>
      <c r="AP20" s="198" t="e">
        <f>IF(COUNT($T20:AO20)&gt;ROUNDUP($Q20/$O20,0)+$P20,0,EDATE(EDATE($T20,1)+$R20,COLUMN()-22))</f>
        <v>#DIV/0!</v>
      </c>
      <c r="AQ20" s="198" t="e">
        <f>IF(COUNT($T20:AP20)&gt;ROUNDUP($Q20/$O20,0)+$P20,0,EDATE(EDATE($T20,1)+$R20,COLUMN()-22))</f>
        <v>#DIV/0!</v>
      </c>
      <c r="AR20" s="198" t="e">
        <f>IF(COUNT($T20:AQ20)&gt;ROUNDUP($Q20/$O20,0)+$P20,0,EDATE(EDATE($T20,1)+$R20,COLUMN()-22))</f>
        <v>#DIV/0!</v>
      </c>
      <c r="AS20" s="198" t="e">
        <f>IF(COUNT($T20:AR20)&gt;ROUNDUP($Q20/$O20,0)+$P20,0,EDATE(EDATE($T20,1)+$R20,COLUMN()-22))</f>
        <v>#DIV/0!</v>
      </c>
      <c r="AT20" s="198" t="e">
        <f>IF(COUNT($T20:AS20)&gt;ROUNDUP($Q20/$O20,0)+$P20,0,EDATE(EDATE($T20,1)+$R20,COLUMN()-22))</f>
        <v>#DIV/0!</v>
      </c>
      <c r="AU20" s="198" t="e">
        <f>IF(COUNT($T20:AT20)&gt;ROUNDUP($Q20/$O20,0)+$P20,0,EDATE(EDATE($T20,1)+$R20,COLUMN()-22))</f>
        <v>#DIV/0!</v>
      </c>
      <c r="AV20" s="198" t="e">
        <f>IF(COUNT($T20:AU20)&gt;ROUNDUP($Q20/$O20,0)+$P20,0,EDATE(EDATE($T20,1)+$R20,COLUMN()-22))</f>
        <v>#DIV/0!</v>
      </c>
      <c r="AW20" s="198" t="e">
        <f>IF(COUNT($T20:AV20)&gt;ROUNDUP($Q20/$O20,0)+$P20,0,EDATE(EDATE($T20,1)+$R20,COLUMN()-22))</f>
        <v>#DIV/0!</v>
      </c>
      <c r="AX20" s="198" t="e">
        <f>IF(COUNT($T20:AW20)&gt;ROUNDUP($Q20/$O20,0)+$P20,0,EDATE(EDATE($T20,1)+$R20,COLUMN()-22))</f>
        <v>#DIV/0!</v>
      </c>
      <c r="AY20" s="198" t="e">
        <f>IF(COUNT($T20:AX20)&gt;ROUNDUP($Q20/$O20,0)+$P20,0,EDATE(EDATE($T20,1)+$R20,COLUMN()-22))</f>
        <v>#DIV/0!</v>
      </c>
      <c r="AZ20" s="198" t="e">
        <f>IF(COUNT($T20:AY20)&gt;ROUNDUP($Q20/$O20,0)+$P20,0,EDATE(EDATE($T20,1)+$R20,COLUMN()-22))</f>
        <v>#DIV/0!</v>
      </c>
      <c r="BA20" s="198" t="e">
        <f>IF(COUNT($T20:AZ20)&gt;ROUNDUP($Q20/$O20,0)+$P20,0,EDATE(EDATE($T20,1)+$R20,COLUMN()-22))</f>
        <v>#DIV/0!</v>
      </c>
      <c r="BB20" s="198" t="e">
        <f>IF(COUNT($T20:BA20)&gt;ROUNDUP($Q20/$O20,0)+$P20,0,EDATE(EDATE($T20,1)+$R20,COLUMN()-22))</f>
        <v>#DIV/0!</v>
      </c>
      <c r="BC20" s="198" t="e">
        <f>IF(COUNT($T20:BB20)&gt;ROUNDUP($Q20/$O20,0)+$P20,0,EDATE(EDATE($T20,1)+$R20,COLUMN()-22))</f>
        <v>#DIV/0!</v>
      </c>
      <c r="BD20" s="167"/>
      <c r="BE20" s="47"/>
    </row>
    <row r="21" spans="1:57" ht="21" customHeight="1">
      <c r="A21" s="160" t="str">
        <f t="shared" ca="1" si="0"/>
        <v/>
      </c>
      <c r="B21" s="280"/>
      <c r="C21" s="282" t="e">
        <f>+VLOOKUP(B21,'اسماء العملاء'!$A$2:$E$1270,5,FALSE)</f>
        <v>#N/A</v>
      </c>
      <c r="D21" s="282" t="e">
        <f>+VLOOKUP(B21,'اسماء العملاء'!$A$2:$C$1270,2,FALSE)</f>
        <v>#N/A</v>
      </c>
      <c r="E21" s="282"/>
      <c r="F21" s="282" t="e">
        <f>+VLOOKUP(B21,'اسماء العملاء'!$A$2:$C$1270,3,FALSE)</f>
        <v>#N/A</v>
      </c>
      <c r="G21" s="47"/>
      <c r="H21" s="82" t="e">
        <f>+VLOOKUP(G21,'انواع الفلاتر'!$B$2:$C$52,2,FALSE)</f>
        <v>#N/A</v>
      </c>
      <c r="I21" s="58"/>
      <c r="J21" s="80" t="e">
        <f t="shared" si="1"/>
        <v>#N/A</v>
      </c>
      <c r="K21" s="63"/>
      <c r="L21" s="63"/>
      <c r="M21" s="169"/>
      <c r="N21" s="64">
        <f t="shared" si="2"/>
        <v>0</v>
      </c>
      <c r="O21" s="287"/>
      <c r="P21" s="181" t="e">
        <f t="shared" si="4"/>
        <v>#DIV/0!</v>
      </c>
      <c r="Q21" s="181" t="e">
        <f t="shared" si="5"/>
        <v>#DIV/0!</v>
      </c>
      <c r="R21" s="194">
        <v>0</v>
      </c>
      <c r="S21" s="187" t="e">
        <f t="shared" si="3"/>
        <v>#DIV/0!</v>
      </c>
      <c r="T21" s="200"/>
      <c r="U21" s="198" t="e">
        <f>IF(COUNT($T21:T21)&gt;ROUNDUP($Q21/$O21,0)+$P21,0,EDATE(EDATE($T21,1)+$R21,COLUMN()-22))</f>
        <v>#DIV/0!</v>
      </c>
      <c r="V21" s="198" t="e">
        <f>IF(COUNT($T21:U21)&gt;ROUNDUP($Q21/$O21,0)+$P21,0,EDATE(EDATE($T21,1)+$R21,COLUMN()-22))</f>
        <v>#DIV/0!</v>
      </c>
      <c r="W21" s="198" t="e">
        <f>IF(COUNT($T21:V21)&gt;ROUNDUP($Q21/$O21,0)+$P21,0,EDATE(EDATE($T21,1)+$R21,COLUMN()-22))</f>
        <v>#DIV/0!</v>
      </c>
      <c r="X21" s="198" t="e">
        <f>IF(COUNT($T21:W21)&gt;ROUNDUP($Q21/$O21,0)+$P21,0,EDATE(EDATE($T21,1)+$R21,COLUMN()-22))</f>
        <v>#DIV/0!</v>
      </c>
      <c r="Y21" s="198" t="e">
        <f>IF(COUNT($T21:X21)&gt;ROUNDUP($Q21/$O21,0)+$P21,0,EDATE(EDATE($T21,1)+$R21,COLUMN()-22))</f>
        <v>#DIV/0!</v>
      </c>
      <c r="Z21" s="198" t="e">
        <f>IF(COUNT($T21:Y21)&gt;ROUNDUP($Q21/$O21,0)+$P21,0,EDATE(EDATE($T21,1)+$R21,COLUMN()-22))</f>
        <v>#DIV/0!</v>
      </c>
      <c r="AA21" s="198" t="e">
        <f>IF(COUNT($T21:Z21)&gt;ROUNDUP($Q21/$O21,0)+$P21,0,EDATE(EDATE($T21,1)+$R21,COLUMN()-22))</f>
        <v>#DIV/0!</v>
      </c>
      <c r="AB21" s="198" t="e">
        <f>IF(COUNT($T21:AA21)&gt;ROUNDUP($Q21/$O21,0)+$P21,0,EDATE(EDATE($T21,1)+$R21,COLUMN()-22))</f>
        <v>#DIV/0!</v>
      </c>
      <c r="AC21" s="198" t="e">
        <f>IF(COUNT($T21:AB21)&gt;ROUNDUP($Q21/$O21,0)+$P21,0,EDATE(EDATE($T21,1)+$R21,COLUMN()-22))</f>
        <v>#DIV/0!</v>
      </c>
      <c r="AD21" s="198" t="e">
        <f>IF(COUNT($T21:AC21)&gt;ROUNDUP($Q21/$O21,0)+$P21,0,EDATE(EDATE($T21,1)+$R21,COLUMN()-22))</f>
        <v>#DIV/0!</v>
      </c>
      <c r="AE21" s="198" t="e">
        <f>IF(COUNT($T21:AD21)&gt;ROUNDUP($Q21/$O21,0)+$P21,0,EDATE(EDATE($T21,1)+$R21,COLUMN()-22))</f>
        <v>#DIV/0!</v>
      </c>
      <c r="AF21" s="198" t="e">
        <f>IF(COUNT($T21:AE21)&gt;ROUNDUP($Q21/$O21,0)+$P21,0,EDATE(EDATE($T21,1)+$R21,COLUMN()-22))</f>
        <v>#DIV/0!</v>
      </c>
      <c r="AG21" s="198" t="e">
        <f>IF(COUNT($T21:AF21)&gt;ROUNDUP($Q21/$O21,0)+$P21,0,EDATE(EDATE($T21,1)+$R21,COLUMN()-22))</f>
        <v>#DIV/0!</v>
      </c>
      <c r="AH21" s="198" t="e">
        <f>IF(COUNT($T21:AG21)&gt;ROUNDUP($Q21/$O21,0)+$P21,0,EDATE(EDATE($T21,1)+$R21,COLUMN()-22))</f>
        <v>#DIV/0!</v>
      </c>
      <c r="AI21" s="198" t="e">
        <f>IF(COUNT($T21:AH21)&gt;ROUNDUP($Q21/$O21,0)+$P21,0,EDATE(EDATE($T21,1)+$R21,COLUMN()-22))</f>
        <v>#DIV/0!</v>
      </c>
      <c r="AJ21" s="198" t="e">
        <f>IF(COUNT($T21:AI21)&gt;ROUNDUP($Q21/$O21,0)+$P21,0,EDATE(EDATE($T21,1)+$R21,COLUMN()-22))</f>
        <v>#DIV/0!</v>
      </c>
      <c r="AK21" s="198" t="e">
        <f>IF(COUNT($T21:AJ21)&gt;ROUNDUP($Q21/$O21,0)+$P21,0,EDATE(EDATE($T21,1)+$R21,COLUMN()-22))</f>
        <v>#DIV/0!</v>
      </c>
      <c r="AL21" s="198" t="e">
        <f>IF(COUNT($T21:AK21)&gt;ROUNDUP($Q21/$O21,0)+$P21,0,EDATE(EDATE($T21,1)+$R21,COLUMN()-22))</f>
        <v>#DIV/0!</v>
      </c>
      <c r="AM21" s="198" t="e">
        <f>IF(COUNT($T21:AL21)&gt;ROUNDUP($Q21/$O21,0)+$P21,0,EDATE(EDATE($T21,1)+$R21,COLUMN()-22))</f>
        <v>#DIV/0!</v>
      </c>
      <c r="AN21" s="198" t="e">
        <f>IF(COUNT($T21:AM21)&gt;ROUNDUP($Q21/$O21,0)+$P21,0,EDATE(EDATE($T21,1)+$R21,COLUMN()-22))</f>
        <v>#DIV/0!</v>
      </c>
      <c r="AO21" s="198" t="e">
        <f>IF(COUNT($T21:AN21)&gt;ROUNDUP($Q21/$O21,0)+$P21,0,EDATE(EDATE($T21,1)+$R21,COLUMN()-22))</f>
        <v>#DIV/0!</v>
      </c>
      <c r="AP21" s="198" t="e">
        <f>IF(COUNT($T21:AO21)&gt;ROUNDUP($Q21/$O21,0)+$P21,0,EDATE(EDATE($T21,1)+$R21,COLUMN()-22))</f>
        <v>#DIV/0!</v>
      </c>
      <c r="AQ21" s="198" t="e">
        <f>IF(COUNT($T21:AP21)&gt;ROUNDUP($Q21/$O21,0)+$P21,0,EDATE(EDATE($T21,1)+$R21,COLUMN()-22))</f>
        <v>#DIV/0!</v>
      </c>
      <c r="AR21" s="198" t="e">
        <f>IF(COUNT($T21:AQ21)&gt;ROUNDUP($Q21/$O21,0)+$P21,0,EDATE(EDATE($T21,1)+$R21,COLUMN()-22))</f>
        <v>#DIV/0!</v>
      </c>
      <c r="AS21" s="198" t="e">
        <f>IF(COUNT($T21:AR21)&gt;ROUNDUP($Q21/$O21,0)+$P21,0,EDATE(EDATE($T21,1)+$R21,COLUMN()-22))</f>
        <v>#DIV/0!</v>
      </c>
      <c r="AT21" s="198" t="e">
        <f>IF(COUNT($T21:AS21)&gt;ROUNDUP($Q21/$O21,0)+$P21,0,EDATE(EDATE($T21,1)+$R21,COLUMN()-22))</f>
        <v>#DIV/0!</v>
      </c>
      <c r="AU21" s="198" t="e">
        <f>IF(COUNT($T21:AT21)&gt;ROUNDUP($Q21/$O21,0)+$P21,0,EDATE(EDATE($T21,1)+$R21,COLUMN()-22))</f>
        <v>#DIV/0!</v>
      </c>
      <c r="AV21" s="198" t="e">
        <f>IF(COUNT($T21:AU21)&gt;ROUNDUP($Q21/$O21,0)+$P21,0,EDATE(EDATE($T21,1)+$R21,COLUMN()-22))</f>
        <v>#DIV/0!</v>
      </c>
      <c r="AW21" s="198" t="e">
        <f>IF(COUNT($T21:AV21)&gt;ROUNDUP($Q21/$O21,0)+$P21,0,EDATE(EDATE($T21,1)+$R21,COLUMN()-22))</f>
        <v>#DIV/0!</v>
      </c>
      <c r="AX21" s="198" t="e">
        <f>IF(COUNT($T21:AW21)&gt;ROUNDUP($Q21/$O21,0)+$P21,0,EDATE(EDATE($T21,1)+$R21,COLUMN()-22))</f>
        <v>#DIV/0!</v>
      </c>
      <c r="AY21" s="198" t="e">
        <f>IF(COUNT($T21:AX21)&gt;ROUNDUP($Q21/$O21,0)+$P21,0,EDATE(EDATE($T21,1)+$R21,COLUMN()-22))</f>
        <v>#DIV/0!</v>
      </c>
      <c r="AZ21" s="198" t="e">
        <f>IF(COUNT($T21:AY21)&gt;ROUNDUP($Q21/$O21,0)+$P21,0,EDATE(EDATE($T21,1)+$R21,COLUMN()-22))</f>
        <v>#DIV/0!</v>
      </c>
      <c r="BA21" s="198" t="e">
        <f>IF(COUNT($T21:AZ21)&gt;ROUNDUP($Q21/$O21,0)+$P21,0,EDATE(EDATE($T21,1)+$R21,COLUMN()-22))</f>
        <v>#DIV/0!</v>
      </c>
      <c r="BB21" s="198" t="e">
        <f>IF(COUNT($T21:BA21)&gt;ROUNDUP($Q21/$O21,0)+$P21,0,EDATE(EDATE($T21,1)+$R21,COLUMN()-22))</f>
        <v>#DIV/0!</v>
      </c>
      <c r="BC21" s="198" t="e">
        <f>IF(COUNT($T21:BB21)&gt;ROUNDUP($Q21/$O21,0)+$P21,0,EDATE(EDATE($T21,1)+$R21,COLUMN()-22))</f>
        <v>#DIV/0!</v>
      </c>
      <c r="BD21" s="167"/>
      <c r="BE21" s="47"/>
    </row>
    <row r="22" spans="1:57" ht="21" customHeight="1">
      <c r="A22" s="160" t="str">
        <f t="shared" ca="1" si="0"/>
        <v/>
      </c>
      <c r="B22" s="280"/>
      <c r="C22" s="282" t="e">
        <f>+VLOOKUP(B22,'اسماء العملاء'!$A$2:$E$1270,5,FALSE)</f>
        <v>#N/A</v>
      </c>
      <c r="D22" s="282" t="e">
        <f>+VLOOKUP(B22,'اسماء العملاء'!$A$2:$C$1270,2,FALSE)</f>
        <v>#N/A</v>
      </c>
      <c r="E22" s="282"/>
      <c r="F22" s="282" t="e">
        <f>+VLOOKUP(B22,'اسماء العملاء'!$A$2:$C$1270,3,FALSE)</f>
        <v>#N/A</v>
      </c>
      <c r="G22" s="47"/>
      <c r="H22" s="82" t="e">
        <f>+VLOOKUP(G22,'انواع الفلاتر'!$B$2:$C$52,2,FALSE)</f>
        <v>#N/A</v>
      </c>
      <c r="I22" s="58"/>
      <c r="J22" s="80" t="e">
        <f t="shared" si="1"/>
        <v>#N/A</v>
      </c>
      <c r="K22" s="63"/>
      <c r="L22" s="63"/>
      <c r="M22" s="169"/>
      <c r="N22" s="64">
        <f t="shared" si="2"/>
        <v>0</v>
      </c>
      <c r="O22" s="287"/>
      <c r="P22" s="181" t="e">
        <f t="shared" si="4"/>
        <v>#DIV/0!</v>
      </c>
      <c r="Q22" s="181" t="e">
        <f t="shared" si="5"/>
        <v>#DIV/0!</v>
      </c>
      <c r="R22" s="194">
        <v>0</v>
      </c>
      <c r="S22" s="187" t="e">
        <f t="shared" si="3"/>
        <v>#DIV/0!</v>
      </c>
      <c r="T22" s="200"/>
      <c r="U22" s="198" t="e">
        <f>IF(COUNT($T22:T22)&gt;ROUNDUP($Q22/$O22,0)+$P22,0,EDATE(EDATE($T22,1)+$R22,COLUMN()-22))</f>
        <v>#DIV/0!</v>
      </c>
      <c r="V22" s="198" t="e">
        <f>IF(COUNT($T22:U22)&gt;ROUNDUP($Q22/$O22,0)+$P22,0,EDATE(EDATE($T22,1)+$R22,COLUMN()-22))</f>
        <v>#DIV/0!</v>
      </c>
      <c r="W22" s="198" t="e">
        <f>IF(COUNT($T22:V22)&gt;ROUNDUP($Q22/$O22,0)+$P22,0,EDATE(EDATE($T22,1)+$R22,COLUMN()-22))</f>
        <v>#DIV/0!</v>
      </c>
      <c r="X22" s="198" t="e">
        <f>IF(COUNT($T22:W22)&gt;ROUNDUP($Q22/$O22,0)+$P22,0,EDATE(EDATE($T22,1)+$R22,COLUMN()-22))</f>
        <v>#DIV/0!</v>
      </c>
      <c r="Y22" s="198" t="e">
        <f>IF(COUNT($T22:X22)&gt;ROUNDUP($Q22/$O22,0)+$P22,0,EDATE(EDATE($T22,1)+$R22,COLUMN()-22))</f>
        <v>#DIV/0!</v>
      </c>
      <c r="Z22" s="198" t="e">
        <f>IF(COUNT($T22:Y22)&gt;ROUNDUP($Q22/$O22,0)+$P22,0,EDATE(EDATE($T22,1)+$R22,COLUMN()-22))</f>
        <v>#DIV/0!</v>
      </c>
      <c r="AA22" s="198" t="e">
        <f>IF(COUNT($T22:Z22)&gt;ROUNDUP($Q22/$O22,0)+$P22,0,EDATE(EDATE($T22,1)+$R22,COLUMN()-22))</f>
        <v>#DIV/0!</v>
      </c>
      <c r="AB22" s="198" t="e">
        <f>IF(COUNT($T22:AA22)&gt;ROUNDUP($Q22/$O22,0)+$P22,0,EDATE(EDATE($T22,1)+$R22,COLUMN()-22))</f>
        <v>#DIV/0!</v>
      </c>
      <c r="AC22" s="198" t="e">
        <f>IF(COUNT($T22:AB22)&gt;ROUNDUP($Q22/$O22,0)+$P22,0,EDATE(EDATE($T22,1)+$R22,COLUMN()-22))</f>
        <v>#DIV/0!</v>
      </c>
      <c r="AD22" s="198" t="e">
        <f>IF(COUNT($T22:AC22)&gt;ROUNDUP($Q22/$O22,0)+$P22,0,EDATE(EDATE($T22,1)+$R22,COLUMN()-22))</f>
        <v>#DIV/0!</v>
      </c>
      <c r="AE22" s="198" t="e">
        <f>IF(COUNT($T22:AD22)&gt;ROUNDUP($Q22/$O22,0)+$P22,0,EDATE(EDATE($T22,1)+$R22,COLUMN()-22))</f>
        <v>#DIV/0!</v>
      </c>
      <c r="AF22" s="198" t="e">
        <f>IF(COUNT($T22:AE22)&gt;ROUNDUP($Q22/$O22,0)+$P22,0,EDATE(EDATE($T22,1)+$R22,COLUMN()-22))</f>
        <v>#DIV/0!</v>
      </c>
      <c r="AG22" s="198" t="e">
        <f>IF(COUNT($T22:AF22)&gt;ROUNDUP($Q22/$O22,0)+$P22,0,EDATE(EDATE($T22,1)+$R22,COLUMN()-22))</f>
        <v>#DIV/0!</v>
      </c>
      <c r="AH22" s="198" t="e">
        <f>IF(COUNT($T22:AG22)&gt;ROUNDUP($Q22/$O22,0)+$P22,0,EDATE(EDATE($T22,1)+$R22,COLUMN()-22))</f>
        <v>#DIV/0!</v>
      </c>
      <c r="AI22" s="198" t="e">
        <f>IF(COUNT($T22:AH22)&gt;ROUNDUP($Q22/$O22,0)+$P22,0,EDATE(EDATE($T22,1)+$R22,COLUMN()-22))</f>
        <v>#DIV/0!</v>
      </c>
      <c r="AJ22" s="198" t="e">
        <f>IF(COUNT($T22:AI22)&gt;ROUNDUP($Q22/$O22,0)+$P22,0,EDATE(EDATE($T22,1)+$R22,COLUMN()-22))</f>
        <v>#DIV/0!</v>
      </c>
      <c r="AK22" s="198" t="e">
        <f>IF(COUNT($T22:AJ22)&gt;ROUNDUP($Q22/$O22,0)+$P22,0,EDATE(EDATE($T22,1)+$R22,COLUMN()-22))</f>
        <v>#DIV/0!</v>
      </c>
      <c r="AL22" s="198" t="e">
        <f>IF(COUNT($T22:AK22)&gt;ROUNDUP($Q22/$O22,0)+$P22,0,EDATE(EDATE($T22,1)+$R22,COLUMN()-22))</f>
        <v>#DIV/0!</v>
      </c>
      <c r="AM22" s="198" t="e">
        <f>IF(COUNT($T22:AL22)&gt;ROUNDUP($Q22/$O22,0)+$P22,0,EDATE(EDATE($T22,1)+$R22,COLUMN()-22))</f>
        <v>#DIV/0!</v>
      </c>
      <c r="AN22" s="198" t="e">
        <f>IF(COUNT($T22:AM22)&gt;ROUNDUP($Q22/$O22,0)+$P22,0,EDATE(EDATE($T22,1)+$R22,COLUMN()-22))</f>
        <v>#DIV/0!</v>
      </c>
      <c r="AO22" s="198" t="e">
        <f>IF(COUNT($T22:AN22)&gt;ROUNDUP($Q22/$O22,0)+$P22,0,EDATE(EDATE($T22,1)+$R22,COLUMN()-22))</f>
        <v>#DIV/0!</v>
      </c>
      <c r="AP22" s="198" t="e">
        <f>IF(COUNT($T22:AO22)&gt;ROUNDUP($Q22/$O22,0)+$P22,0,EDATE(EDATE($T22,1)+$R22,COLUMN()-22))</f>
        <v>#DIV/0!</v>
      </c>
      <c r="AQ22" s="198" t="e">
        <f>IF(COUNT($T22:AP22)&gt;ROUNDUP($Q22/$O22,0)+$P22,0,EDATE(EDATE($T22,1)+$R22,COLUMN()-22))</f>
        <v>#DIV/0!</v>
      </c>
      <c r="AR22" s="198" t="e">
        <f>IF(COUNT($T22:AQ22)&gt;ROUNDUP($Q22/$O22,0)+$P22,0,EDATE(EDATE($T22,1)+$R22,COLUMN()-22))</f>
        <v>#DIV/0!</v>
      </c>
      <c r="AS22" s="198" t="e">
        <f>IF(COUNT($T22:AR22)&gt;ROUNDUP($Q22/$O22,0)+$P22,0,EDATE(EDATE($T22,1)+$R22,COLUMN()-22))</f>
        <v>#DIV/0!</v>
      </c>
      <c r="AT22" s="198" t="e">
        <f>IF(COUNT($T22:AS22)&gt;ROUNDUP($Q22/$O22,0)+$P22,0,EDATE(EDATE($T22,1)+$R22,COLUMN()-22))</f>
        <v>#DIV/0!</v>
      </c>
      <c r="AU22" s="198" t="e">
        <f>IF(COUNT($T22:AT22)&gt;ROUNDUP($Q22/$O22,0)+$P22,0,EDATE(EDATE($T22,1)+$R22,COLUMN()-22))</f>
        <v>#DIV/0!</v>
      </c>
      <c r="AV22" s="198" t="e">
        <f>IF(COUNT($T22:AU22)&gt;ROUNDUP($Q22/$O22,0)+$P22,0,EDATE(EDATE($T22,1)+$R22,COLUMN()-22))</f>
        <v>#DIV/0!</v>
      </c>
      <c r="AW22" s="198" t="e">
        <f>IF(COUNT($T22:AV22)&gt;ROUNDUP($Q22/$O22,0)+$P22,0,EDATE(EDATE($T22,1)+$R22,COLUMN()-22))</f>
        <v>#DIV/0!</v>
      </c>
      <c r="AX22" s="198" t="e">
        <f>IF(COUNT($T22:AW22)&gt;ROUNDUP($Q22/$O22,0)+$P22,0,EDATE(EDATE($T22,1)+$R22,COLUMN()-22))</f>
        <v>#DIV/0!</v>
      </c>
      <c r="AY22" s="198" t="e">
        <f>IF(COUNT($T22:AX22)&gt;ROUNDUP($Q22/$O22,0)+$P22,0,EDATE(EDATE($T22,1)+$R22,COLUMN()-22))</f>
        <v>#DIV/0!</v>
      </c>
      <c r="AZ22" s="198" t="e">
        <f>IF(COUNT($T22:AY22)&gt;ROUNDUP($Q22/$O22,0)+$P22,0,EDATE(EDATE($T22,1)+$R22,COLUMN()-22))</f>
        <v>#DIV/0!</v>
      </c>
      <c r="BA22" s="198" t="e">
        <f>IF(COUNT($T22:AZ22)&gt;ROUNDUP($Q22/$O22,0)+$P22,0,EDATE(EDATE($T22,1)+$R22,COLUMN()-22))</f>
        <v>#DIV/0!</v>
      </c>
      <c r="BB22" s="198" t="e">
        <f>IF(COUNT($T22:BA22)&gt;ROUNDUP($Q22/$O22,0)+$P22,0,EDATE(EDATE($T22,1)+$R22,COLUMN()-22))</f>
        <v>#DIV/0!</v>
      </c>
      <c r="BC22" s="198" t="e">
        <f>IF(COUNT($T22:BB22)&gt;ROUNDUP($Q22/$O22,0)+$P22,0,EDATE(EDATE($T22,1)+$R22,COLUMN()-22))</f>
        <v>#DIV/0!</v>
      </c>
      <c r="BD22" s="167"/>
      <c r="BE22" s="47"/>
    </row>
    <row r="23" spans="1:57" ht="21" customHeight="1">
      <c r="A23" s="160" t="str">
        <f t="shared" ca="1" si="0"/>
        <v/>
      </c>
      <c r="B23" s="280"/>
      <c r="C23" s="282" t="e">
        <f>+VLOOKUP(B23,'اسماء العملاء'!$A$2:$E$1270,5,FALSE)</f>
        <v>#N/A</v>
      </c>
      <c r="D23" s="282" t="e">
        <f>+VLOOKUP(B23,'اسماء العملاء'!$A$2:$C$1270,2,FALSE)</f>
        <v>#N/A</v>
      </c>
      <c r="E23" s="282"/>
      <c r="F23" s="282" t="e">
        <f>+VLOOKUP(B23,'اسماء العملاء'!$A$2:$C$1270,3,FALSE)</f>
        <v>#N/A</v>
      </c>
      <c r="G23" s="47"/>
      <c r="H23" s="82" t="e">
        <f>+VLOOKUP(G23,'انواع الفلاتر'!$B$2:$C$52,2,FALSE)</f>
        <v>#N/A</v>
      </c>
      <c r="I23" s="58"/>
      <c r="J23" s="80" t="e">
        <f t="shared" si="1"/>
        <v>#N/A</v>
      </c>
      <c r="K23" s="63"/>
      <c r="L23" s="63"/>
      <c r="M23" s="169"/>
      <c r="N23" s="64">
        <f t="shared" si="2"/>
        <v>0</v>
      </c>
      <c r="O23" s="287"/>
      <c r="P23" s="181" t="e">
        <f t="shared" si="4"/>
        <v>#DIV/0!</v>
      </c>
      <c r="Q23" s="181" t="e">
        <f t="shared" si="5"/>
        <v>#DIV/0!</v>
      </c>
      <c r="R23" s="194">
        <v>0</v>
      </c>
      <c r="S23" s="187" t="e">
        <f t="shared" si="3"/>
        <v>#DIV/0!</v>
      </c>
      <c r="T23" s="200"/>
      <c r="U23" s="198" t="e">
        <f>IF(COUNT($T23:T23)&gt;ROUNDUP($Q23/$O23,0)+$P23,0,EDATE(EDATE($T23,1)+$R23,COLUMN()-22))</f>
        <v>#DIV/0!</v>
      </c>
      <c r="V23" s="198" t="e">
        <f>IF(COUNT($T23:U23)&gt;ROUNDUP($Q23/$O23,0)+$P23,0,EDATE(EDATE($T23,1)+$R23,COLUMN()-22))</f>
        <v>#DIV/0!</v>
      </c>
      <c r="W23" s="198" t="e">
        <f>IF(COUNT($T23:V23)&gt;ROUNDUP($Q23/$O23,0)+$P23,0,EDATE(EDATE($T23,1)+$R23,COLUMN()-22))</f>
        <v>#DIV/0!</v>
      </c>
      <c r="X23" s="198" t="e">
        <f>IF(COUNT($T23:W23)&gt;ROUNDUP($Q23/$O23,0)+$P23,0,EDATE(EDATE($T23,1)+$R23,COLUMN()-22))</f>
        <v>#DIV/0!</v>
      </c>
      <c r="Y23" s="198" t="e">
        <f>IF(COUNT($T23:X23)&gt;ROUNDUP($Q23/$O23,0)+$P23,0,EDATE(EDATE($T23,1)+$R23,COLUMN()-22))</f>
        <v>#DIV/0!</v>
      </c>
      <c r="Z23" s="198" t="e">
        <f>IF(COUNT($T23:Y23)&gt;ROUNDUP($Q23/$O23,0)+$P23,0,EDATE(EDATE($T23,1)+$R23,COLUMN()-22))</f>
        <v>#DIV/0!</v>
      </c>
      <c r="AA23" s="198" t="e">
        <f>IF(COUNT($T23:Z23)&gt;ROUNDUP($Q23/$O23,0)+$P23,0,EDATE(EDATE($T23,1)+$R23,COLUMN()-22))</f>
        <v>#DIV/0!</v>
      </c>
      <c r="AB23" s="198" t="e">
        <f>IF(COUNT($T23:AA23)&gt;ROUNDUP($Q23/$O23,0)+$P23,0,EDATE(EDATE($T23,1)+$R23,COLUMN()-22))</f>
        <v>#DIV/0!</v>
      </c>
      <c r="AC23" s="198" t="e">
        <f>IF(COUNT($T23:AB23)&gt;ROUNDUP($Q23/$O23,0)+$P23,0,EDATE(EDATE($T23,1)+$R23,COLUMN()-22))</f>
        <v>#DIV/0!</v>
      </c>
      <c r="AD23" s="198" t="e">
        <f>IF(COUNT($T23:AC23)&gt;ROUNDUP($Q23/$O23,0)+$P23,0,EDATE(EDATE($T23,1)+$R23,COLUMN()-22))</f>
        <v>#DIV/0!</v>
      </c>
      <c r="AE23" s="198" t="e">
        <f>IF(COUNT($T23:AD23)&gt;ROUNDUP($Q23/$O23,0)+$P23,0,EDATE(EDATE($T23,1)+$R23,COLUMN()-22))</f>
        <v>#DIV/0!</v>
      </c>
      <c r="AF23" s="198" t="e">
        <f>IF(COUNT($T23:AE23)&gt;ROUNDUP($Q23/$O23,0)+$P23,0,EDATE(EDATE($T23,1)+$R23,COLUMN()-22))</f>
        <v>#DIV/0!</v>
      </c>
      <c r="AG23" s="198" t="e">
        <f>IF(COUNT($T23:AF23)&gt;ROUNDUP($Q23/$O23,0)+$P23,0,EDATE(EDATE($T23,1)+$R23,COLUMN()-22))</f>
        <v>#DIV/0!</v>
      </c>
      <c r="AH23" s="198" t="e">
        <f>IF(COUNT($T23:AG23)&gt;ROUNDUP($Q23/$O23,0)+$P23,0,EDATE(EDATE($T23,1)+$R23,COLUMN()-22))</f>
        <v>#DIV/0!</v>
      </c>
      <c r="AI23" s="198" t="e">
        <f>IF(COUNT($T23:AH23)&gt;ROUNDUP($Q23/$O23,0)+$P23,0,EDATE(EDATE($T23,1)+$R23,COLUMN()-22))</f>
        <v>#DIV/0!</v>
      </c>
      <c r="AJ23" s="198" t="e">
        <f>IF(COUNT($T23:AI23)&gt;ROUNDUP($Q23/$O23,0)+$P23,0,EDATE(EDATE($T23,1)+$R23,COLUMN()-22))</f>
        <v>#DIV/0!</v>
      </c>
      <c r="AK23" s="198" t="e">
        <f>IF(COUNT($T23:AJ23)&gt;ROUNDUP($Q23/$O23,0)+$P23,0,EDATE(EDATE($T23,1)+$R23,COLUMN()-22))</f>
        <v>#DIV/0!</v>
      </c>
      <c r="AL23" s="198" t="e">
        <f>IF(COUNT($T23:AK23)&gt;ROUNDUP($Q23/$O23,0)+$P23,0,EDATE(EDATE($T23,1)+$R23,COLUMN()-22))</f>
        <v>#DIV/0!</v>
      </c>
      <c r="AM23" s="198" t="e">
        <f>IF(COUNT($T23:AL23)&gt;ROUNDUP($Q23/$O23,0)+$P23,0,EDATE(EDATE($T23,1)+$R23,COLUMN()-22))</f>
        <v>#DIV/0!</v>
      </c>
      <c r="AN23" s="198" t="e">
        <f>IF(COUNT($T23:AM23)&gt;ROUNDUP($Q23/$O23,0)+$P23,0,EDATE(EDATE($T23,1)+$R23,COLUMN()-22))</f>
        <v>#DIV/0!</v>
      </c>
      <c r="AO23" s="198" t="e">
        <f>IF(COUNT($T23:AN23)&gt;ROUNDUP($Q23/$O23,0)+$P23,0,EDATE(EDATE($T23,1)+$R23,COLUMN()-22))</f>
        <v>#DIV/0!</v>
      </c>
      <c r="AP23" s="198" t="e">
        <f>IF(COUNT($T23:AO23)&gt;ROUNDUP($Q23/$O23,0)+$P23,0,EDATE(EDATE($T23,1)+$R23,COLUMN()-22))</f>
        <v>#DIV/0!</v>
      </c>
      <c r="AQ23" s="198" t="e">
        <f>IF(COUNT($T23:AP23)&gt;ROUNDUP($Q23/$O23,0)+$P23,0,EDATE(EDATE($T23,1)+$R23,COLUMN()-22))</f>
        <v>#DIV/0!</v>
      </c>
      <c r="AR23" s="198" t="e">
        <f>IF(COUNT($T23:AQ23)&gt;ROUNDUP($Q23/$O23,0)+$P23,0,EDATE(EDATE($T23,1)+$R23,COLUMN()-22))</f>
        <v>#DIV/0!</v>
      </c>
      <c r="AS23" s="198" t="e">
        <f>IF(COUNT($T23:AR23)&gt;ROUNDUP($Q23/$O23,0)+$P23,0,EDATE(EDATE($T23,1)+$R23,COLUMN()-22))</f>
        <v>#DIV/0!</v>
      </c>
      <c r="AT23" s="198" t="e">
        <f>IF(COUNT($T23:AS23)&gt;ROUNDUP($Q23/$O23,0)+$P23,0,EDATE(EDATE($T23,1)+$R23,COLUMN()-22))</f>
        <v>#DIV/0!</v>
      </c>
      <c r="AU23" s="198" t="e">
        <f>IF(COUNT($T23:AT23)&gt;ROUNDUP($Q23/$O23,0)+$P23,0,EDATE(EDATE($T23,1)+$R23,COLUMN()-22))</f>
        <v>#DIV/0!</v>
      </c>
      <c r="AV23" s="198" t="e">
        <f>IF(COUNT($T23:AU23)&gt;ROUNDUP($Q23/$O23,0)+$P23,0,EDATE(EDATE($T23,1)+$R23,COLUMN()-22))</f>
        <v>#DIV/0!</v>
      </c>
      <c r="AW23" s="198" t="e">
        <f>IF(COUNT($T23:AV23)&gt;ROUNDUP($Q23/$O23,0)+$P23,0,EDATE(EDATE($T23,1)+$R23,COLUMN()-22))</f>
        <v>#DIV/0!</v>
      </c>
      <c r="AX23" s="198" t="e">
        <f>IF(COUNT($T23:AW23)&gt;ROUNDUP($Q23/$O23,0)+$P23,0,EDATE(EDATE($T23,1)+$R23,COLUMN()-22))</f>
        <v>#DIV/0!</v>
      </c>
      <c r="AY23" s="198" t="e">
        <f>IF(COUNT($T23:AX23)&gt;ROUNDUP($Q23/$O23,0)+$P23,0,EDATE(EDATE($T23,1)+$R23,COLUMN()-22))</f>
        <v>#DIV/0!</v>
      </c>
      <c r="AZ23" s="198" t="e">
        <f>IF(COUNT($T23:AY23)&gt;ROUNDUP($Q23/$O23,0)+$P23,0,EDATE(EDATE($T23,1)+$R23,COLUMN()-22))</f>
        <v>#DIV/0!</v>
      </c>
      <c r="BA23" s="198" t="e">
        <f>IF(COUNT($T23:AZ23)&gt;ROUNDUP($Q23/$O23,0)+$P23,0,EDATE(EDATE($T23,1)+$R23,COLUMN()-22))</f>
        <v>#DIV/0!</v>
      </c>
      <c r="BB23" s="198" t="e">
        <f>IF(COUNT($T23:BA23)&gt;ROUNDUP($Q23/$O23,0)+$P23,0,EDATE(EDATE($T23,1)+$R23,COLUMN()-22))</f>
        <v>#DIV/0!</v>
      </c>
      <c r="BC23" s="198" t="e">
        <f>IF(COUNT($T23:BB23)&gt;ROUNDUP($Q23/$O23,0)+$P23,0,EDATE(EDATE($T23,1)+$R23,COLUMN()-22))</f>
        <v>#DIV/0!</v>
      </c>
      <c r="BD23" s="167"/>
      <c r="BE23" s="47"/>
    </row>
    <row r="24" spans="1:57" ht="21" customHeight="1">
      <c r="A24" s="160" t="str">
        <f t="shared" ca="1" si="0"/>
        <v/>
      </c>
      <c r="B24" s="280"/>
      <c r="C24" s="282" t="e">
        <f>+VLOOKUP(B24,'اسماء العملاء'!$A$2:$E$1270,5,FALSE)</f>
        <v>#N/A</v>
      </c>
      <c r="D24" s="282" t="e">
        <f>+VLOOKUP(B24,'اسماء العملاء'!$A$2:$C$1270,2,FALSE)</f>
        <v>#N/A</v>
      </c>
      <c r="E24" s="282"/>
      <c r="F24" s="282" t="e">
        <f>+VLOOKUP(B24,'اسماء العملاء'!$A$2:$C$1270,3,FALSE)</f>
        <v>#N/A</v>
      </c>
      <c r="G24" s="47"/>
      <c r="H24" s="82" t="e">
        <f>+VLOOKUP(G24,'انواع الفلاتر'!$B$2:$C$52,2,FALSE)</f>
        <v>#N/A</v>
      </c>
      <c r="I24" s="58"/>
      <c r="J24" s="80" t="e">
        <f t="shared" si="1"/>
        <v>#N/A</v>
      </c>
      <c r="K24" s="63"/>
      <c r="L24" s="63"/>
      <c r="M24" s="169"/>
      <c r="N24" s="64">
        <f t="shared" si="2"/>
        <v>0</v>
      </c>
      <c r="O24" s="287"/>
      <c r="P24" s="181" t="e">
        <f t="shared" si="4"/>
        <v>#DIV/0!</v>
      </c>
      <c r="Q24" s="181" t="e">
        <f t="shared" si="5"/>
        <v>#DIV/0!</v>
      </c>
      <c r="R24" s="194">
        <v>0</v>
      </c>
      <c r="S24" s="187" t="e">
        <f t="shared" si="3"/>
        <v>#DIV/0!</v>
      </c>
      <c r="T24" s="200"/>
      <c r="U24" s="198" t="e">
        <f>IF(COUNT($T24:T24)&gt;ROUNDUP($Q24/$O24,0)+$P24,0,EDATE(EDATE($T24,1)+$R24,COLUMN()-22))</f>
        <v>#DIV/0!</v>
      </c>
      <c r="V24" s="198" t="e">
        <f>IF(COUNT($T24:U24)&gt;ROUNDUP($Q24/$O24,0)+$P24,0,EDATE(EDATE($T24,1)+$R24,COLUMN()-22))</f>
        <v>#DIV/0!</v>
      </c>
      <c r="W24" s="198" t="e">
        <f>IF(COUNT($T24:V24)&gt;ROUNDUP($Q24/$O24,0)+$P24,0,EDATE(EDATE($T24,1)+$R24,COLUMN()-22))</f>
        <v>#DIV/0!</v>
      </c>
      <c r="X24" s="198" t="e">
        <f>IF(COUNT($T24:W24)&gt;ROUNDUP($Q24/$O24,0)+$P24,0,EDATE(EDATE($T24,1)+$R24,COLUMN()-22))</f>
        <v>#DIV/0!</v>
      </c>
      <c r="Y24" s="198" t="e">
        <f>IF(COUNT($T24:X24)&gt;ROUNDUP($Q24/$O24,0)+$P24,0,EDATE(EDATE($T24,1)+$R24,COLUMN()-22))</f>
        <v>#DIV/0!</v>
      </c>
      <c r="Z24" s="198" t="e">
        <f>IF(COUNT($T24:Y24)&gt;ROUNDUP($Q24/$O24,0)+$P24,0,EDATE(EDATE($T24,1)+$R24,COLUMN()-22))</f>
        <v>#DIV/0!</v>
      </c>
      <c r="AA24" s="198" t="e">
        <f>IF(COUNT($T24:Z24)&gt;ROUNDUP($Q24/$O24,0)+$P24,0,EDATE(EDATE($T24,1)+$R24,COLUMN()-22))</f>
        <v>#DIV/0!</v>
      </c>
      <c r="AB24" s="198" t="e">
        <f>IF(COUNT($T24:AA24)&gt;ROUNDUP($Q24/$O24,0)+$P24,0,EDATE(EDATE($T24,1)+$R24,COLUMN()-22))</f>
        <v>#DIV/0!</v>
      </c>
      <c r="AC24" s="198" t="e">
        <f>IF(COUNT($T24:AB24)&gt;ROUNDUP($Q24/$O24,0)+$P24,0,EDATE(EDATE($T24,1)+$R24,COLUMN()-22))</f>
        <v>#DIV/0!</v>
      </c>
      <c r="AD24" s="198" t="e">
        <f>IF(COUNT($T24:AC24)&gt;ROUNDUP($Q24/$O24,0)+$P24,0,EDATE(EDATE($T24,1)+$R24,COLUMN()-22))</f>
        <v>#DIV/0!</v>
      </c>
      <c r="AE24" s="198" t="e">
        <f>IF(COUNT($T24:AD24)&gt;ROUNDUP($Q24/$O24,0)+$P24,0,EDATE(EDATE($T24,1)+$R24,COLUMN()-22))</f>
        <v>#DIV/0!</v>
      </c>
      <c r="AF24" s="198" t="e">
        <f>IF(COUNT($T24:AE24)&gt;ROUNDUP($Q24/$O24,0)+$P24,0,EDATE(EDATE($T24,1)+$R24,COLUMN()-22))</f>
        <v>#DIV/0!</v>
      </c>
      <c r="AG24" s="198" t="e">
        <f>IF(COUNT($T24:AF24)&gt;ROUNDUP($Q24/$O24,0)+$P24,0,EDATE(EDATE($T24,1)+$R24,COLUMN()-22))</f>
        <v>#DIV/0!</v>
      </c>
      <c r="AH24" s="198" t="e">
        <f>IF(COUNT($T24:AG24)&gt;ROUNDUP($Q24/$O24,0)+$P24,0,EDATE(EDATE($T24,1)+$R24,COLUMN()-22))</f>
        <v>#DIV/0!</v>
      </c>
      <c r="AI24" s="198" t="e">
        <f>IF(COUNT($T24:AH24)&gt;ROUNDUP($Q24/$O24,0)+$P24,0,EDATE(EDATE($T24,1)+$R24,COLUMN()-22))</f>
        <v>#DIV/0!</v>
      </c>
      <c r="AJ24" s="198" t="e">
        <f>IF(COUNT($T24:AI24)&gt;ROUNDUP($Q24/$O24,0)+$P24,0,EDATE(EDATE($T24,1)+$R24,COLUMN()-22))</f>
        <v>#DIV/0!</v>
      </c>
      <c r="AK24" s="198" t="e">
        <f>IF(COUNT($T24:AJ24)&gt;ROUNDUP($Q24/$O24,0)+$P24,0,EDATE(EDATE($T24,1)+$R24,COLUMN()-22))</f>
        <v>#DIV/0!</v>
      </c>
      <c r="AL24" s="198" t="e">
        <f>IF(COUNT($T24:AK24)&gt;ROUNDUP($Q24/$O24,0)+$P24,0,EDATE(EDATE($T24,1)+$R24,COLUMN()-22))</f>
        <v>#DIV/0!</v>
      </c>
      <c r="AM24" s="198" t="e">
        <f>IF(COUNT($T24:AL24)&gt;ROUNDUP($Q24/$O24,0)+$P24,0,EDATE(EDATE($T24,1)+$R24,COLUMN()-22))</f>
        <v>#DIV/0!</v>
      </c>
      <c r="AN24" s="198" t="e">
        <f>IF(COUNT($T24:AM24)&gt;ROUNDUP($Q24/$O24,0)+$P24,0,EDATE(EDATE($T24,1)+$R24,COLUMN()-22))</f>
        <v>#DIV/0!</v>
      </c>
      <c r="AO24" s="198" t="e">
        <f>IF(COUNT($T24:AN24)&gt;ROUNDUP($Q24/$O24,0)+$P24,0,EDATE(EDATE($T24,1)+$R24,COLUMN()-22))</f>
        <v>#DIV/0!</v>
      </c>
      <c r="AP24" s="198" t="e">
        <f>IF(COUNT($T24:AO24)&gt;ROUNDUP($Q24/$O24,0)+$P24,0,EDATE(EDATE($T24,1)+$R24,COLUMN()-22))</f>
        <v>#DIV/0!</v>
      </c>
      <c r="AQ24" s="198" t="e">
        <f>IF(COUNT($T24:AP24)&gt;ROUNDUP($Q24/$O24,0)+$P24,0,EDATE(EDATE($T24,1)+$R24,COLUMN()-22))</f>
        <v>#DIV/0!</v>
      </c>
      <c r="AR24" s="198" t="e">
        <f>IF(COUNT($T24:AQ24)&gt;ROUNDUP($Q24/$O24,0)+$P24,0,EDATE(EDATE($T24,1)+$R24,COLUMN()-22))</f>
        <v>#DIV/0!</v>
      </c>
      <c r="AS24" s="198" t="e">
        <f>IF(COUNT($T24:AR24)&gt;ROUNDUP($Q24/$O24,0)+$P24,0,EDATE(EDATE($T24,1)+$R24,COLUMN()-22))</f>
        <v>#DIV/0!</v>
      </c>
      <c r="AT24" s="198" t="e">
        <f>IF(COUNT($T24:AS24)&gt;ROUNDUP($Q24/$O24,0)+$P24,0,EDATE(EDATE($T24,1)+$R24,COLUMN()-22))</f>
        <v>#DIV/0!</v>
      </c>
      <c r="AU24" s="198" t="e">
        <f>IF(COUNT($T24:AT24)&gt;ROUNDUP($Q24/$O24,0)+$P24,0,EDATE(EDATE($T24,1)+$R24,COLUMN()-22))</f>
        <v>#DIV/0!</v>
      </c>
      <c r="AV24" s="198" t="e">
        <f>IF(COUNT($T24:AU24)&gt;ROUNDUP($Q24/$O24,0)+$P24,0,EDATE(EDATE($T24,1)+$R24,COLUMN()-22))</f>
        <v>#DIV/0!</v>
      </c>
      <c r="AW24" s="198" t="e">
        <f>IF(COUNT($T24:AV24)&gt;ROUNDUP($Q24/$O24,0)+$P24,0,EDATE(EDATE($T24,1)+$R24,COLUMN()-22))</f>
        <v>#DIV/0!</v>
      </c>
      <c r="AX24" s="198" t="e">
        <f>IF(COUNT($T24:AW24)&gt;ROUNDUP($Q24/$O24,0)+$P24,0,EDATE(EDATE($T24,1)+$R24,COLUMN()-22))</f>
        <v>#DIV/0!</v>
      </c>
      <c r="AY24" s="198" t="e">
        <f>IF(COUNT($T24:AX24)&gt;ROUNDUP($Q24/$O24,0)+$P24,0,EDATE(EDATE($T24,1)+$R24,COLUMN()-22))</f>
        <v>#DIV/0!</v>
      </c>
      <c r="AZ24" s="198" t="e">
        <f>IF(COUNT($T24:AY24)&gt;ROUNDUP($Q24/$O24,0)+$P24,0,EDATE(EDATE($T24,1)+$R24,COLUMN()-22))</f>
        <v>#DIV/0!</v>
      </c>
      <c r="BA24" s="198" t="e">
        <f>IF(COUNT($T24:AZ24)&gt;ROUNDUP($Q24/$O24,0)+$P24,0,EDATE(EDATE($T24,1)+$R24,COLUMN()-22))</f>
        <v>#DIV/0!</v>
      </c>
      <c r="BB24" s="198" t="e">
        <f>IF(COUNT($T24:BA24)&gt;ROUNDUP($Q24/$O24,0)+$P24,0,EDATE(EDATE($T24,1)+$R24,COLUMN()-22))</f>
        <v>#DIV/0!</v>
      </c>
      <c r="BC24" s="198" t="e">
        <f>IF(COUNT($T24:BB24)&gt;ROUNDUP($Q24/$O24,0)+$P24,0,EDATE(EDATE($T24,1)+$R24,COLUMN()-22))</f>
        <v>#DIV/0!</v>
      </c>
      <c r="BD24" s="167"/>
      <c r="BE24" s="47"/>
    </row>
    <row r="25" spans="1:57" ht="21" customHeight="1">
      <c r="A25" s="160" t="str">
        <f t="shared" ca="1" si="0"/>
        <v/>
      </c>
      <c r="B25" s="280"/>
      <c r="C25" s="282" t="e">
        <f>+VLOOKUP(B25,'اسماء العملاء'!$A$2:$E$1270,5,FALSE)</f>
        <v>#N/A</v>
      </c>
      <c r="D25" s="282" t="e">
        <f>+VLOOKUP(B25,'اسماء العملاء'!$A$2:$C$1270,2,FALSE)</f>
        <v>#N/A</v>
      </c>
      <c r="E25" s="282"/>
      <c r="F25" s="282" t="e">
        <f>+VLOOKUP(B25,'اسماء العملاء'!$A$2:$C$1270,3,FALSE)</f>
        <v>#N/A</v>
      </c>
      <c r="G25" s="47"/>
      <c r="H25" s="82" t="e">
        <f>+VLOOKUP(G25,'انواع الفلاتر'!$B$2:$C$52,2,FALSE)</f>
        <v>#N/A</v>
      </c>
      <c r="I25" s="58"/>
      <c r="J25" s="80" t="e">
        <f t="shared" si="1"/>
        <v>#N/A</v>
      </c>
      <c r="K25" s="63"/>
      <c r="L25" s="63"/>
      <c r="M25" s="169"/>
      <c r="N25" s="64">
        <f t="shared" si="2"/>
        <v>0</v>
      </c>
      <c r="O25" s="287"/>
      <c r="P25" s="181" t="e">
        <f t="shared" si="4"/>
        <v>#DIV/0!</v>
      </c>
      <c r="Q25" s="181" t="e">
        <f t="shared" si="5"/>
        <v>#DIV/0!</v>
      </c>
      <c r="R25" s="194">
        <v>0</v>
      </c>
      <c r="S25" s="187" t="e">
        <f t="shared" si="3"/>
        <v>#DIV/0!</v>
      </c>
      <c r="T25" s="200"/>
      <c r="U25" s="198" t="e">
        <f>IF(COUNT($T25:T25)&gt;ROUNDUP($Q25/$O25,0)+$P25,0,EDATE(EDATE($T25,1)+$R25,COLUMN()-22))</f>
        <v>#DIV/0!</v>
      </c>
      <c r="V25" s="198" t="e">
        <f>IF(COUNT($T25:U25)&gt;ROUNDUP($Q25/$O25,0)+$P25,0,EDATE(EDATE($T25,1)+$R25,COLUMN()-22))</f>
        <v>#DIV/0!</v>
      </c>
      <c r="W25" s="198" t="e">
        <f>IF(COUNT($T25:V25)&gt;ROUNDUP($Q25/$O25,0)+$P25,0,EDATE(EDATE($T25,1)+$R25,COLUMN()-22))</f>
        <v>#DIV/0!</v>
      </c>
      <c r="X25" s="198" t="e">
        <f>IF(COUNT($T25:W25)&gt;ROUNDUP($Q25/$O25,0)+$P25,0,EDATE(EDATE($T25,1)+$R25,COLUMN()-22))</f>
        <v>#DIV/0!</v>
      </c>
      <c r="Y25" s="198" t="e">
        <f>IF(COUNT($T25:X25)&gt;ROUNDUP($Q25/$O25,0)+$P25,0,EDATE(EDATE($T25,1)+$R25,COLUMN()-22))</f>
        <v>#DIV/0!</v>
      </c>
      <c r="Z25" s="198" t="e">
        <f>IF(COUNT($T25:Y25)&gt;ROUNDUP($Q25/$O25,0)+$P25,0,EDATE(EDATE($T25,1)+$R25,COLUMN()-22))</f>
        <v>#DIV/0!</v>
      </c>
      <c r="AA25" s="198" t="e">
        <f>IF(COUNT($T25:Z25)&gt;ROUNDUP($Q25/$O25,0)+$P25,0,EDATE(EDATE($T25,1)+$R25,COLUMN()-22))</f>
        <v>#DIV/0!</v>
      </c>
      <c r="AB25" s="198" t="e">
        <f>IF(COUNT($T25:AA25)&gt;ROUNDUP($Q25/$O25,0)+$P25,0,EDATE(EDATE($T25,1)+$R25,COLUMN()-22))</f>
        <v>#DIV/0!</v>
      </c>
      <c r="AC25" s="198" t="e">
        <f>IF(COUNT($T25:AB25)&gt;ROUNDUP($Q25/$O25,0)+$P25,0,EDATE(EDATE($T25,1)+$R25,COLUMN()-22))</f>
        <v>#DIV/0!</v>
      </c>
      <c r="AD25" s="198" t="e">
        <f>IF(COUNT($T25:AC25)&gt;ROUNDUP($Q25/$O25,0)+$P25,0,EDATE(EDATE($T25,1)+$R25,COLUMN()-22))</f>
        <v>#DIV/0!</v>
      </c>
      <c r="AE25" s="198" t="e">
        <f>IF(COUNT($T25:AD25)&gt;ROUNDUP($Q25/$O25,0)+$P25,0,EDATE(EDATE($T25,1)+$R25,COLUMN()-22))</f>
        <v>#DIV/0!</v>
      </c>
      <c r="AF25" s="198" t="e">
        <f>IF(COUNT($T25:AE25)&gt;ROUNDUP($Q25/$O25,0)+$P25,0,EDATE(EDATE($T25,1)+$R25,COLUMN()-22))</f>
        <v>#DIV/0!</v>
      </c>
      <c r="AG25" s="198" t="e">
        <f>IF(COUNT($T25:AF25)&gt;ROUNDUP($Q25/$O25,0)+$P25,0,EDATE(EDATE($T25,1)+$R25,COLUMN()-22))</f>
        <v>#DIV/0!</v>
      </c>
      <c r="AH25" s="198" t="e">
        <f>IF(COUNT($T25:AG25)&gt;ROUNDUP($Q25/$O25,0)+$P25,0,EDATE(EDATE($T25,1)+$R25,COLUMN()-22))</f>
        <v>#DIV/0!</v>
      </c>
      <c r="AI25" s="198" t="e">
        <f>IF(COUNT($T25:AH25)&gt;ROUNDUP($Q25/$O25,0)+$P25,0,EDATE(EDATE($T25,1)+$R25,COLUMN()-22))</f>
        <v>#DIV/0!</v>
      </c>
      <c r="AJ25" s="198" t="e">
        <f>IF(COUNT($T25:AI25)&gt;ROUNDUP($Q25/$O25,0)+$P25,0,EDATE(EDATE($T25,1)+$R25,COLUMN()-22))</f>
        <v>#DIV/0!</v>
      </c>
      <c r="AK25" s="198" t="e">
        <f>IF(COUNT($T25:AJ25)&gt;ROUNDUP($Q25/$O25,0)+$P25,0,EDATE(EDATE($T25,1)+$R25,COLUMN()-22))</f>
        <v>#DIV/0!</v>
      </c>
      <c r="AL25" s="198" t="e">
        <f>IF(COUNT($T25:AK25)&gt;ROUNDUP($Q25/$O25,0)+$P25,0,EDATE(EDATE($T25,1)+$R25,COLUMN()-22))</f>
        <v>#DIV/0!</v>
      </c>
      <c r="AM25" s="198" t="e">
        <f>IF(COUNT($T25:AL25)&gt;ROUNDUP($Q25/$O25,0)+$P25,0,EDATE(EDATE($T25,1)+$R25,COLUMN()-22))</f>
        <v>#DIV/0!</v>
      </c>
      <c r="AN25" s="198" t="e">
        <f>IF(COUNT($T25:AM25)&gt;ROUNDUP($Q25/$O25,0)+$P25,0,EDATE(EDATE($T25,1)+$R25,COLUMN()-22))</f>
        <v>#DIV/0!</v>
      </c>
      <c r="AO25" s="198" t="e">
        <f>IF(COUNT($T25:AN25)&gt;ROUNDUP($Q25/$O25,0)+$P25,0,EDATE(EDATE($T25,1)+$R25,COLUMN()-22))</f>
        <v>#DIV/0!</v>
      </c>
      <c r="AP25" s="198" t="e">
        <f>IF(COUNT($T25:AO25)&gt;ROUNDUP($Q25/$O25,0)+$P25,0,EDATE(EDATE($T25,1)+$R25,COLUMN()-22))</f>
        <v>#DIV/0!</v>
      </c>
      <c r="AQ25" s="198" t="e">
        <f>IF(COUNT($T25:AP25)&gt;ROUNDUP($Q25/$O25,0)+$P25,0,EDATE(EDATE($T25,1)+$R25,COLUMN()-22))</f>
        <v>#DIV/0!</v>
      </c>
      <c r="AR25" s="198" t="e">
        <f>IF(COUNT($T25:AQ25)&gt;ROUNDUP($Q25/$O25,0)+$P25,0,EDATE(EDATE($T25,1)+$R25,COLUMN()-22))</f>
        <v>#DIV/0!</v>
      </c>
      <c r="AS25" s="198" t="e">
        <f>IF(COUNT($T25:AR25)&gt;ROUNDUP($Q25/$O25,0)+$P25,0,EDATE(EDATE($T25,1)+$R25,COLUMN()-22))</f>
        <v>#DIV/0!</v>
      </c>
      <c r="AT25" s="198" t="e">
        <f>IF(COUNT($T25:AS25)&gt;ROUNDUP($Q25/$O25,0)+$P25,0,EDATE(EDATE($T25,1)+$R25,COLUMN()-22))</f>
        <v>#DIV/0!</v>
      </c>
      <c r="AU25" s="198" t="e">
        <f>IF(COUNT($T25:AT25)&gt;ROUNDUP($Q25/$O25,0)+$P25,0,EDATE(EDATE($T25,1)+$R25,COLUMN()-22))</f>
        <v>#DIV/0!</v>
      </c>
      <c r="AV25" s="198" t="e">
        <f>IF(COUNT($T25:AU25)&gt;ROUNDUP($Q25/$O25,0)+$P25,0,EDATE(EDATE($T25,1)+$R25,COLUMN()-22))</f>
        <v>#DIV/0!</v>
      </c>
      <c r="AW25" s="198" t="e">
        <f>IF(COUNT($T25:AV25)&gt;ROUNDUP($Q25/$O25,0)+$P25,0,EDATE(EDATE($T25,1)+$R25,COLUMN()-22))</f>
        <v>#DIV/0!</v>
      </c>
      <c r="AX25" s="198" t="e">
        <f>IF(COUNT($T25:AW25)&gt;ROUNDUP($Q25/$O25,0)+$P25,0,EDATE(EDATE($T25,1)+$R25,COLUMN()-22))</f>
        <v>#DIV/0!</v>
      </c>
      <c r="AY25" s="198" t="e">
        <f>IF(COUNT($T25:AX25)&gt;ROUNDUP($Q25/$O25,0)+$P25,0,EDATE(EDATE($T25,1)+$R25,COLUMN()-22))</f>
        <v>#DIV/0!</v>
      </c>
      <c r="AZ25" s="198" t="e">
        <f>IF(COUNT($T25:AY25)&gt;ROUNDUP($Q25/$O25,0)+$P25,0,EDATE(EDATE($T25,1)+$R25,COLUMN()-22))</f>
        <v>#DIV/0!</v>
      </c>
      <c r="BA25" s="198" t="e">
        <f>IF(COUNT($T25:AZ25)&gt;ROUNDUP($Q25/$O25,0)+$P25,0,EDATE(EDATE($T25,1)+$R25,COLUMN()-22))</f>
        <v>#DIV/0!</v>
      </c>
      <c r="BB25" s="198" t="e">
        <f>IF(COUNT($T25:BA25)&gt;ROUNDUP($Q25/$O25,0)+$P25,0,EDATE(EDATE($T25,1)+$R25,COLUMN()-22))</f>
        <v>#DIV/0!</v>
      </c>
      <c r="BC25" s="198" t="e">
        <f>IF(COUNT($T25:BB25)&gt;ROUNDUP($Q25/$O25,0)+$P25,0,EDATE(EDATE($T25,1)+$R25,COLUMN()-22))</f>
        <v>#DIV/0!</v>
      </c>
      <c r="BD25" s="167"/>
      <c r="BE25" s="47"/>
    </row>
    <row r="26" spans="1:57" ht="21" customHeight="1">
      <c r="A26" s="160" t="str">
        <f t="shared" ca="1" si="0"/>
        <v/>
      </c>
      <c r="B26" s="280"/>
      <c r="C26" s="282" t="e">
        <f>+VLOOKUP(B26,'اسماء العملاء'!$A$2:$E$1270,5,FALSE)</f>
        <v>#N/A</v>
      </c>
      <c r="D26" s="282" t="e">
        <f>+VLOOKUP(B26,'اسماء العملاء'!$A$2:$C$1270,2,FALSE)</f>
        <v>#N/A</v>
      </c>
      <c r="E26" s="282"/>
      <c r="F26" s="282" t="e">
        <f>+VLOOKUP(B26,'اسماء العملاء'!$A$2:$C$1270,3,FALSE)</f>
        <v>#N/A</v>
      </c>
      <c r="G26" s="47"/>
      <c r="H26" s="82" t="e">
        <f>+VLOOKUP(G26,'انواع الفلاتر'!$B$2:$C$52,2,FALSE)</f>
        <v>#N/A</v>
      </c>
      <c r="I26" s="58"/>
      <c r="J26" s="80" t="e">
        <f t="shared" si="1"/>
        <v>#N/A</v>
      </c>
      <c r="K26" s="63"/>
      <c r="L26" s="63"/>
      <c r="M26" s="169"/>
      <c r="N26" s="64">
        <f t="shared" si="2"/>
        <v>0</v>
      </c>
      <c r="O26" s="287"/>
      <c r="P26" s="181" t="e">
        <f t="shared" si="4"/>
        <v>#DIV/0!</v>
      </c>
      <c r="Q26" s="181" t="e">
        <f t="shared" si="5"/>
        <v>#DIV/0!</v>
      </c>
      <c r="R26" s="194">
        <v>0</v>
      </c>
      <c r="S26" s="187" t="e">
        <f t="shared" si="3"/>
        <v>#DIV/0!</v>
      </c>
      <c r="T26" s="200"/>
      <c r="U26" s="198" t="e">
        <f>IF(COUNT($T26:T26)&gt;ROUNDUP($Q26/$O26,0)+$P26,0,EDATE(EDATE($T26,1)+$R26,COLUMN()-22))</f>
        <v>#DIV/0!</v>
      </c>
      <c r="V26" s="198" t="e">
        <f>IF(COUNT($T26:U26)&gt;ROUNDUP($Q26/$O26,0)+$P26,0,EDATE(EDATE($T26,1)+$R26,COLUMN()-22))</f>
        <v>#DIV/0!</v>
      </c>
      <c r="W26" s="198" t="e">
        <f>IF(COUNT($T26:V26)&gt;ROUNDUP($Q26/$O26,0)+$P26,0,EDATE(EDATE($T26,1)+$R26,COLUMN()-22))</f>
        <v>#DIV/0!</v>
      </c>
      <c r="X26" s="198" t="e">
        <f>IF(COUNT($T26:W26)&gt;ROUNDUP($Q26/$O26,0)+$P26,0,EDATE(EDATE($T26,1)+$R26,COLUMN()-22))</f>
        <v>#DIV/0!</v>
      </c>
      <c r="Y26" s="198" t="e">
        <f>IF(COUNT($T26:X26)&gt;ROUNDUP($Q26/$O26,0)+$P26,0,EDATE(EDATE($T26,1)+$R26,COLUMN()-22))</f>
        <v>#DIV/0!</v>
      </c>
      <c r="Z26" s="198" t="e">
        <f>IF(COUNT($T26:Y26)&gt;ROUNDUP($Q26/$O26,0)+$P26,0,EDATE(EDATE($T26,1)+$R26,COLUMN()-22))</f>
        <v>#DIV/0!</v>
      </c>
      <c r="AA26" s="198" t="e">
        <f>IF(COUNT($T26:Z26)&gt;ROUNDUP($Q26/$O26,0)+$P26,0,EDATE(EDATE($T26,1)+$R26,COLUMN()-22))</f>
        <v>#DIV/0!</v>
      </c>
      <c r="AB26" s="198" t="e">
        <f>IF(COUNT($T26:AA26)&gt;ROUNDUP($Q26/$O26,0)+$P26,0,EDATE(EDATE($T26,1)+$R26,COLUMN()-22))</f>
        <v>#DIV/0!</v>
      </c>
      <c r="AC26" s="198" t="e">
        <f>IF(COUNT($T26:AB26)&gt;ROUNDUP($Q26/$O26,0)+$P26,0,EDATE(EDATE($T26,1)+$R26,COLUMN()-22))</f>
        <v>#DIV/0!</v>
      </c>
      <c r="AD26" s="198" t="e">
        <f>IF(COUNT($T26:AC26)&gt;ROUNDUP($Q26/$O26,0)+$P26,0,EDATE(EDATE($T26,1)+$R26,COLUMN()-22))</f>
        <v>#DIV/0!</v>
      </c>
      <c r="AE26" s="198" t="e">
        <f>IF(COUNT($T26:AD26)&gt;ROUNDUP($Q26/$O26,0)+$P26,0,EDATE(EDATE($T26,1)+$R26,COLUMN()-22))</f>
        <v>#DIV/0!</v>
      </c>
      <c r="AF26" s="198" t="e">
        <f>IF(COUNT($T26:AE26)&gt;ROUNDUP($Q26/$O26,0)+$P26,0,EDATE(EDATE($T26,1)+$R26,COLUMN()-22))</f>
        <v>#DIV/0!</v>
      </c>
      <c r="AG26" s="198" t="e">
        <f>IF(COUNT($T26:AF26)&gt;ROUNDUP($Q26/$O26,0)+$P26,0,EDATE(EDATE($T26,1)+$R26,COLUMN()-22))</f>
        <v>#DIV/0!</v>
      </c>
      <c r="AH26" s="198" t="e">
        <f>IF(COUNT($T26:AG26)&gt;ROUNDUP($Q26/$O26,0)+$P26,0,EDATE(EDATE($T26,1)+$R26,COLUMN()-22))</f>
        <v>#DIV/0!</v>
      </c>
      <c r="AI26" s="198" t="e">
        <f>IF(COUNT($T26:AH26)&gt;ROUNDUP($Q26/$O26,0)+$P26,0,EDATE(EDATE($T26,1)+$R26,COLUMN()-22))</f>
        <v>#DIV/0!</v>
      </c>
      <c r="AJ26" s="198" t="e">
        <f>IF(COUNT($T26:AI26)&gt;ROUNDUP($Q26/$O26,0)+$P26,0,EDATE(EDATE($T26,1)+$R26,COLUMN()-22))</f>
        <v>#DIV/0!</v>
      </c>
      <c r="AK26" s="198" t="e">
        <f>IF(COUNT($T26:AJ26)&gt;ROUNDUP($Q26/$O26,0)+$P26,0,EDATE(EDATE($T26,1)+$R26,COLUMN()-22))</f>
        <v>#DIV/0!</v>
      </c>
      <c r="AL26" s="198" t="e">
        <f>IF(COUNT($T26:AK26)&gt;ROUNDUP($Q26/$O26,0)+$P26,0,EDATE(EDATE($T26,1)+$R26,COLUMN()-22))</f>
        <v>#DIV/0!</v>
      </c>
      <c r="AM26" s="198" t="e">
        <f>IF(COUNT($T26:AL26)&gt;ROUNDUP($Q26/$O26,0)+$P26,0,EDATE(EDATE($T26,1)+$R26,COLUMN()-22))</f>
        <v>#DIV/0!</v>
      </c>
      <c r="AN26" s="198" t="e">
        <f>IF(COUNT($T26:AM26)&gt;ROUNDUP($Q26/$O26,0)+$P26,0,EDATE(EDATE($T26,1)+$R26,COLUMN()-22))</f>
        <v>#DIV/0!</v>
      </c>
      <c r="AO26" s="198" t="e">
        <f>IF(COUNT($T26:AN26)&gt;ROUNDUP($Q26/$O26,0)+$P26,0,EDATE(EDATE($T26,1)+$R26,COLUMN()-22))</f>
        <v>#DIV/0!</v>
      </c>
      <c r="AP26" s="198" t="e">
        <f>IF(COUNT($T26:AO26)&gt;ROUNDUP($Q26/$O26,0)+$P26,0,EDATE(EDATE($T26,1)+$R26,COLUMN()-22))</f>
        <v>#DIV/0!</v>
      </c>
      <c r="AQ26" s="198" t="e">
        <f>IF(COUNT($T26:AP26)&gt;ROUNDUP($Q26/$O26,0)+$P26,0,EDATE(EDATE($T26,1)+$R26,COLUMN()-22))</f>
        <v>#DIV/0!</v>
      </c>
      <c r="AR26" s="198" t="e">
        <f>IF(COUNT($T26:AQ26)&gt;ROUNDUP($Q26/$O26,0)+$P26,0,EDATE(EDATE($T26,1)+$R26,COLUMN()-22))</f>
        <v>#DIV/0!</v>
      </c>
      <c r="AS26" s="198" t="e">
        <f>IF(COUNT($T26:AR26)&gt;ROUNDUP($Q26/$O26,0)+$P26,0,EDATE(EDATE($T26,1)+$R26,COLUMN()-22))</f>
        <v>#DIV/0!</v>
      </c>
      <c r="AT26" s="198" t="e">
        <f>IF(COUNT($T26:AS26)&gt;ROUNDUP($Q26/$O26,0)+$P26,0,EDATE(EDATE($T26,1)+$R26,COLUMN()-22))</f>
        <v>#DIV/0!</v>
      </c>
      <c r="AU26" s="198" t="e">
        <f>IF(COUNT($T26:AT26)&gt;ROUNDUP($Q26/$O26,0)+$P26,0,EDATE(EDATE($T26,1)+$R26,COLUMN()-22))</f>
        <v>#DIV/0!</v>
      </c>
      <c r="AV26" s="198" t="e">
        <f>IF(COUNT($T26:AU26)&gt;ROUNDUP($Q26/$O26,0)+$P26,0,EDATE(EDATE($T26,1)+$R26,COLUMN()-22))</f>
        <v>#DIV/0!</v>
      </c>
      <c r="AW26" s="198" t="e">
        <f>IF(COUNT($T26:AV26)&gt;ROUNDUP($Q26/$O26,0)+$P26,0,EDATE(EDATE($T26,1)+$R26,COLUMN()-22))</f>
        <v>#DIV/0!</v>
      </c>
      <c r="AX26" s="198" t="e">
        <f>IF(COUNT($T26:AW26)&gt;ROUNDUP($Q26/$O26,0)+$P26,0,EDATE(EDATE($T26,1)+$R26,COLUMN()-22))</f>
        <v>#DIV/0!</v>
      </c>
      <c r="AY26" s="198" t="e">
        <f>IF(COUNT($T26:AX26)&gt;ROUNDUP($Q26/$O26,0)+$P26,0,EDATE(EDATE($T26,1)+$R26,COLUMN()-22))</f>
        <v>#DIV/0!</v>
      </c>
      <c r="AZ26" s="198" t="e">
        <f>IF(COUNT($T26:AY26)&gt;ROUNDUP($Q26/$O26,0)+$P26,0,EDATE(EDATE($T26,1)+$R26,COLUMN()-22))</f>
        <v>#DIV/0!</v>
      </c>
      <c r="BA26" s="198" t="e">
        <f>IF(COUNT($T26:AZ26)&gt;ROUNDUP($Q26/$O26,0)+$P26,0,EDATE(EDATE($T26,1)+$R26,COLUMN()-22))</f>
        <v>#DIV/0!</v>
      </c>
      <c r="BB26" s="198" t="e">
        <f>IF(COUNT($T26:BA26)&gt;ROUNDUP($Q26/$O26,0)+$P26,0,EDATE(EDATE($T26,1)+$R26,COLUMN()-22))</f>
        <v>#DIV/0!</v>
      </c>
      <c r="BC26" s="198" t="e">
        <f>IF(COUNT($T26:BB26)&gt;ROUNDUP($Q26/$O26,0)+$P26,0,EDATE(EDATE($T26,1)+$R26,COLUMN()-22))</f>
        <v>#DIV/0!</v>
      </c>
      <c r="BD26" s="167"/>
      <c r="BE26" s="47"/>
    </row>
    <row r="27" spans="1:57" ht="21" customHeight="1">
      <c r="A27" s="160" t="str">
        <f t="shared" ca="1" si="0"/>
        <v/>
      </c>
      <c r="B27" s="280"/>
      <c r="C27" s="282" t="e">
        <f>+VLOOKUP(B27,'اسماء العملاء'!$A$2:$E$1270,5,FALSE)</f>
        <v>#N/A</v>
      </c>
      <c r="D27" s="282" t="e">
        <f>+VLOOKUP(B27,'اسماء العملاء'!$A$2:$C$1270,2,FALSE)</f>
        <v>#N/A</v>
      </c>
      <c r="E27" s="282"/>
      <c r="F27" s="282" t="e">
        <f>+VLOOKUP(B27,'اسماء العملاء'!$A$2:$C$1270,3,FALSE)</f>
        <v>#N/A</v>
      </c>
      <c r="G27" s="47"/>
      <c r="H27" s="82" t="e">
        <f>+VLOOKUP(G27,'انواع الفلاتر'!$B$2:$C$52,2,FALSE)</f>
        <v>#N/A</v>
      </c>
      <c r="I27" s="58"/>
      <c r="J27" s="80" t="e">
        <f t="shared" si="1"/>
        <v>#N/A</v>
      </c>
      <c r="K27" s="63"/>
      <c r="L27" s="63"/>
      <c r="M27" s="169"/>
      <c r="N27" s="64">
        <f t="shared" si="2"/>
        <v>0</v>
      </c>
      <c r="O27" s="287"/>
      <c r="P27" s="181" t="e">
        <f t="shared" si="4"/>
        <v>#DIV/0!</v>
      </c>
      <c r="Q27" s="181" t="e">
        <f t="shared" si="5"/>
        <v>#DIV/0!</v>
      </c>
      <c r="R27" s="194">
        <v>0</v>
      </c>
      <c r="S27" s="187" t="e">
        <f t="shared" si="3"/>
        <v>#DIV/0!</v>
      </c>
      <c r="T27" s="200"/>
      <c r="U27" s="198" t="e">
        <f>IF(COUNT($T27:T27)&gt;ROUNDUP($Q27/$O27,0)+$P27,0,EDATE(EDATE($T27,1)+$R27,COLUMN()-22))</f>
        <v>#DIV/0!</v>
      </c>
      <c r="V27" s="198" t="e">
        <f>IF(COUNT($T27:U27)&gt;ROUNDUP($Q27/$O27,0)+$P27,0,EDATE(EDATE($T27,1)+$R27,COLUMN()-22))</f>
        <v>#DIV/0!</v>
      </c>
      <c r="W27" s="198" t="e">
        <f>IF(COUNT($T27:V27)&gt;ROUNDUP($Q27/$O27,0)+$P27,0,EDATE(EDATE($T27,1)+$R27,COLUMN()-22))</f>
        <v>#DIV/0!</v>
      </c>
      <c r="X27" s="198" t="e">
        <f>IF(COUNT($T27:W27)&gt;ROUNDUP($Q27/$O27,0)+$P27,0,EDATE(EDATE($T27,1)+$R27,COLUMN()-22))</f>
        <v>#DIV/0!</v>
      </c>
      <c r="Y27" s="198" t="e">
        <f>IF(COUNT($T27:X27)&gt;ROUNDUP($Q27/$O27,0)+$P27,0,EDATE(EDATE($T27,1)+$R27,COLUMN()-22))</f>
        <v>#DIV/0!</v>
      </c>
      <c r="Z27" s="198" t="e">
        <f>IF(COUNT($T27:Y27)&gt;ROUNDUP($Q27/$O27,0)+$P27,0,EDATE(EDATE($T27,1)+$R27,COLUMN()-22))</f>
        <v>#DIV/0!</v>
      </c>
      <c r="AA27" s="198" t="e">
        <f>IF(COUNT($T27:Z27)&gt;ROUNDUP($Q27/$O27,0)+$P27,0,EDATE(EDATE($T27,1)+$R27,COLUMN()-22))</f>
        <v>#DIV/0!</v>
      </c>
      <c r="AB27" s="198" t="e">
        <f>IF(COUNT($T27:AA27)&gt;ROUNDUP($Q27/$O27,0)+$P27,0,EDATE(EDATE($T27,1)+$R27,COLUMN()-22))</f>
        <v>#DIV/0!</v>
      </c>
      <c r="AC27" s="198" t="e">
        <f>IF(COUNT($T27:AB27)&gt;ROUNDUP($Q27/$O27,0)+$P27,0,EDATE(EDATE($T27,1)+$R27,COLUMN()-22))</f>
        <v>#DIV/0!</v>
      </c>
      <c r="AD27" s="198" t="e">
        <f>IF(COUNT($T27:AC27)&gt;ROUNDUP($Q27/$O27,0)+$P27,0,EDATE(EDATE($T27,1)+$R27,COLUMN()-22))</f>
        <v>#DIV/0!</v>
      </c>
      <c r="AE27" s="198" t="e">
        <f>IF(COUNT($T27:AD27)&gt;ROUNDUP($Q27/$O27,0)+$P27,0,EDATE(EDATE($T27,1)+$R27,COLUMN()-22))</f>
        <v>#DIV/0!</v>
      </c>
      <c r="AF27" s="198" t="e">
        <f>IF(COUNT($T27:AE27)&gt;ROUNDUP($Q27/$O27,0)+$P27,0,EDATE(EDATE($T27,1)+$R27,COLUMN()-22))</f>
        <v>#DIV/0!</v>
      </c>
      <c r="AG27" s="198" t="e">
        <f>IF(COUNT($T27:AF27)&gt;ROUNDUP($Q27/$O27,0)+$P27,0,EDATE(EDATE($T27,1)+$R27,COLUMN()-22))</f>
        <v>#DIV/0!</v>
      </c>
      <c r="AH27" s="198" t="e">
        <f>IF(COUNT($T27:AG27)&gt;ROUNDUP($Q27/$O27,0)+$P27,0,EDATE(EDATE($T27,1)+$R27,COLUMN()-22))</f>
        <v>#DIV/0!</v>
      </c>
      <c r="AI27" s="198" t="e">
        <f>IF(COUNT($T27:AH27)&gt;ROUNDUP($Q27/$O27,0)+$P27,0,EDATE(EDATE($T27,1)+$R27,COLUMN()-22))</f>
        <v>#DIV/0!</v>
      </c>
      <c r="AJ27" s="198" t="e">
        <f>IF(COUNT($T27:AI27)&gt;ROUNDUP($Q27/$O27,0)+$P27,0,EDATE(EDATE($T27,1)+$R27,COLUMN()-22))</f>
        <v>#DIV/0!</v>
      </c>
      <c r="AK27" s="198" t="e">
        <f>IF(COUNT($T27:AJ27)&gt;ROUNDUP($Q27/$O27,0)+$P27,0,EDATE(EDATE($T27,1)+$R27,COLUMN()-22))</f>
        <v>#DIV/0!</v>
      </c>
      <c r="AL27" s="198" t="e">
        <f>IF(COUNT($T27:AK27)&gt;ROUNDUP($Q27/$O27,0)+$P27,0,EDATE(EDATE($T27,1)+$R27,COLUMN()-22))</f>
        <v>#DIV/0!</v>
      </c>
      <c r="AM27" s="198" t="e">
        <f>IF(COUNT($T27:AL27)&gt;ROUNDUP($Q27/$O27,0)+$P27,0,EDATE(EDATE($T27,1)+$R27,COLUMN()-22))</f>
        <v>#DIV/0!</v>
      </c>
      <c r="AN27" s="198" t="e">
        <f>IF(COUNT($T27:AM27)&gt;ROUNDUP($Q27/$O27,0)+$P27,0,EDATE(EDATE($T27,1)+$R27,COLUMN()-22))</f>
        <v>#DIV/0!</v>
      </c>
      <c r="AO27" s="198" t="e">
        <f>IF(COUNT($T27:AN27)&gt;ROUNDUP($Q27/$O27,0)+$P27,0,EDATE(EDATE($T27,1)+$R27,COLUMN()-22))</f>
        <v>#DIV/0!</v>
      </c>
      <c r="AP27" s="198" t="e">
        <f>IF(COUNT($T27:AO27)&gt;ROUNDUP($Q27/$O27,0)+$P27,0,EDATE(EDATE($T27,1)+$R27,COLUMN()-22))</f>
        <v>#DIV/0!</v>
      </c>
      <c r="AQ27" s="198" t="e">
        <f>IF(COUNT($T27:AP27)&gt;ROUNDUP($Q27/$O27,0)+$P27,0,EDATE(EDATE($T27,1)+$R27,COLUMN()-22))</f>
        <v>#DIV/0!</v>
      </c>
      <c r="AR27" s="198" t="e">
        <f>IF(COUNT($T27:AQ27)&gt;ROUNDUP($Q27/$O27,0)+$P27,0,EDATE(EDATE($T27,1)+$R27,COLUMN()-22))</f>
        <v>#DIV/0!</v>
      </c>
      <c r="AS27" s="198" t="e">
        <f>IF(COUNT($T27:AR27)&gt;ROUNDUP($Q27/$O27,0)+$P27,0,EDATE(EDATE($T27,1)+$R27,COLUMN()-22))</f>
        <v>#DIV/0!</v>
      </c>
      <c r="AT27" s="198" t="e">
        <f>IF(COUNT($T27:AS27)&gt;ROUNDUP($Q27/$O27,0)+$P27,0,EDATE(EDATE($T27,1)+$R27,COLUMN()-22))</f>
        <v>#DIV/0!</v>
      </c>
      <c r="AU27" s="198" t="e">
        <f>IF(COUNT($T27:AT27)&gt;ROUNDUP($Q27/$O27,0)+$P27,0,EDATE(EDATE($T27,1)+$R27,COLUMN()-22))</f>
        <v>#DIV/0!</v>
      </c>
      <c r="AV27" s="198" t="e">
        <f>IF(COUNT($T27:AU27)&gt;ROUNDUP($Q27/$O27,0)+$P27,0,EDATE(EDATE($T27,1)+$R27,COLUMN()-22))</f>
        <v>#DIV/0!</v>
      </c>
      <c r="AW27" s="198" t="e">
        <f>IF(COUNT($T27:AV27)&gt;ROUNDUP($Q27/$O27,0)+$P27,0,EDATE(EDATE($T27,1)+$R27,COLUMN()-22))</f>
        <v>#DIV/0!</v>
      </c>
      <c r="AX27" s="198" t="e">
        <f>IF(COUNT($T27:AW27)&gt;ROUNDUP($Q27/$O27,0)+$P27,0,EDATE(EDATE($T27,1)+$R27,COLUMN()-22))</f>
        <v>#DIV/0!</v>
      </c>
      <c r="AY27" s="198" t="e">
        <f>IF(COUNT($T27:AX27)&gt;ROUNDUP($Q27/$O27,0)+$P27,0,EDATE(EDATE($T27,1)+$R27,COLUMN()-22))</f>
        <v>#DIV/0!</v>
      </c>
      <c r="AZ27" s="198" t="e">
        <f>IF(COUNT($T27:AY27)&gt;ROUNDUP($Q27/$O27,0)+$P27,0,EDATE(EDATE($T27,1)+$R27,COLUMN()-22))</f>
        <v>#DIV/0!</v>
      </c>
      <c r="BA27" s="198" t="e">
        <f>IF(COUNT($T27:AZ27)&gt;ROUNDUP($Q27/$O27,0)+$P27,0,EDATE(EDATE($T27,1)+$R27,COLUMN()-22))</f>
        <v>#DIV/0!</v>
      </c>
      <c r="BB27" s="198" t="e">
        <f>IF(COUNT($T27:BA27)&gt;ROUNDUP($Q27/$O27,0)+$P27,0,EDATE(EDATE($T27,1)+$R27,COLUMN()-22))</f>
        <v>#DIV/0!</v>
      </c>
      <c r="BC27" s="198" t="e">
        <f>IF(COUNT($T27:BB27)&gt;ROUNDUP($Q27/$O27,0)+$P27,0,EDATE(EDATE($T27,1)+$R27,COLUMN()-22))</f>
        <v>#DIV/0!</v>
      </c>
      <c r="BD27" s="167"/>
      <c r="BE27" s="47"/>
    </row>
    <row r="28" spans="1:57" ht="21" customHeight="1">
      <c r="A28" s="160" t="str">
        <f t="shared" ca="1" si="0"/>
        <v/>
      </c>
      <c r="B28" s="280"/>
      <c r="C28" s="282" t="e">
        <f>+VLOOKUP(B28,'اسماء العملاء'!$A$2:$E$1270,5,FALSE)</f>
        <v>#N/A</v>
      </c>
      <c r="D28" s="282" t="e">
        <f>+VLOOKUP(B28,'اسماء العملاء'!$A$2:$C$1270,2,FALSE)</f>
        <v>#N/A</v>
      </c>
      <c r="E28" s="282"/>
      <c r="F28" s="282" t="e">
        <f>+VLOOKUP(B28,'اسماء العملاء'!$A$2:$C$1270,3,FALSE)</f>
        <v>#N/A</v>
      </c>
      <c r="G28" s="47"/>
      <c r="H28" s="82" t="e">
        <f>+VLOOKUP(G28,'انواع الفلاتر'!$B$2:$C$52,2,FALSE)</f>
        <v>#N/A</v>
      </c>
      <c r="I28" s="58"/>
      <c r="J28" s="80" t="e">
        <f t="shared" si="1"/>
        <v>#N/A</v>
      </c>
      <c r="K28" s="63"/>
      <c r="L28" s="63"/>
      <c r="M28" s="169"/>
      <c r="N28" s="64">
        <f t="shared" si="2"/>
        <v>0</v>
      </c>
      <c r="O28" s="287"/>
      <c r="P28" s="181" t="e">
        <f t="shared" si="4"/>
        <v>#DIV/0!</v>
      </c>
      <c r="Q28" s="181" t="e">
        <f t="shared" si="5"/>
        <v>#DIV/0!</v>
      </c>
      <c r="R28" s="194">
        <v>0</v>
      </c>
      <c r="S28" s="187" t="e">
        <f t="shared" si="3"/>
        <v>#DIV/0!</v>
      </c>
      <c r="T28" s="200"/>
      <c r="U28" s="198" t="e">
        <f>IF(COUNT($T28:T28)&gt;ROUNDUP($Q28/$O28,0)+$P28,0,EDATE(EDATE($T28,1)+$R28,COLUMN()-22))</f>
        <v>#DIV/0!</v>
      </c>
      <c r="V28" s="198" t="e">
        <f>IF(COUNT($T28:U28)&gt;ROUNDUP($Q28/$O28,0)+$P28,0,EDATE(EDATE($T28,1)+$R28,COLUMN()-22))</f>
        <v>#DIV/0!</v>
      </c>
      <c r="W28" s="198" t="e">
        <f>IF(COUNT($T28:V28)&gt;ROUNDUP($Q28/$O28,0)+$P28,0,EDATE(EDATE($T28,1)+$R28,COLUMN()-22))</f>
        <v>#DIV/0!</v>
      </c>
      <c r="X28" s="198" t="e">
        <f>IF(COUNT($T28:W28)&gt;ROUNDUP($Q28/$O28,0)+$P28,0,EDATE(EDATE($T28,1)+$R28,COLUMN()-22))</f>
        <v>#DIV/0!</v>
      </c>
      <c r="Y28" s="198" t="e">
        <f>IF(COUNT($T28:X28)&gt;ROUNDUP($Q28/$O28,0)+$P28,0,EDATE(EDATE($T28,1)+$R28,COLUMN()-22))</f>
        <v>#DIV/0!</v>
      </c>
      <c r="Z28" s="198" t="e">
        <f>IF(COUNT($T28:Y28)&gt;ROUNDUP($Q28/$O28,0)+$P28,0,EDATE(EDATE($T28,1)+$R28,COLUMN()-22))</f>
        <v>#DIV/0!</v>
      </c>
      <c r="AA28" s="198" t="e">
        <f>IF(COUNT($T28:Z28)&gt;ROUNDUP($Q28/$O28,0)+$P28,0,EDATE(EDATE($T28,1)+$R28,COLUMN()-22))</f>
        <v>#DIV/0!</v>
      </c>
      <c r="AB28" s="198" t="e">
        <f>IF(COUNT($T28:AA28)&gt;ROUNDUP($Q28/$O28,0)+$P28,0,EDATE(EDATE($T28,1)+$R28,COLUMN()-22))</f>
        <v>#DIV/0!</v>
      </c>
      <c r="AC28" s="198" t="e">
        <f>IF(COUNT($T28:AB28)&gt;ROUNDUP($Q28/$O28,0)+$P28,0,EDATE(EDATE($T28,1)+$R28,COLUMN()-22))</f>
        <v>#DIV/0!</v>
      </c>
      <c r="AD28" s="198" t="e">
        <f>IF(COUNT($T28:AC28)&gt;ROUNDUP($Q28/$O28,0)+$P28,0,EDATE(EDATE($T28,1)+$R28,COLUMN()-22))</f>
        <v>#DIV/0!</v>
      </c>
      <c r="AE28" s="198" t="e">
        <f>IF(COUNT($T28:AD28)&gt;ROUNDUP($Q28/$O28,0)+$P28,0,EDATE(EDATE($T28,1)+$R28,COLUMN()-22))</f>
        <v>#DIV/0!</v>
      </c>
      <c r="AF28" s="198" t="e">
        <f>IF(COUNT($T28:AE28)&gt;ROUNDUP($Q28/$O28,0)+$P28,0,EDATE(EDATE($T28,1)+$R28,COLUMN()-22))</f>
        <v>#DIV/0!</v>
      </c>
      <c r="AG28" s="198" t="e">
        <f>IF(COUNT($T28:AF28)&gt;ROUNDUP($Q28/$O28,0)+$P28,0,EDATE(EDATE($T28,1)+$R28,COLUMN()-22))</f>
        <v>#DIV/0!</v>
      </c>
      <c r="AH28" s="198" t="e">
        <f>IF(COUNT($T28:AG28)&gt;ROUNDUP($Q28/$O28,0)+$P28,0,EDATE(EDATE($T28,1)+$R28,COLUMN()-22))</f>
        <v>#DIV/0!</v>
      </c>
      <c r="AI28" s="198" t="e">
        <f>IF(COUNT($T28:AH28)&gt;ROUNDUP($Q28/$O28,0)+$P28,0,EDATE(EDATE($T28,1)+$R28,COLUMN()-22))</f>
        <v>#DIV/0!</v>
      </c>
      <c r="AJ28" s="198" t="e">
        <f>IF(COUNT($T28:AI28)&gt;ROUNDUP($Q28/$O28,0)+$P28,0,EDATE(EDATE($T28,1)+$R28,COLUMN()-22))</f>
        <v>#DIV/0!</v>
      </c>
      <c r="AK28" s="198" t="e">
        <f>IF(COUNT($T28:AJ28)&gt;ROUNDUP($Q28/$O28,0)+$P28,0,EDATE(EDATE($T28,1)+$R28,COLUMN()-22))</f>
        <v>#DIV/0!</v>
      </c>
      <c r="AL28" s="198" t="e">
        <f>IF(COUNT($T28:AK28)&gt;ROUNDUP($Q28/$O28,0)+$P28,0,EDATE(EDATE($T28,1)+$R28,COLUMN()-22))</f>
        <v>#DIV/0!</v>
      </c>
      <c r="AM28" s="198" t="e">
        <f>IF(COUNT($T28:AL28)&gt;ROUNDUP($Q28/$O28,0)+$P28,0,EDATE(EDATE($T28,1)+$R28,COLUMN()-22))</f>
        <v>#DIV/0!</v>
      </c>
      <c r="AN28" s="198" t="e">
        <f>IF(COUNT($T28:AM28)&gt;ROUNDUP($Q28/$O28,0)+$P28,0,EDATE(EDATE($T28,1)+$R28,COLUMN()-22))</f>
        <v>#DIV/0!</v>
      </c>
      <c r="AO28" s="198" t="e">
        <f>IF(COUNT($T28:AN28)&gt;ROUNDUP($Q28/$O28,0)+$P28,0,EDATE(EDATE($T28,1)+$R28,COLUMN()-22))</f>
        <v>#DIV/0!</v>
      </c>
      <c r="AP28" s="198" t="e">
        <f>IF(COUNT($T28:AO28)&gt;ROUNDUP($Q28/$O28,0)+$P28,0,EDATE(EDATE($T28,1)+$R28,COLUMN()-22))</f>
        <v>#DIV/0!</v>
      </c>
      <c r="AQ28" s="198" t="e">
        <f>IF(COUNT($T28:AP28)&gt;ROUNDUP($Q28/$O28,0)+$P28,0,EDATE(EDATE($T28,1)+$R28,COLUMN()-22))</f>
        <v>#DIV/0!</v>
      </c>
      <c r="AR28" s="198" t="e">
        <f>IF(COUNT($T28:AQ28)&gt;ROUNDUP($Q28/$O28,0)+$P28,0,EDATE(EDATE($T28,1)+$R28,COLUMN()-22))</f>
        <v>#DIV/0!</v>
      </c>
      <c r="AS28" s="198" t="e">
        <f>IF(COUNT($T28:AR28)&gt;ROUNDUP($Q28/$O28,0)+$P28,0,EDATE(EDATE($T28,1)+$R28,COLUMN()-22))</f>
        <v>#DIV/0!</v>
      </c>
      <c r="AT28" s="198" t="e">
        <f>IF(COUNT($T28:AS28)&gt;ROUNDUP($Q28/$O28,0)+$P28,0,EDATE(EDATE($T28,1)+$R28,COLUMN()-22))</f>
        <v>#DIV/0!</v>
      </c>
      <c r="AU28" s="198" t="e">
        <f>IF(COUNT($T28:AT28)&gt;ROUNDUP($Q28/$O28,0)+$P28,0,EDATE(EDATE($T28,1)+$R28,COLUMN()-22))</f>
        <v>#DIV/0!</v>
      </c>
      <c r="AV28" s="198" t="e">
        <f>IF(COUNT($T28:AU28)&gt;ROUNDUP($Q28/$O28,0)+$P28,0,EDATE(EDATE($T28,1)+$R28,COLUMN()-22))</f>
        <v>#DIV/0!</v>
      </c>
      <c r="AW28" s="198" t="e">
        <f>IF(COUNT($T28:AV28)&gt;ROUNDUP($Q28/$O28,0)+$P28,0,EDATE(EDATE($T28,1)+$R28,COLUMN()-22))</f>
        <v>#DIV/0!</v>
      </c>
      <c r="AX28" s="198" t="e">
        <f>IF(COUNT($T28:AW28)&gt;ROUNDUP($Q28/$O28,0)+$P28,0,EDATE(EDATE($T28,1)+$R28,COLUMN()-22))</f>
        <v>#DIV/0!</v>
      </c>
      <c r="AY28" s="198" t="e">
        <f>IF(COUNT($T28:AX28)&gt;ROUNDUP($Q28/$O28,0)+$P28,0,EDATE(EDATE($T28,1)+$R28,COLUMN()-22))</f>
        <v>#DIV/0!</v>
      </c>
      <c r="AZ28" s="198" t="e">
        <f>IF(COUNT($T28:AY28)&gt;ROUNDUP($Q28/$O28,0)+$P28,0,EDATE(EDATE($T28,1)+$R28,COLUMN()-22))</f>
        <v>#DIV/0!</v>
      </c>
      <c r="BA28" s="198" t="e">
        <f>IF(COUNT($T28:AZ28)&gt;ROUNDUP($Q28/$O28,0)+$P28,0,EDATE(EDATE($T28,1)+$R28,COLUMN()-22))</f>
        <v>#DIV/0!</v>
      </c>
      <c r="BB28" s="198" t="e">
        <f>IF(COUNT($T28:BA28)&gt;ROUNDUP($Q28/$O28,0)+$P28,0,EDATE(EDATE($T28,1)+$R28,COLUMN()-22))</f>
        <v>#DIV/0!</v>
      </c>
      <c r="BC28" s="198" t="e">
        <f>IF(COUNT($T28:BB28)&gt;ROUNDUP($Q28/$O28,0)+$P28,0,EDATE(EDATE($T28,1)+$R28,COLUMN()-22))</f>
        <v>#DIV/0!</v>
      </c>
      <c r="BD28" s="167"/>
      <c r="BE28" s="47"/>
    </row>
    <row r="29" spans="1:57" ht="21" customHeight="1">
      <c r="A29" s="160" t="str">
        <f t="shared" ca="1" si="0"/>
        <v/>
      </c>
      <c r="B29" s="280"/>
      <c r="C29" s="282" t="e">
        <f>+VLOOKUP(B29,'اسماء العملاء'!$A$2:$E$1270,5,FALSE)</f>
        <v>#N/A</v>
      </c>
      <c r="D29" s="282" t="e">
        <f>+VLOOKUP(B29,'اسماء العملاء'!$A$2:$C$1270,2,FALSE)</f>
        <v>#N/A</v>
      </c>
      <c r="E29" s="282"/>
      <c r="F29" s="282" t="e">
        <f>+VLOOKUP(B29,'اسماء العملاء'!$A$2:$C$1270,3,FALSE)</f>
        <v>#N/A</v>
      </c>
      <c r="G29" s="47"/>
      <c r="H29" s="82" t="e">
        <f>+VLOOKUP(G29,'انواع الفلاتر'!$B$2:$C$52,2,FALSE)</f>
        <v>#N/A</v>
      </c>
      <c r="I29" s="58"/>
      <c r="J29" s="80" t="e">
        <f t="shared" si="1"/>
        <v>#N/A</v>
      </c>
      <c r="K29" s="63"/>
      <c r="L29" s="63"/>
      <c r="M29" s="169"/>
      <c r="N29" s="64">
        <f t="shared" si="2"/>
        <v>0</v>
      </c>
      <c r="O29" s="287"/>
      <c r="P29" s="181" t="e">
        <f t="shared" si="4"/>
        <v>#DIV/0!</v>
      </c>
      <c r="Q29" s="181" t="e">
        <f t="shared" si="5"/>
        <v>#DIV/0!</v>
      </c>
      <c r="R29" s="194">
        <v>0</v>
      </c>
      <c r="S29" s="187" t="e">
        <f t="shared" si="3"/>
        <v>#DIV/0!</v>
      </c>
      <c r="T29" s="200"/>
      <c r="U29" s="198" t="e">
        <f>IF(COUNT($T29:T29)&gt;ROUNDUP($Q29/$O29,0)+$P29,0,EDATE(EDATE($T29,1)+$R29,COLUMN()-22))</f>
        <v>#DIV/0!</v>
      </c>
      <c r="V29" s="198" t="e">
        <f>IF(COUNT($T29:U29)&gt;ROUNDUP($Q29/$O29,0)+$P29,0,EDATE(EDATE($T29,1)+$R29,COLUMN()-22))</f>
        <v>#DIV/0!</v>
      </c>
      <c r="W29" s="198" t="e">
        <f>IF(COUNT($T29:V29)&gt;ROUNDUP($Q29/$O29,0)+$P29,0,EDATE(EDATE($T29,1)+$R29,COLUMN()-22))</f>
        <v>#DIV/0!</v>
      </c>
      <c r="X29" s="198" t="e">
        <f>IF(COUNT($T29:W29)&gt;ROUNDUP($Q29/$O29,0)+$P29,0,EDATE(EDATE($T29,1)+$R29,COLUMN()-22))</f>
        <v>#DIV/0!</v>
      </c>
      <c r="Y29" s="198" t="e">
        <f>IF(COUNT($T29:X29)&gt;ROUNDUP($Q29/$O29,0)+$P29,0,EDATE(EDATE($T29,1)+$R29,COLUMN()-22))</f>
        <v>#DIV/0!</v>
      </c>
      <c r="Z29" s="198" t="e">
        <f>IF(COUNT($T29:Y29)&gt;ROUNDUP($Q29/$O29,0)+$P29,0,EDATE(EDATE($T29,1)+$R29,COLUMN()-22))</f>
        <v>#DIV/0!</v>
      </c>
      <c r="AA29" s="198" t="e">
        <f>IF(COUNT($T29:Z29)&gt;ROUNDUP($Q29/$O29,0)+$P29,0,EDATE(EDATE($T29,1)+$R29,COLUMN()-22))</f>
        <v>#DIV/0!</v>
      </c>
      <c r="AB29" s="198" t="e">
        <f>IF(COUNT($T29:AA29)&gt;ROUNDUP($Q29/$O29,0)+$P29,0,EDATE(EDATE($T29,1)+$R29,COLUMN()-22))</f>
        <v>#DIV/0!</v>
      </c>
      <c r="AC29" s="198" t="e">
        <f>IF(COUNT($T29:AB29)&gt;ROUNDUP($Q29/$O29,0)+$P29,0,EDATE(EDATE($T29,1)+$R29,COLUMN()-22))</f>
        <v>#DIV/0!</v>
      </c>
      <c r="AD29" s="198" t="e">
        <f>IF(COUNT($T29:AC29)&gt;ROUNDUP($Q29/$O29,0)+$P29,0,EDATE(EDATE($T29,1)+$R29,COLUMN()-22))</f>
        <v>#DIV/0!</v>
      </c>
      <c r="AE29" s="198" t="e">
        <f>IF(COUNT($T29:AD29)&gt;ROUNDUP($Q29/$O29,0)+$P29,0,EDATE(EDATE($T29,1)+$R29,COLUMN()-22))</f>
        <v>#DIV/0!</v>
      </c>
      <c r="AF29" s="198" t="e">
        <f>IF(COUNT($T29:AE29)&gt;ROUNDUP($Q29/$O29,0)+$P29,0,EDATE(EDATE($T29,1)+$R29,COLUMN()-22))</f>
        <v>#DIV/0!</v>
      </c>
      <c r="AG29" s="198" t="e">
        <f>IF(COUNT($T29:AF29)&gt;ROUNDUP($Q29/$O29,0)+$P29,0,EDATE(EDATE($T29,1)+$R29,COLUMN()-22))</f>
        <v>#DIV/0!</v>
      </c>
      <c r="AH29" s="198" t="e">
        <f>IF(COUNT($T29:AG29)&gt;ROUNDUP($Q29/$O29,0)+$P29,0,EDATE(EDATE($T29,1)+$R29,COLUMN()-22))</f>
        <v>#DIV/0!</v>
      </c>
      <c r="AI29" s="198" t="e">
        <f>IF(COUNT($T29:AH29)&gt;ROUNDUP($Q29/$O29,0)+$P29,0,EDATE(EDATE($T29,1)+$R29,COLUMN()-22))</f>
        <v>#DIV/0!</v>
      </c>
      <c r="AJ29" s="198" t="e">
        <f>IF(COUNT($T29:AI29)&gt;ROUNDUP($Q29/$O29,0)+$P29,0,EDATE(EDATE($T29,1)+$R29,COLUMN()-22))</f>
        <v>#DIV/0!</v>
      </c>
      <c r="AK29" s="198" t="e">
        <f>IF(COUNT($T29:AJ29)&gt;ROUNDUP($Q29/$O29,0)+$P29,0,EDATE(EDATE($T29,1)+$R29,COLUMN()-22))</f>
        <v>#DIV/0!</v>
      </c>
      <c r="AL29" s="198" t="e">
        <f>IF(COUNT($T29:AK29)&gt;ROUNDUP($Q29/$O29,0)+$P29,0,EDATE(EDATE($T29,1)+$R29,COLUMN()-22))</f>
        <v>#DIV/0!</v>
      </c>
      <c r="AM29" s="198" t="e">
        <f>IF(COUNT($T29:AL29)&gt;ROUNDUP($Q29/$O29,0)+$P29,0,EDATE(EDATE($T29,1)+$R29,COLUMN()-22))</f>
        <v>#DIV/0!</v>
      </c>
      <c r="AN29" s="198" t="e">
        <f>IF(COUNT($T29:AM29)&gt;ROUNDUP($Q29/$O29,0)+$P29,0,EDATE(EDATE($T29,1)+$R29,COLUMN()-22))</f>
        <v>#DIV/0!</v>
      </c>
      <c r="AO29" s="198" t="e">
        <f>IF(COUNT($T29:AN29)&gt;ROUNDUP($Q29/$O29,0)+$P29,0,EDATE(EDATE($T29,1)+$R29,COLUMN()-22))</f>
        <v>#DIV/0!</v>
      </c>
      <c r="AP29" s="198" t="e">
        <f>IF(COUNT($T29:AO29)&gt;ROUNDUP($Q29/$O29,0)+$P29,0,EDATE(EDATE($T29,1)+$R29,COLUMN()-22))</f>
        <v>#DIV/0!</v>
      </c>
      <c r="AQ29" s="198" t="e">
        <f>IF(COUNT($T29:AP29)&gt;ROUNDUP($Q29/$O29,0)+$P29,0,EDATE(EDATE($T29,1)+$R29,COLUMN()-22))</f>
        <v>#DIV/0!</v>
      </c>
      <c r="AR29" s="198" t="e">
        <f>IF(COUNT($T29:AQ29)&gt;ROUNDUP($Q29/$O29,0)+$P29,0,EDATE(EDATE($T29,1)+$R29,COLUMN()-22))</f>
        <v>#DIV/0!</v>
      </c>
      <c r="AS29" s="198" t="e">
        <f>IF(COUNT($T29:AR29)&gt;ROUNDUP($Q29/$O29,0)+$P29,0,EDATE(EDATE($T29,1)+$R29,COLUMN()-22))</f>
        <v>#DIV/0!</v>
      </c>
      <c r="AT29" s="198" t="e">
        <f>IF(COUNT($T29:AS29)&gt;ROUNDUP($Q29/$O29,0)+$P29,0,EDATE(EDATE($T29,1)+$R29,COLUMN()-22))</f>
        <v>#DIV/0!</v>
      </c>
      <c r="AU29" s="198" t="e">
        <f>IF(COUNT($T29:AT29)&gt;ROUNDUP($Q29/$O29,0)+$P29,0,EDATE(EDATE($T29,1)+$R29,COLUMN()-22))</f>
        <v>#DIV/0!</v>
      </c>
      <c r="AV29" s="198" t="e">
        <f>IF(COUNT($T29:AU29)&gt;ROUNDUP($Q29/$O29,0)+$P29,0,EDATE(EDATE($T29,1)+$R29,COLUMN()-22))</f>
        <v>#DIV/0!</v>
      </c>
      <c r="AW29" s="198" t="e">
        <f>IF(COUNT($T29:AV29)&gt;ROUNDUP($Q29/$O29,0)+$P29,0,EDATE(EDATE($T29,1)+$R29,COLUMN()-22))</f>
        <v>#DIV/0!</v>
      </c>
      <c r="AX29" s="198" t="e">
        <f>IF(COUNT($T29:AW29)&gt;ROUNDUP($Q29/$O29,0)+$P29,0,EDATE(EDATE($T29,1)+$R29,COLUMN()-22))</f>
        <v>#DIV/0!</v>
      </c>
      <c r="AY29" s="198" t="e">
        <f>IF(COUNT($T29:AX29)&gt;ROUNDUP($Q29/$O29,0)+$P29,0,EDATE(EDATE($T29,1)+$R29,COLUMN()-22))</f>
        <v>#DIV/0!</v>
      </c>
      <c r="AZ29" s="198" t="e">
        <f>IF(COUNT($T29:AY29)&gt;ROUNDUP($Q29/$O29,0)+$P29,0,EDATE(EDATE($T29,1)+$R29,COLUMN()-22))</f>
        <v>#DIV/0!</v>
      </c>
      <c r="BA29" s="198" t="e">
        <f>IF(COUNT($T29:AZ29)&gt;ROUNDUP($Q29/$O29,0)+$P29,0,EDATE(EDATE($T29,1)+$R29,COLUMN()-22))</f>
        <v>#DIV/0!</v>
      </c>
      <c r="BB29" s="198" t="e">
        <f>IF(COUNT($T29:BA29)&gt;ROUNDUP($Q29/$O29,0)+$P29,0,EDATE(EDATE($T29,1)+$R29,COLUMN()-22))</f>
        <v>#DIV/0!</v>
      </c>
      <c r="BC29" s="198" t="e">
        <f>IF(COUNT($T29:BB29)&gt;ROUNDUP($Q29/$O29,0)+$P29,0,EDATE(EDATE($T29,1)+$R29,COLUMN()-22))</f>
        <v>#DIV/0!</v>
      </c>
      <c r="BD29" s="167"/>
      <c r="BE29" s="47"/>
    </row>
    <row r="30" spans="1:57" ht="21" customHeight="1">
      <c r="A30" s="160" t="str">
        <f t="shared" ca="1" si="0"/>
        <v/>
      </c>
      <c r="B30" s="280"/>
      <c r="C30" s="282" t="e">
        <f>+VLOOKUP(B30,'اسماء العملاء'!$A$2:$E$1270,5,FALSE)</f>
        <v>#N/A</v>
      </c>
      <c r="D30" s="282" t="e">
        <f>+VLOOKUP(B30,'اسماء العملاء'!$A$2:$C$1270,2,FALSE)</f>
        <v>#N/A</v>
      </c>
      <c r="E30" s="282"/>
      <c r="F30" s="282" t="e">
        <f>+VLOOKUP(B30,'اسماء العملاء'!$A$2:$C$1270,3,FALSE)</f>
        <v>#N/A</v>
      </c>
      <c r="G30" s="47"/>
      <c r="H30" s="82" t="e">
        <f>+VLOOKUP(G30,'انواع الفلاتر'!$B$2:$C$52,2,FALSE)</f>
        <v>#N/A</v>
      </c>
      <c r="I30" s="58"/>
      <c r="J30" s="80" t="e">
        <f t="shared" si="1"/>
        <v>#N/A</v>
      </c>
      <c r="K30" s="63"/>
      <c r="L30" s="63"/>
      <c r="M30" s="169"/>
      <c r="N30" s="64">
        <f t="shared" si="2"/>
        <v>0</v>
      </c>
      <c r="O30" s="287"/>
      <c r="P30" s="181" t="e">
        <f t="shared" si="4"/>
        <v>#DIV/0!</v>
      </c>
      <c r="Q30" s="181" t="e">
        <f t="shared" si="5"/>
        <v>#DIV/0!</v>
      </c>
      <c r="R30" s="194">
        <v>0</v>
      </c>
      <c r="S30" s="187" t="e">
        <f t="shared" si="3"/>
        <v>#DIV/0!</v>
      </c>
      <c r="T30" s="200"/>
      <c r="U30" s="198" t="e">
        <f>IF(COUNT($T30:T30)&gt;ROUNDUP($Q30/$O30,0)+$P30,0,EDATE(EDATE($T30,1)+$R30,COLUMN()-22))</f>
        <v>#DIV/0!</v>
      </c>
      <c r="V30" s="198" t="e">
        <f>IF(COUNT($T30:U30)&gt;ROUNDUP($Q30/$O30,0)+$P30,0,EDATE(EDATE($T30,1)+$R30,COLUMN()-22))</f>
        <v>#DIV/0!</v>
      </c>
      <c r="W30" s="198" t="e">
        <f>IF(COUNT($T30:V30)&gt;ROUNDUP($Q30/$O30,0)+$P30,0,EDATE(EDATE($T30,1)+$R30,COLUMN()-22))</f>
        <v>#DIV/0!</v>
      </c>
      <c r="X30" s="198" t="e">
        <f>IF(COUNT($T30:W30)&gt;ROUNDUP($Q30/$O30,0)+$P30,0,EDATE(EDATE($T30,1)+$R30,COLUMN()-22))</f>
        <v>#DIV/0!</v>
      </c>
      <c r="Y30" s="198" t="e">
        <f>IF(COUNT($T30:X30)&gt;ROUNDUP($Q30/$O30,0)+$P30,0,EDATE(EDATE($T30,1)+$R30,COLUMN()-22))</f>
        <v>#DIV/0!</v>
      </c>
      <c r="Z30" s="198" t="e">
        <f>IF(COUNT($T30:Y30)&gt;ROUNDUP($Q30/$O30,0)+$P30,0,EDATE(EDATE($T30,1)+$R30,COLUMN()-22))</f>
        <v>#DIV/0!</v>
      </c>
      <c r="AA30" s="198" t="e">
        <f>IF(COUNT($T30:Z30)&gt;ROUNDUP($Q30/$O30,0)+$P30,0,EDATE(EDATE($T30,1)+$R30,COLUMN()-22))</f>
        <v>#DIV/0!</v>
      </c>
      <c r="AB30" s="198" t="e">
        <f>IF(COUNT($T30:AA30)&gt;ROUNDUP($Q30/$O30,0)+$P30,0,EDATE(EDATE($T30,1)+$R30,COLUMN()-22))</f>
        <v>#DIV/0!</v>
      </c>
      <c r="AC30" s="198" t="e">
        <f>IF(COUNT($T30:AB30)&gt;ROUNDUP($Q30/$O30,0)+$P30,0,EDATE(EDATE($T30,1)+$R30,COLUMN()-22))</f>
        <v>#DIV/0!</v>
      </c>
      <c r="AD30" s="198" t="e">
        <f>IF(COUNT($T30:AC30)&gt;ROUNDUP($Q30/$O30,0)+$P30,0,EDATE(EDATE($T30,1)+$R30,COLUMN()-22))</f>
        <v>#DIV/0!</v>
      </c>
      <c r="AE30" s="198" t="e">
        <f>IF(COUNT($T30:AD30)&gt;ROUNDUP($Q30/$O30,0)+$P30,0,EDATE(EDATE($T30,1)+$R30,COLUMN()-22))</f>
        <v>#DIV/0!</v>
      </c>
      <c r="AF30" s="198" t="e">
        <f>IF(COUNT($T30:AE30)&gt;ROUNDUP($Q30/$O30,0)+$P30,0,EDATE(EDATE($T30,1)+$R30,COLUMN()-22))</f>
        <v>#DIV/0!</v>
      </c>
      <c r="AG30" s="198" t="e">
        <f>IF(COUNT($T30:AF30)&gt;ROUNDUP($Q30/$O30,0)+$P30,0,EDATE(EDATE($T30,1)+$R30,COLUMN()-22))</f>
        <v>#DIV/0!</v>
      </c>
      <c r="AH30" s="198" t="e">
        <f>IF(COUNT($T30:AG30)&gt;ROUNDUP($Q30/$O30,0)+$P30,0,EDATE(EDATE($T30,1)+$R30,COLUMN()-22))</f>
        <v>#DIV/0!</v>
      </c>
      <c r="AI30" s="198" t="e">
        <f>IF(COUNT($T30:AH30)&gt;ROUNDUP($Q30/$O30,0)+$P30,0,EDATE(EDATE($T30,1)+$R30,COLUMN()-22))</f>
        <v>#DIV/0!</v>
      </c>
      <c r="AJ30" s="198" t="e">
        <f>IF(COUNT($T30:AI30)&gt;ROUNDUP($Q30/$O30,0)+$P30,0,EDATE(EDATE($T30,1)+$R30,COLUMN()-22))</f>
        <v>#DIV/0!</v>
      </c>
      <c r="AK30" s="198" t="e">
        <f>IF(COUNT($T30:AJ30)&gt;ROUNDUP($Q30/$O30,0)+$P30,0,EDATE(EDATE($T30,1)+$R30,COLUMN()-22))</f>
        <v>#DIV/0!</v>
      </c>
      <c r="AL30" s="198" t="e">
        <f>IF(COUNT($T30:AK30)&gt;ROUNDUP($Q30/$O30,0)+$P30,0,EDATE(EDATE($T30,1)+$R30,COLUMN()-22))</f>
        <v>#DIV/0!</v>
      </c>
      <c r="AM30" s="198" t="e">
        <f>IF(COUNT($T30:AL30)&gt;ROUNDUP($Q30/$O30,0)+$P30,0,EDATE(EDATE($T30,1)+$R30,COLUMN()-22))</f>
        <v>#DIV/0!</v>
      </c>
      <c r="AN30" s="198" t="e">
        <f>IF(COUNT($T30:AM30)&gt;ROUNDUP($Q30/$O30,0)+$P30,0,EDATE(EDATE($T30,1)+$R30,COLUMN()-22))</f>
        <v>#DIV/0!</v>
      </c>
      <c r="AO30" s="198" t="e">
        <f>IF(COUNT($T30:AN30)&gt;ROUNDUP($Q30/$O30,0)+$P30,0,EDATE(EDATE($T30,1)+$R30,COLUMN()-22))</f>
        <v>#DIV/0!</v>
      </c>
      <c r="AP30" s="198" t="e">
        <f>IF(COUNT($T30:AO30)&gt;ROUNDUP($Q30/$O30,0)+$P30,0,EDATE(EDATE($T30,1)+$R30,COLUMN()-22))</f>
        <v>#DIV/0!</v>
      </c>
      <c r="AQ30" s="198" t="e">
        <f>IF(COUNT($T30:AP30)&gt;ROUNDUP($Q30/$O30,0)+$P30,0,EDATE(EDATE($T30,1)+$R30,COLUMN()-22))</f>
        <v>#DIV/0!</v>
      </c>
      <c r="AR30" s="198" t="e">
        <f>IF(COUNT($T30:AQ30)&gt;ROUNDUP($Q30/$O30,0)+$P30,0,EDATE(EDATE($T30,1)+$R30,COLUMN()-22))</f>
        <v>#DIV/0!</v>
      </c>
      <c r="AS30" s="198" t="e">
        <f>IF(COUNT($T30:AR30)&gt;ROUNDUP($Q30/$O30,0)+$P30,0,EDATE(EDATE($T30,1)+$R30,COLUMN()-22))</f>
        <v>#DIV/0!</v>
      </c>
      <c r="AT30" s="198" t="e">
        <f>IF(COUNT($T30:AS30)&gt;ROUNDUP($Q30/$O30,0)+$P30,0,EDATE(EDATE($T30,1)+$R30,COLUMN()-22))</f>
        <v>#DIV/0!</v>
      </c>
      <c r="AU30" s="198" t="e">
        <f>IF(COUNT($T30:AT30)&gt;ROUNDUP($Q30/$O30,0)+$P30,0,EDATE(EDATE($T30,1)+$R30,COLUMN()-22))</f>
        <v>#DIV/0!</v>
      </c>
      <c r="AV30" s="198" t="e">
        <f>IF(COUNT($T30:AU30)&gt;ROUNDUP($Q30/$O30,0)+$P30,0,EDATE(EDATE($T30,1)+$R30,COLUMN()-22))</f>
        <v>#DIV/0!</v>
      </c>
      <c r="AW30" s="198" t="e">
        <f>IF(COUNT($T30:AV30)&gt;ROUNDUP($Q30/$O30,0)+$P30,0,EDATE(EDATE($T30,1)+$R30,COLUMN()-22))</f>
        <v>#DIV/0!</v>
      </c>
      <c r="AX30" s="198" t="e">
        <f>IF(COUNT($T30:AW30)&gt;ROUNDUP($Q30/$O30,0)+$P30,0,EDATE(EDATE($T30,1)+$R30,COLUMN()-22))</f>
        <v>#DIV/0!</v>
      </c>
      <c r="AY30" s="198" t="e">
        <f>IF(COUNT($T30:AX30)&gt;ROUNDUP($Q30/$O30,0)+$P30,0,EDATE(EDATE($T30,1)+$R30,COLUMN()-22))</f>
        <v>#DIV/0!</v>
      </c>
      <c r="AZ30" s="198" t="e">
        <f>IF(COUNT($T30:AY30)&gt;ROUNDUP($Q30/$O30,0)+$P30,0,EDATE(EDATE($T30,1)+$R30,COLUMN()-22))</f>
        <v>#DIV/0!</v>
      </c>
      <c r="BA30" s="198" t="e">
        <f>IF(COUNT($T30:AZ30)&gt;ROUNDUP($Q30/$O30,0)+$P30,0,EDATE(EDATE($T30,1)+$R30,COLUMN()-22))</f>
        <v>#DIV/0!</v>
      </c>
      <c r="BB30" s="198" t="e">
        <f>IF(COUNT($T30:BA30)&gt;ROUNDUP($Q30/$O30,0)+$P30,0,EDATE(EDATE($T30,1)+$R30,COLUMN()-22))</f>
        <v>#DIV/0!</v>
      </c>
      <c r="BC30" s="198" t="e">
        <f>IF(COUNT($T30:BB30)&gt;ROUNDUP($Q30/$O30,0)+$P30,0,EDATE(EDATE($T30,1)+$R30,COLUMN()-22))</f>
        <v>#DIV/0!</v>
      </c>
      <c r="BD30" s="167"/>
      <c r="BE30" s="47"/>
    </row>
    <row r="31" spans="1:57" ht="21" customHeight="1">
      <c r="A31" s="160" t="str">
        <f t="shared" ca="1" si="0"/>
        <v/>
      </c>
      <c r="B31" s="280"/>
      <c r="C31" s="282" t="e">
        <f>+VLOOKUP(B31,'اسماء العملاء'!$A$2:$E$1270,5,FALSE)</f>
        <v>#N/A</v>
      </c>
      <c r="D31" s="282" t="e">
        <f>+VLOOKUP(B31,'اسماء العملاء'!$A$2:$C$1270,2,FALSE)</f>
        <v>#N/A</v>
      </c>
      <c r="E31" s="282"/>
      <c r="F31" s="282" t="e">
        <f>+VLOOKUP(B31,'اسماء العملاء'!$A$2:$C$1270,3,FALSE)</f>
        <v>#N/A</v>
      </c>
      <c r="G31" s="47"/>
      <c r="H31" s="82" t="e">
        <f>+VLOOKUP(G31,'انواع الفلاتر'!$B$2:$C$52,2,FALSE)</f>
        <v>#N/A</v>
      </c>
      <c r="I31" s="58"/>
      <c r="J31" s="80" t="e">
        <f t="shared" si="1"/>
        <v>#N/A</v>
      </c>
      <c r="K31" s="63"/>
      <c r="L31" s="63"/>
      <c r="M31" s="169"/>
      <c r="N31" s="64">
        <f t="shared" si="2"/>
        <v>0</v>
      </c>
      <c r="O31" s="287"/>
      <c r="P31" s="181" t="e">
        <f t="shared" si="4"/>
        <v>#DIV/0!</v>
      </c>
      <c r="Q31" s="181" t="e">
        <f t="shared" si="5"/>
        <v>#DIV/0!</v>
      </c>
      <c r="R31" s="194">
        <v>0</v>
      </c>
      <c r="S31" s="187" t="e">
        <f t="shared" si="3"/>
        <v>#DIV/0!</v>
      </c>
      <c r="T31" s="200"/>
      <c r="U31" s="198" t="e">
        <f>IF(COUNT($T31:T31)&gt;ROUNDUP($Q31/$O31,0)+$P31,0,EDATE(EDATE($T31,1)+$R31,COLUMN()-22))</f>
        <v>#DIV/0!</v>
      </c>
      <c r="V31" s="198" t="e">
        <f>IF(COUNT($T31:U31)&gt;ROUNDUP($Q31/$O31,0)+$P31,0,EDATE(EDATE($T31,1)+$R31,COLUMN()-22))</f>
        <v>#DIV/0!</v>
      </c>
      <c r="W31" s="198" t="e">
        <f>IF(COUNT($T31:V31)&gt;ROUNDUP($Q31/$O31,0)+$P31,0,EDATE(EDATE($T31,1)+$R31,COLUMN()-22))</f>
        <v>#DIV/0!</v>
      </c>
      <c r="X31" s="198" t="e">
        <f>IF(COUNT($T31:W31)&gt;ROUNDUP($Q31/$O31,0)+$P31,0,EDATE(EDATE($T31,1)+$R31,COLUMN()-22))</f>
        <v>#DIV/0!</v>
      </c>
      <c r="Y31" s="198" t="e">
        <f>IF(COUNT($T31:X31)&gt;ROUNDUP($Q31/$O31,0)+$P31,0,EDATE(EDATE($T31,1)+$R31,COLUMN()-22))</f>
        <v>#DIV/0!</v>
      </c>
      <c r="Z31" s="198" t="e">
        <f>IF(COUNT($T31:Y31)&gt;ROUNDUP($Q31/$O31,0)+$P31,0,EDATE(EDATE($T31,1)+$R31,COLUMN()-22))</f>
        <v>#DIV/0!</v>
      </c>
      <c r="AA31" s="198" t="e">
        <f>IF(COUNT($T31:Z31)&gt;ROUNDUP($Q31/$O31,0)+$P31,0,EDATE(EDATE($T31,1)+$R31,COLUMN()-22))</f>
        <v>#DIV/0!</v>
      </c>
      <c r="AB31" s="198" t="e">
        <f>IF(COUNT($T31:AA31)&gt;ROUNDUP($Q31/$O31,0)+$P31,0,EDATE(EDATE($T31,1)+$R31,COLUMN()-22))</f>
        <v>#DIV/0!</v>
      </c>
      <c r="AC31" s="198" t="e">
        <f>IF(COUNT($T31:AB31)&gt;ROUNDUP($Q31/$O31,0)+$P31,0,EDATE(EDATE($T31,1)+$R31,COLUMN()-22))</f>
        <v>#DIV/0!</v>
      </c>
      <c r="AD31" s="198" t="e">
        <f>IF(COUNT($T31:AC31)&gt;ROUNDUP($Q31/$O31,0)+$P31,0,EDATE(EDATE($T31,1)+$R31,COLUMN()-22))</f>
        <v>#DIV/0!</v>
      </c>
      <c r="AE31" s="198" t="e">
        <f>IF(COUNT($T31:AD31)&gt;ROUNDUP($Q31/$O31,0)+$P31,0,EDATE(EDATE($T31,1)+$R31,COLUMN()-22))</f>
        <v>#DIV/0!</v>
      </c>
      <c r="AF31" s="198" t="e">
        <f>IF(COUNT($T31:AE31)&gt;ROUNDUP($Q31/$O31,0)+$P31,0,EDATE(EDATE($T31,1)+$R31,COLUMN()-22))</f>
        <v>#DIV/0!</v>
      </c>
      <c r="AG31" s="198" t="e">
        <f>IF(COUNT($T31:AF31)&gt;ROUNDUP($Q31/$O31,0)+$P31,0,EDATE(EDATE($T31,1)+$R31,COLUMN()-22))</f>
        <v>#DIV/0!</v>
      </c>
      <c r="AH31" s="198" t="e">
        <f>IF(COUNT($T31:AG31)&gt;ROUNDUP($Q31/$O31,0)+$P31,0,EDATE(EDATE($T31,1)+$R31,COLUMN()-22))</f>
        <v>#DIV/0!</v>
      </c>
      <c r="AI31" s="198" t="e">
        <f>IF(COUNT($T31:AH31)&gt;ROUNDUP($Q31/$O31,0)+$P31,0,EDATE(EDATE($T31,1)+$R31,COLUMN()-22))</f>
        <v>#DIV/0!</v>
      </c>
      <c r="AJ31" s="198" t="e">
        <f>IF(COUNT($T31:AI31)&gt;ROUNDUP($Q31/$O31,0)+$P31,0,EDATE(EDATE($T31,1)+$R31,COLUMN()-22))</f>
        <v>#DIV/0!</v>
      </c>
      <c r="AK31" s="198" t="e">
        <f>IF(COUNT($T31:AJ31)&gt;ROUNDUP($Q31/$O31,0)+$P31,0,EDATE(EDATE($T31,1)+$R31,COLUMN()-22))</f>
        <v>#DIV/0!</v>
      </c>
      <c r="AL31" s="198" t="e">
        <f>IF(COUNT($T31:AK31)&gt;ROUNDUP($Q31/$O31,0)+$P31,0,EDATE(EDATE($T31,1)+$R31,COLUMN()-22))</f>
        <v>#DIV/0!</v>
      </c>
      <c r="AM31" s="198" t="e">
        <f>IF(COUNT($T31:AL31)&gt;ROUNDUP($Q31/$O31,0)+$P31,0,EDATE(EDATE($T31,1)+$R31,COLUMN()-22))</f>
        <v>#DIV/0!</v>
      </c>
      <c r="AN31" s="198" t="e">
        <f>IF(COUNT($T31:AM31)&gt;ROUNDUP($Q31/$O31,0)+$P31,0,EDATE(EDATE($T31,1)+$R31,COLUMN()-22))</f>
        <v>#DIV/0!</v>
      </c>
      <c r="AO31" s="198" t="e">
        <f>IF(COUNT($T31:AN31)&gt;ROUNDUP($Q31/$O31,0)+$P31,0,EDATE(EDATE($T31,1)+$R31,COLUMN()-22))</f>
        <v>#DIV/0!</v>
      </c>
      <c r="AP31" s="198" t="e">
        <f>IF(COUNT($T31:AO31)&gt;ROUNDUP($Q31/$O31,0)+$P31,0,EDATE(EDATE($T31,1)+$R31,COLUMN()-22))</f>
        <v>#DIV/0!</v>
      </c>
      <c r="AQ31" s="198" t="e">
        <f>IF(COUNT($T31:AP31)&gt;ROUNDUP($Q31/$O31,0)+$P31,0,EDATE(EDATE($T31,1)+$R31,COLUMN()-22))</f>
        <v>#DIV/0!</v>
      </c>
      <c r="AR31" s="198" t="e">
        <f>IF(COUNT($T31:AQ31)&gt;ROUNDUP($Q31/$O31,0)+$P31,0,EDATE(EDATE($T31,1)+$R31,COLUMN()-22))</f>
        <v>#DIV/0!</v>
      </c>
      <c r="AS31" s="198" t="e">
        <f>IF(COUNT($T31:AR31)&gt;ROUNDUP($Q31/$O31,0)+$P31,0,EDATE(EDATE($T31,1)+$R31,COLUMN()-22))</f>
        <v>#DIV/0!</v>
      </c>
      <c r="AT31" s="198" t="e">
        <f>IF(COUNT($T31:AS31)&gt;ROUNDUP($Q31/$O31,0)+$P31,0,EDATE(EDATE($T31,1)+$R31,COLUMN()-22))</f>
        <v>#DIV/0!</v>
      </c>
      <c r="AU31" s="198" t="e">
        <f>IF(COUNT($T31:AT31)&gt;ROUNDUP($Q31/$O31,0)+$P31,0,EDATE(EDATE($T31,1)+$R31,COLUMN()-22))</f>
        <v>#DIV/0!</v>
      </c>
      <c r="AV31" s="198" t="e">
        <f>IF(COUNT($T31:AU31)&gt;ROUNDUP($Q31/$O31,0)+$P31,0,EDATE(EDATE($T31,1)+$R31,COLUMN()-22))</f>
        <v>#DIV/0!</v>
      </c>
      <c r="AW31" s="198" t="e">
        <f>IF(COUNT($T31:AV31)&gt;ROUNDUP($Q31/$O31,0)+$P31,0,EDATE(EDATE($T31,1)+$R31,COLUMN()-22))</f>
        <v>#DIV/0!</v>
      </c>
      <c r="AX31" s="198" t="e">
        <f>IF(COUNT($T31:AW31)&gt;ROUNDUP($Q31/$O31,0)+$P31,0,EDATE(EDATE($T31,1)+$R31,COLUMN()-22))</f>
        <v>#DIV/0!</v>
      </c>
      <c r="AY31" s="198" t="e">
        <f>IF(COUNT($T31:AX31)&gt;ROUNDUP($Q31/$O31,0)+$P31,0,EDATE(EDATE($T31,1)+$R31,COLUMN()-22))</f>
        <v>#DIV/0!</v>
      </c>
      <c r="AZ31" s="198" t="e">
        <f>IF(COUNT($T31:AY31)&gt;ROUNDUP($Q31/$O31,0)+$P31,0,EDATE(EDATE($T31,1)+$R31,COLUMN()-22))</f>
        <v>#DIV/0!</v>
      </c>
      <c r="BA31" s="198" t="e">
        <f>IF(COUNT($T31:AZ31)&gt;ROUNDUP($Q31/$O31,0)+$P31,0,EDATE(EDATE($T31,1)+$R31,COLUMN()-22))</f>
        <v>#DIV/0!</v>
      </c>
      <c r="BB31" s="198" t="e">
        <f>IF(COUNT($T31:BA31)&gt;ROUNDUP($Q31/$O31,0)+$P31,0,EDATE(EDATE($T31,1)+$R31,COLUMN()-22))</f>
        <v>#DIV/0!</v>
      </c>
      <c r="BC31" s="198" t="e">
        <f>IF(COUNT($T31:BB31)&gt;ROUNDUP($Q31/$O31,0)+$P31,0,EDATE(EDATE($T31,1)+$R31,COLUMN()-22))</f>
        <v>#DIV/0!</v>
      </c>
      <c r="BD31" s="167"/>
      <c r="BE31" s="47"/>
    </row>
    <row r="32" spans="1:57" ht="21" customHeight="1">
      <c r="A32" s="160" t="str">
        <f t="shared" ca="1" si="0"/>
        <v/>
      </c>
      <c r="B32" s="280"/>
      <c r="C32" s="282" t="e">
        <f>+VLOOKUP(B32,'اسماء العملاء'!$A$2:$E$1270,5,FALSE)</f>
        <v>#N/A</v>
      </c>
      <c r="D32" s="282" t="e">
        <f>+VLOOKUP(B32,'اسماء العملاء'!$A$2:$C$1270,2,FALSE)</f>
        <v>#N/A</v>
      </c>
      <c r="E32" s="282"/>
      <c r="F32" s="282" t="e">
        <f>+VLOOKUP(B32,'اسماء العملاء'!$A$2:$C$1270,3,FALSE)</f>
        <v>#N/A</v>
      </c>
      <c r="G32" s="47"/>
      <c r="H32" s="82" t="e">
        <f>+VLOOKUP(G32,'انواع الفلاتر'!$B$2:$C$52,2,FALSE)</f>
        <v>#N/A</v>
      </c>
      <c r="I32" s="58"/>
      <c r="J32" s="80" t="e">
        <f t="shared" si="1"/>
        <v>#N/A</v>
      </c>
      <c r="K32" s="63"/>
      <c r="L32" s="63"/>
      <c r="M32" s="169"/>
      <c r="N32" s="64">
        <f t="shared" si="2"/>
        <v>0</v>
      </c>
      <c r="O32" s="287"/>
      <c r="P32" s="181" t="e">
        <f t="shared" si="4"/>
        <v>#DIV/0!</v>
      </c>
      <c r="Q32" s="181" t="e">
        <f t="shared" si="5"/>
        <v>#DIV/0!</v>
      </c>
      <c r="R32" s="194">
        <v>0</v>
      </c>
      <c r="S32" s="187" t="e">
        <f t="shared" si="3"/>
        <v>#DIV/0!</v>
      </c>
      <c r="T32" s="200"/>
      <c r="U32" s="198" t="e">
        <f>IF(COUNT($T32:T32)&gt;ROUNDUP($Q32/$O32,0)+$P32,0,EDATE(EDATE($T32,1)+$R32,COLUMN()-22))</f>
        <v>#DIV/0!</v>
      </c>
      <c r="V32" s="198" t="e">
        <f>IF(COUNT($T32:U32)&gt;ROUNDUP($Q32/$O32,0)+$P32,0,EDATE(EDATE($T32,1)+$R32,COLUMN()-22))</f>
        <v>#DIV/0!</v>
      </c>
      <c r="W32" s="198" t="e">
        <f>IF(COUNT($T32:V32)&gt;ROUNDUP($Q32/$O32,0)+$P32,0,EDATE(EDATE($T32,1)+$R32,COLUMN()-22))</f>
        <v>#DIV/0!</v>
      </c>
      <c r="X32" s="198" t="e">
        <f>IF(COUNT($T32:W32)&gt;ROUNDUP($Q32/$O32,0)+$P32,0,EDATE(EDATE($T32,1)+$R32,COLUMN()-22))</f>
        <v>#DIV/0!</v>
      </c>
      <c r="Y32" s="198" t="e">
        <f>IF(COUNT($T32:X32)&gt;ROUNDUP($Q32/$O32,0)+$P32,0,EDATE(EDATE($T32,1)+$R32,COLUMN()-22))</f>
        <v>#DIV/0!</v>
      </c>
      <c r="Z32" s="198" t="e">
        <f>IF(COUNT($T32:Y32)&gt;ROUNDUP($Q32/$O32,0)+$P32,0,EDATE(EDATE($T32,1)+$R32,COLUMN()-22))</f>
        <v>#DIV/0!</v>
      </c>
      <c r="AA32" s="198" t="e">
        <f>IF(COUNT($T32:Z32)&gt;ROUNDUP($Q32/$O32,0)+$P32,0,EDATE(EDATE($T32,1)+$R32,COLUMN()-22))</f>
        <v>#DIV/0!</v>
      </c>
      <c r="AB32" s="198" t="e">
        <f>IF(COUNT($T32:AA32)&gt;ROUNDUP($Q32/$O32,0)+$P32,0,EDATE(EDATE($T32,1)+$R32,COLUMN()-22))</f>
        <v>#DIV/0!</v>
      </c>
      <c r="AC32" s="198" t="e">
        <f>IF(COUNT($T32:AB32)&gt;ROUNDUP($Q32/$O32,0)+$P32,0,EDATE(EDATE($T32,1)+$R32,COLUMN()-22))</f>
        <v>#DIV/0!</v>
      </c>
      <c r="AD32" s="198" t="e">
        <f>IF(COUNT($T32:AC32)&gt;ROUNDUP($Q32/$O32,0)+$P32,0,EDATE(EDATE($T32,1)+$R32,COLUMN()-22))</f>
        <v>#DIV/0!</v>
      </c>
      <c r="AE32" s="198" t="e">
        <f>IF(COUNT($T32:AD32)&gt;ROUNDUP($Q32/$O32,0)+$P32,0,EDATE(EDATE($T32,1)+$R32,COLUMN()-22))</f>
        <v>#DIV/0!</v>
      </c>
      <c r="AF32" s="198" t="e">
        <f>IF(COUNT($T32:AE32)&gt;ROUNDUP($Q32/$O32,0)+$P32,0,EDATE(EDATE($T32,1)+$R32,COLUMN()-22))</f>
        <v>#DIV/0!</v>
      </c>
      <c r="AG32" s="198" t="e">
        <f>IF(COUNT($T32:AF32)&gt;ROUNDUP($Q32/$O32,0)+$P32,0,EDATE(EDATE($T32,1)+$R32,COLUMN()-22))</f>
        <v>#DIV/0!</v>
      </c>
      <c r="AH32" s="198" t="e">
        <f>IF(COUNT($T32:AG32)&gt;ROUNDUP($Q32/$O32,0)+$P32,0,EDATE(EDATE($T32,1)+$R32,COLUMN()-22))</f>
        <v>#DIV/0!</v>
      </c>
      <c r="AI32" s="198" t="e">
        <f>IF(COUNT($T32:AH32)&gt;ROUNDUP($Q32/$O32,0)+$P32,0,EDATE(EDATE($T32,1)+$R32,COLUMN()-22))</f>
        <v>#DIV/0!</v>
      </c>
      <c r="AJ32" s="198" t="e">
        <f>IF(COUNT($T32:AI32)&gt;ROUNDUP($Q32/$O32,0)+$P32,0,EDATE(EDATE($T32,1)+$R32,COLUMN()-22))</f>
        <v>#DIV/0!</v>
      </c>
      <c r="AK32" s="198" t="e">
        <f>IF(COUNT($T32:AJ32)&gt;ROUNDUP($Q32/$O32,0)+$P32,0,EDATE(EDATE($T32,1)+$R32,COLUMN()-22))</f>
        <v>#DIV/0!</v>
      </c>
      <c r="AL32" s="198" t="e">
        <f>IF(COUNT($T32:AK32)&gt;ROUNDUP($Q32/$O32,0)+$P32,0,EDATE(EDATE($T32,1)+$R32,COLUMN()-22))</f>
        <v>#DIV/0!</v>
      </c>
      <c r="AM32" s="198" t="e">
        <f>IF(COUNT($T32:AL32)&gt;ROUNDUP($Q32/$O32,0)+$P32,0,EDATE(EDATE($T32,1)+$R32,COLUMN()-22))</f>
        <v>#DIV/0!</v>
      </c>
      <c r="AN32" s="198" t="e">
        <f>IF(COUNT($T32:AM32)&gt;ROUNDUP($Q32/$O32,0)+$P32,0,EDATE(EDATE($T32,1)+$R32,COLUMN()-22))</f>
        <v>#DIV/0!</v>
      </c>
      <c r="AO32" s="198" t="e">
        <f>IF(COUNT($T32:AN32)&gt;ROUNDUP($Q32/$O32,0)+$P32,0,EDATE(EDATE($T32,1)+$R32,COLUMN()-22))</f>
        <v>#DIV/0!</v>
      </c>
      <c r="AP32" s="198" t="e">
        <f>IF(COUNT($T32:AO32)&gt;ROUNDUP($Q32/$O32,0)+$P32,0,EDATE(EDATE($T32,1)+$R32,COLUMN()-22))</f>
        <v>#DIV/0!</v>
      </c>
      <c r="AQ32" s="198" t="e">
        <f>IF(COUNT($T32:AP32)&gt;ROUNDUP($Q32/$O32,0)+$P32,0,EDATE(EDATE($T32,1)+$R32,COLUMN()-22))</f>
        <v>#DIV/0!</v>
      </c>
      <c r="AR32" s="198" t="e">
        <f>IF(COUNT($T32:AQ32)&gt;ROUNDUP($Q32/$O32,0)+$P32,0,EDATE(EDATE($T32,1)+$R32,COLUMN()-22))</f>
        <v>#DIV/0!</v>
      </c>
      <c r="AS32" s="198" t="e">
        <f>IF(COUNT($T32:AR32)&gt;ROUNDUP($Q32/$O32,0)+$P32,0,EDATE(EDATE($T32,1)+$R32,COLUMN()-22))</f>
        <v>#DIV/0!</v>
      </c>
      <c r="AT32" s="198" t="e">
        <f>IF(COUNT($T32:AS32)&gt;ROUNDUP($Q32/$O32,0)+$P32,0,EDATE(EDATE($T32,1)+$R32,COLUMN()-22))</f>
        <v>#DIV/0!</v>
      </c>
      <c r="AU32" s="198" t="e">
        <f>IF(COUNT($T32:AT32)&gt;ROUNDUP($Q32/$O32,0)+$P32,0,EDATE(EDATE($T32,1)+$R32,COLUMN()-22))</f>
        <v>#DIV/0!</v>
      </c>
      <c r="AV32" s="198" t="e">
        <f>IF(COUNT($T32:AU32)&gt;ROUNDUP($Q32/$O32,0)+$P32,0,EDATE(EDATE($T32,1)+$R32,COLUMN()-22))</f>
        <v>#DIV/0!</v>
      </c>
      <c r="AW32" s="198" t="e">
        <f>IF(COUNT($T32:AV32)&gt;ROUNDUP($Q32/$O32,0)+$P32,0,EDATE(EDATE($T32,1)+$R32,COLUMN()-22))</f>
        <v>#DIV/0!</v>
      </c>
      <c r="AX32" s="198" t="e">
        <f>IF(COUNT($T32:AW32)&gt;ROUNDUP($Q32/$O32,0)+$P32,0,EDATE(EDATE($T32,1)+$R32,COLUMN()-22))</f>
        <v>#DIV/0!</v>
      </c>
      <c r="AY32" s="198" t="e">
        <f>IF(COUNT($T32:AX32)&gt;ROUNDUP($Q32/$O32,0)+$P32,0,EDATE(EDATE($T32,1)+$R32,COLUMN()-22))</f>
        <v>#DIV/0!</v>
      </c>
      <c r="AZ32" s="198" t="e">
        <f>IF(COUNT($T32:AY32)&gt;ROUNDUP($Q32/$O32,0)+$P32,0,EDATE(EDATE($T32,1)+$R32,COLUMN()-22))</f>
        <v>#DIV/0!</v>
      </c>
      <c r="BA32" s="198" t="e">
        <f>IF(COUNT($T32:AZ32)&gt;ROUNDUP($Q32/$O32,0)+$P32,0,EDATE(EDATE($T32,1)+$R32,COLUMN()-22))</f>
        <v>#DIV/0!</v>
      </c>
      <c r="BB32" s="198" t="e">
        <f>IF(COUNT($T32:BA32)&gt;ROUNDUP($Q32/$O32,0)+$P32,0,EDATE(EDATE($T32,1)+$R32,COLUMN()-22))</f>
        <v>#DIV/0!</v>
      </c>
      <c r="BC32" s="198" t="e">
        <f>IF(COUNT($T32:BB32)&gt;ROUNDUP($Q32/$O32,0)+$P32,0,EDATE(EDATE($T32,1)+$R32,COLUMN()-22))</f>
        <v>#DIV/0!</v>
      </c>
      <c r="BD32" s="167"/>
      <c r="BE32" s="47"/>
    </row>
    <row r="33" spans="1:57" ht="21" customHeight="1">
      <c r="A33" s="160" t="str">
        <f t="shared" ca="1" si="0"/>
        <v/>
      </c>
      <c r="B33" s="280"/>
      <c r="C33" s="282" t="e">
        <f>+VLOOKUP(B33,'اسماء العملاء'!$A$2:$E$1270,5,FALSE)</f>
        <v>#N/A</v>
      </c>
      <c r="D33" s="282" t="e">
        <f>+VLOOKUP(B33,'اسماء العملاء'!$A$2:$C$1270,2,FALSE)</f>
        <v>#N/A</v>
      </c>
      <c r="E33" s="282"/>
      <c r="F33" s="282" t="e">
        <f>+VLOOKUP(B33,'اسماء العملاء'!$A$2:$C$1270,3,FALSE)</f>
        <v>#N/A</v>
      </c>
      <c r="G33" s="47"/>
      <c r="H33" s="82" t="e">
        <f>+VLOOKUP(G33,'انواع الفلاتر'!$B$2:$C$52,2,FALSE)</f>
        <v>#N/A</v>
      </c>
      <c r="I33" s="58"/>
      <c r="J33" s="80" t="e">
        <f t="shared" si="1"/>
        <v>#N/A</v>
      </c>
      <c r="K33" s="63"/>
      <c r="L33" s="63"/>
      <c r="M33" s="169"/>
      <c r="N33" s="64">
        <f t="shared" si="2"/>
        <v>0</v>
      </c>
      <c r="O33" s="287"/>
      <c r="P33" s="181" t="e">
        <f t="shared" si="4"/>
        <v>#DIV/0!</v>
      </c>
      <c r="Q33" s="181" t="e">
        <f t="shared" si="5"/>
        <v>#DIV/0!</v>
      </c>
      <c r="R33" s="194">
        <v>0</v>
      </c>
      <c r="S33" s="187" t="e">
        <f t="shared" si="3"/>
        <v>#DIV/0!</v>
      </c>
      <c r="T33" s="200"/>
      <c r="U33" s="198" t="e">
        <f>IF(COUNT($T33:T33)&gt;ROUNDUP($Q33/$O33,0)+$P33,0,EDATE(EDATE($T33,1)+$R33,COLUMN()-22))</f>
        <v>#DIV/0!</v>
      </c>
      <c r="V33" s="198" t="e">
        <f>IF(COUNT($T33:U33)&gt;ROUNDUP($Q33/$O33,0)+$P33,0,EDATE(EDATE($T33,1)+$R33,COLUMN()-22))</f>
        <v>#DIV/0!</v>
      </c>
      <c r="W33" s="198" t="e">
        <f>IF(COUNT($T33:V33)&gt;ROUNDUP($Q33/$O33,0)+$P33,0,EDATE(EDATE($T33,1)+$R33,COLUMN()-22))</f>
        <v>#DIV/0!</v>
      </c>
      <c r="X33" s="198" t="e">
        <f>IF(COUNT($T33:W33)&gt;ROUNDUP($Q33/$O33,0)+$P33,0,EDATE(EDATE($T33,1)+$R33,COLUMN()-22))</f>
        <v>#DIV/0!</v>
      </c>
      <c r="Y33" s="198" t="e">
        <f>IF(COUNT($T33:X33)&gt;ROUNDUP($Q33/$O33,0)+$P33,0,EDATE(EDATE($T33,1)+$R33,COLUMN()-22))</f>
        <v>#DIV/0!</v>
      </c>
      <c r="Z33" s="198" t="e">
        <f>IF(COUNT($T33:Y33)&gt;ROUNDUP($Q33/$O33,0)+$P33,0,EDATE(EDATE($T33,1)+$R33,COLUMN()-22))</f>
        <v>#DIV/0!</v>
      </c>
      <c r="AA33" s="198" t="e">
        <f>IF(COUNT($T33:Z33)&gt;ROUNDUP($Q33/$O33,0)+$P33,0,EDATE(EDATE($T33,1)+$R33,COLUMN()-22))</f>
        <v>#DIV/0!</v>
      </c>
      <c r="AB33" s="198" t="e">
        <f>IF(COUNT($T33:AA33)&gt;ROUNDUP($Q33/$O33,0)+$P33,0,EDATE(EDATE($T33,1)+$R33,COLUMN()-22))</f>
        <v>#DIV/0!</v>
      </c>
      <c r="AC33" s="198" t="e">
        <f>IF(COUNT($T33:AB33)&gt;ROUNDUP($Q33/$O33,0)+$P33,0,EDATE(EDATE($T33,1)+$R33,COLUMN()-22))</f>
        <v>#DIV/0!</v>
      </c>
      <c r="AD33" s="198" t="e">
        <f>IF(COUNT($T33:AC33)&gt;ROUNDUP($Q33/$O33,0)+$P33,0,EDATE(EDATE($T33,1)+$R33,COLUMN()-22))</f>
        <v>#DIV/0!</v>
      </c>
      <c r="AE33" s="198" t="e">
        <f>IF(COUNT($T33:AD33)&gt;ROUNDUP($Q33/$O33,0)+$P33,0,EDATE(EDATE($T33,1)+$R33,COLUMN()-22))</f>
        <v>#DIV/0!</v>
      </c>
      <c r="AF33" s="198" t="e">
        <f>IF(COUNT($T33:AE33)&gt;ROUNDUP($Q33/$O33,0)+$P33,0,EDATE(EDATE($T33,1)+$R33,COLUMN()-22))</f>
        <v>#DIV/0!</v>
      </c>
      <c r="AG33" s="198" t="e">
        <f>IF(COUNT($T33:AF33)&gt;ROUNDUP($Q33/$O33,0)+$P33,0,EDATE(EDATE($T33,1)+$R33,COLUMN()-22))</f>
        <v>#DIV/0!</v>
      </c>
      <c r="AH33" s="198" t="e">
        <f>IF(COUNT($T33:AG33)&gt;ROUNDUP($Q33/$O33,0)+$P33,0,EDATE(EDATE($T33,1)+$R33,COLUMN()-22))</f>
        <v>#DIV/0!</v>
      </c>
      <c r="AI33" s="198" t="e">
        <f>IF(COUNT($T33:AH33)&gt;ROUNDUP($Q33/$O33,0)+$P33,0,EDATE(EDATE($T33,1)+$R33,COLUMN()-22))</f>
        <v>#DIV/0!</v>
      </c>
      <c r="AJ33" s="198" t="e">
        <f>IF(COUNT($T33:AI33)&gt;ROUNDUP($Q33/$O33,0)+$P33,0,EDATE(EDATE($T33,1)+$R33,COLUMN()-22))</f>
        <v>#DIV/0!</v>
      </c>
      <c r="AK33" s="198" t="e">
        <f>IF(COUNT($T33:AJ33)&gt;ROUNDUP($Q33/$O33,0)+$P33,0,EDATE(EDATE($T33,1)+$R33,COLUMN()-22))</f>
        <v>#DIV/0!</v>
      </c>
      <c r="AL33" s="198" t="e">
        <f>IF(COUNT($T33:AK33)&gt;ROUNDUP($Q33/$O33,0)+$P33,0,EDATE(EDATE($T33,1)+$R33,COLUMN()-22))</f>
        <v>#DIV/0!</v>
      </c>
      <c r="AM33" s="198" t="e">
        <f>IF(COUNT($T33:AL33)&gt;ROUNDUP($Q33/$O33,0)+$P33,0,EDATE(EDATE($T33,1)+$R33,COLUMN()-22))</f>
        <v>#DIV/0!</v>
      </c>
      <c r="AN33" s="198" t="e">
        <f>IF(COUNT($T33:AM33)&gt;ROUNDUP($Q33/$O33,0)+$P33,0,EDATE(EDATE($T33,1)+$R33,COLUMN()-22))</f>
        <v>#DIV/0!</v>
      </c>
      <c r="AO33" s="198" t="e">
        <f>IF(COUNT($T33:AN33)&gt;ROUNDUP($Q33/$O33,0)+$P33,0,EDATE(EDATE($T33,1)+$R33,COLUMN()-22))</f>
        <v>#DIV/0!</v>
      </c>
      <c r="AP33" s="198" t="e">
        <f>IF(COUNT($T33:AO33)&gt;ROUNDUP($Q33/$O33,0)+$P33,0,EDATE(EDATE($T33,1)+$R33,COLUMN()-22))</f>
        <v>#DIV/0!</v>
      </c>
      <c r="AQ33" s="198" t="e">
        <f>IF(COUNT($T33:AP33)&gt;ROUNDUP($Q33/$O33,0)+$P33,0,EDATE(EDATE($T33,1)+$R33,COLUMN()-22))</f>
        <v>#DIV/0!</v>
      </c>
      <c r="AR33" s="198" t="e">
        <f>IF(COUNT($T33:AQ33)&gt;ROUNDUP($Q33/$O33,0)+$P33,0,EDATE(EDATE($T33,1)+$R33,COLUMN()-22))</f>
        <v>#DIV/0!</v>
      </c>
      <c r="AS33" s="198" t="e">
        <f>IF(COUNT($T33:AR33)&gt;ROUNDUP($Q33/$O33,0)+$P33,0,EDATE(EDATE($T33,1)+$R33,COLUMN()-22))</f>
        <v>#DIV/0!</v>
      </c>
      <c r="AT33" s="198" t="e">
        <f>IF(COUNT($T33:AS33)&gt;ROUNDUP($Q33/$O33,0)+$P33,0,EDATE(EDATE($T33,1)+$R33,COLUMN()-22))</f>
        <v>#DIV/0!</v>
      </c>
      <c r="AU33" s="198" t="e">
        <f>IF(COUNT($T33:AT33)&gt;ROUNDUP($Q33/$O33,0)+$P33,0,EDATE(EDATE($T33,1)+$R33,COLUMN()-22))</f>
        <v>#DIV/0!</v>
      </c>
      <c r="AV33" s="198" t="e">
        <f>IF(COUNT($T33:AU33)&gt;ROUNDUP($Q33/$O33,0)+$P33,0,EDATE(EDATE($T33,1)+$R33,COLUMN()-22))</f>
        <v>#DIV/0!</v>
      </c>
      <c r="AW33" s="198" t="e">
        <f>IF(COUNT($T33:AV33)&gt;ROUNDUP($Q33/$O33,0)+$P33,0,EDATE(EDATE($T33,1)+$R33,COLUMN()-22))</f>
        <v>#DIV/0!</v>
      </c>
      <c r="AX33" s="198" t="e">
        <f>IF(COUNT($T33:AW33)&gt;ROUNDUP($Q33/$O33,0)+$P33,0,EDATE(EDATE($T33,1)+$R33,COLUMN()-22))</f>
        <v>#DIV/0!</v>
      </c>
      <c r="AY33" s="198" t="e">
        <f>IF(COUNT($T33:AX33)&gt;ROUNDUP($Q33/$O33,0)+$P33,0,EDATE(EDATE($T33,1)+$R33,COLUMN()-22))</f>
        <v>#DIV/0!</v>
      </c>
      <c r="AZ33" s="198" t="e">
        <f>IF(COUNT($T33:AY33)&gt;ROUNDUP($Q33/$O33,0)+$P33,0,EDATE(EDATE($T33,1)+$R33,COLUMN()-22))</f>
        <v>#DIV/0!</v>
      </c>
      <c r="BA33" s="198" t="e">
        <f>IF(COUNT($T33:AZ33)&gt;ROUNDUP($Q33/$O33,0)+$P33,0,EDATE(EDATE($T33,1)+$R33,COLUMN()-22))</f>
        <v>#DIV/0!</v>
      </c>
      <c r="BB33" s="198" t="e">
        <f>IF(COUNT($T33:BA33)&gt;ROUNDUP($Q33/$O33,0)+$P33,0,EDATE(EDATE($T33,1)+$R33,COLUMN()-22))</f>
        <v>#DIV/0!</v>
      </c>
      <c r="BC33" s="198" t="e">
        <f>IF(COUNT($T33:BB33)&gt;ROUNDUP($Q33/$O33,0)+$P33,0,EDATE(EDATE($T33,1)+$R33,COLUMN()-22))</f>
        <v>#DIV/0!</v>
      </c>
      <c r="BD33" s="167"/>
      <c r="BE33" s="47"/>
    </row>
    <row r="34" spans="1:57" ht="21" customHeight="1">
      <c r="A34" s="160" t="str">
        <f t="shared" ca="1" si="0"/>
        <v/>
      </c>
      <c r="B34" s="280"/>
      <c r="C34" s="282" t="e">
        <f>+VLOOKUP(B34,'اسماء العملاء'!$A$2:$E$1270,5,FALSE)</f>
        <v>#N/A</v>
      </c>
      <c r="D34" s="282" t="e">
        <f>+VLOOKUP(B34,'اسماء العملاء'!$A$2:$C$1270,2,FALSE)</f>
        <v>#N/A</v>
      </c>
      <c r="E34" s="282"/>
      <c r="F34" s="282" t="e">
        <f>+VLOOKUP(B34,'اسماء العملاء'!$A$2:$C$1270,3,FALSE)</f>
        <v>#N/A</v>
      </c>
      <c r="G34" s="47"/>
      <c r="H34" s="82" t="e">
        <f>+VLOOKUP(G34,'انواع الفلاتر'!$B$2:$C$52,2,FALSE)</f>
        <v>#N/A</v>
      </c>
      <c r="I34" s="58"/>
      <c r="J34" s="80" t="e">
        <f t="shared" si="1"/>
        <v>#N/A</v>
      </c>
      <c r="K34" s="63"/>
      <c r="L34" s="63"/>
      <c r="M34" s="169"/>
      <c r="N34" s="64">
        <f t="shared" si="2"/>
        <v>0</v>
      </c>
      <c r="O34" s="287"/>
      <c r="P34" s="181" t="e">
        <f t="shared" si="4"/>
        <v>#DIV/0!</v>
      </c>
      <c r="Q34" s="181" t="e">
        <f t="shared" si="5"/>
        <v>#DIV/0!</v>
      </c>
      <c r="R34" s="194">
        <v>0</v>
      </c>
      <c r="S34" s="187" t="e">
        <f t="shared" si="3"/>
        <v>#DIV/0!</v>
      </c>
      <c r="T34" s="200"/>
      <c r="U34" s="198" t="e">
        <f>IF(COUNT($T34:T34)&gt;ROUNDUP($Q34/$O34,0)+$P34,0,EDATE(EDATE($T34,1)+$R34,COLUMN()-22))</f>
        <v>#DIV/0!</v>
      </c>
      <c r="V34" s="198" t="e">
        <f>IF(COUNT($T34:U34)&gt;ROUNDUP($Q34/$O34,0)+$P34,0,EDATE(EDATE($T34,1)+$R34,COLUMN()-22))</f>
        <v>#DIV/0!</v>
      </c>
      <c r="W34" s="198" t="e">
        <f>IF(COUNT($T34:V34)&gt;ROUNDUP($Q34/$O34,0)+$P34,0,EDATE(EDATE($T34,1)+$R34,COLUMN()-22))</f>
        <v>#DIV/0!</v>
      </c>
      <c r="X34" s="198" t="e">
        <f>IF(COUNT($T34:W34)&gt;ROUNDUP($Q34/$O34,0)+$P34,0,EDATE(EDATE($T34,1)+$R34,COLUMN()-22))</f>
        <v>#DIV/0!</v>
      </c>
      <c r="Y34" s="198" t="e">
        <f>IF(COUNT($T34:X34)&gt;ROUNDUP($Q34/$O34,0)+$P34,0,EDATE(EDATE($T34,1)+$R34,COLUMN()-22))</f>
        <v>#DIV/0!</v>
      </c>
      <c r="Z34" s="198" t="e">
        <f>IF(COUNT($T34:Y34)&gt;ROUNDUP($Q34/$O34,0)+$P34,0,EDATE(EDATE($T34,1)+$R34,COLUMN()-22))</f>
        <v>#DIV/0!</v>
      </c>
      <c r="AA34" s="198" t="e">
        <f>IF(COUNT($T34:Z34)&gt;ROUNDUP($Q34/$O34,0)+$P34,0,EDATE(EDATE($T34,1)+$R34,COLUMN()-22))</f>
        <v>#DIV/0!</v>
      </c>
      <c r="AB34" s="198" t="e">
        <f>IF(COUNT($T34:AA34)&gt;ROUNDUP($Q34/$O34,0)+$P34,0,EDATE(EDATE($T34,1)+$R34,COLUMN()-22))</f>
        <v>#DIV/0!</v>
      </c>
      <c r="AC34" s="198" t="e">
        <f>IF(COUNT($T34:AB34)&gt;ROUNDUP($Q34/$O34,0)+$P34,0,EDATE(EDATE($T34,1)+$R34,COLUMN()-22))</f>
        <v>#DIV/0!</v>
      </c>
      <c r="AD34" s="198" t="e">
        <f>IF(COUNT($T34:AC34)&gt;ROUNDUP($Q34/$O34,0)+$P34,0,EDATE(EDATE($T34,1)+$R34,COLUMN()-22))</f>
        <v>#DIV/0!</v>
      </c>
      <c r="AE34" s="198" t="e">
        <f>IF(COUNT($T34:AD34)&gt;ROUNDUP($Q34/$O34,0)+$P34,0,EDATE(EDATE($T34,1)+$R34,COLUMN()-22))</f>
        <v>#DIV/0!</v>
      </c>
      <c r="AF34" s="198" t="e">
        <f>IF(COUNT($T34:AE34)&gt;ROUNDUP($Q34/$O34,0)+$P34,0,EDATE(EDATE($T34,1)+$R34,COLUMN()-22))</f>
        <v>#DIV/0!</v>
      </c>
      <c r="AG34" s="198" t="e">
        <f>IF(COUNT($T34:AF34)&gt;ROUNDUP($Q34/$O34,0)+$P34,0,EDATE(EDATE($T34,1)+$R34,COLUMN()-22))</f>
        <v>#DIV/0!</v>
      </c>
      <c r="AH34" s="198" t="e">
        <f>IF(COUNT($T34:AG34)&gt;ROUNDUP($Q34/$O34,0)+$P34,0,EDATE(EDATE($T34,1)+$R34,COLUMN()-22))</f>
        <v>#DIV/0!</v>
      </c>
      <c r="AI34" s="198" t="e">
        <f>IF(COUNT($T34:AH34)&gt;ROUNDUP($Q34/$O34,0)+$P34,0,EDATE(EDATE($T34,1)+$R34,COLUMN()-22))</f>
        <v>#DIV/0!</v>
      </c>
      <c r="AJ34" s="198" t="e">
        <f>IF(COUNT($T34:AI34)&gt;ROUNDUP($Q34/$O34,0)+$P34,0,EDATE(EDATE($T34,1)+$R34,COLUMN()-22))</f>
        <v>#DIV/0!</v>
      </c>
      <c r="AK34" s="198" t="e">
        <f>IF(COUNT($T34:AJ34)&gt;ROUNDUP($Q34/$O34,0)+$P34,0,EDATE(EDATE($T34,1)+$R34,COLUMN()-22))</f>
        <v>#DIV/0!</v>
      </c>
      <c r="AL34" s="198" t="e">
        <f>IF(COUNT($T34:AK34)&gt;ROUNDUP($Q34/$O34,0)+$P34,0,EDATE(EDATE($T34,1)+$R34,COLUMN()-22))</f>
        <v>#DIV/0!</v>
      </c>
      <c r="AM34" s="198" t="e">
        <f>IF(COUNT($T34:AL34)&gt;ROUNDUP($Q34/$O34,0)+$P34,0,EDATE(EDATE($T34,1)+$R34,COLUMN()-22))</f>
        <v>#DIV/0!</v>
      </c>
      <c r="AN34" s="198" t="e">
        <f>IF(COUNT($T34:AM34)&gt;ROUNDUP($Q34/$O34,0)+$P34,0,EDATE(EDATE($T34,1)+$R34,COLUMN()-22))</f>
        <v>#DIV/0!</v>
      </c>
      <c r="AO34" s="198" t="e">
        <f>IF(COUNT($T34:AN34)&gt;ROUNDUP($Q34/$O34,0)+$P34,0,EDATE(EDATE($T34,1)+$R34,COLUMN()-22))</f>
        <v>#DIV/0!</v>
      </c>
      <c r="AP34" s="198" t="e">
        <f>IF(COUNT($T34:AO34)&gt;ROUNDUP($Q34/$O34,0)+$P34,0,EDATE(EDATE($T34,1)+$R34,COLUMN()-22))</f>
        <v>#DIV/0!</v>
      </c>
      <c r="AQ34" s="198" t="e">
        <f>IF(COUNT($T34:AP34)&gt;ROUNDUP($Q34/$O34,0)+$P34,0,EDATE(EDATE($T34,1)+$R34,COLUMN()-22))</f>
        <v>#DIV/0!</v>
      </c>
      <c r="AR34" s="198" t="e">
        <f>IF(COUNT($T34:AQ34)&gt;ROUNDUP($Q34/$O34,0)+$P34,0,EDATE(EDATE($T34,1)+$R34,COLUMN()-22))</f>
        <v>#DIV/0!</v>
      </c>
      <c r="AS34" s="198" t="e">
        <f>IF(COUNT($T34:AR34)&gt;ROUNDUP($Q34/$O34,0)+$P34,0,EDATE(EDATE($T34,1)+$R34,COLUMN()-22))</f>
        <v>#DIV/0!</v>
      </c>
      <c r="AT34" s="198" t="e">
        <f>IF(COUNT($T34:AS34)&gt;ROUNDUP($Q34/$O34,0)+$P34,0,EDATE(EDATE($T34,1)+$R34,COLUMN()-22))</f>
        <v>#DIV/0!</v>
      </c>
      <c r="AU34" s="198" t="e">
        <f>IF(COUNT($T34:AT34)&gt;ROUNDUP($Q34/$O34,0)+$P34,0,EDATE(EDATE($T34,1)+$R34,COLUMN()-22))</f>
        <v>#DIV/0!</v>
      </c>
      <c r="AV34" s="198" t="e">
        <f>IF(COUNT($T34:AU34)&gt;ROUNDUP($Q34/$O34,0)+$P34,0,EDATE(EDATE($T34,1)+$R34,COLUMN()-22))</f>
        <v>#DIV/0!</v>
      </c>
      <c r="AW34" s="198" t="e">
        <f>IF(COUNT($T34:AV34)&gt;ROUNDUP($Q34/$O34,0)+$P34,0,EDATE(EDATE($T34,1)+$R34,COLUMN()-22))</f>
        <v>#DIV/0!</v>
      </c>
      <c r="AX34" s="198" t="e">
        <f>IF(COUNT($T34:AW34)&gt;ROUNDUP($Q34/$O34,0)+$P34,0,EDATE(EDATE($T34,1)+$R34,COLUMN()-22))</f>
        <v>#DIV/0!</v>
      </c>
      <c r="AY34" s="198" t="e">
        <f>IF(COUNT($T34:AX34)&gt;ROUNDUP($Q34/$O34,0)+$P34,0,EDATE(EDATE($T34,1)+$R34,COLUMN()-22))</f>
        <v>#DIV/0!</v>
      </c>
      <c r="AZ34" s="198" t="e">
        <f>IF(COUNT($T34:AY34)&gt;ROUNDUP($Q34/$O34,0)+$P34,0,EDATE(EDATE($T34,1)+$R34,COLUMN()-22))</f>
        <v>#DIV/0!</v>
      </c>
      <c r="BA34" s="198" t="e">
        <f>IF(COUNT($T34:AZ34)&gt;ROUNDUP($Q34/$O34,0)+$P34,0,EDATE(EDATE($T34,1)+$R34,COLUMN()-22))</f>
        <v>#DIV/0!</v>
      </c>
      <c r="BB34" s="198" t="e">
        <f>IF(COUNT($T34:BA34)&gt;ROUNDUP($Q34/$O34,0)+$P34,0,EDATE(EDATE($T34,1)+$R34,COLUMN()-22))</f>
        <v>#DIV/0!</v>
      </c>
      <c r="BC34" s="198" t="e">
        <f>IF(COUNT($T34:BB34)&gt;ROUNDUP($Q34/$O34,0)+$P34,0,EDATE(EDATE($T34,1)+$R34,COLUMN()-22))</f>
        <v>#DIV/0!</v>
      </c>
      <c r="BD34" s="167"/>
      <c r="BE34" s="47"/>
    </row>
    <row r="35" spans="1:57" ht="21" customHeight="1">
      <c r="A35" s="160" t="str">
        <f t="shared" ca="1" si="0"/>
        <v/>
      </c>
      <c r="B35" s="280"/>
      <c r="C35" s="282" t="e">
        <f>+VLOOKUP(B35,'اسماء العملاء'!$A$2:$E$1270,5,FALSE)</f>
        <v>#N/A</v>
      </c>
      <c r="D35" s="282" t="e">
        <f>+VLOOKUP(B35,'اسماء العملاء'!$A$2:$C$1270,2,FALSE)</f>
        <v>#N/A</v>
      </c>
      <c r="E35" s="282"/>
      <c r="F35" s="282" t="e">
        <f>+VLOOKUP(B35,'اسماء العملاء'!$A$2:$C$1270,3,FALSE)</f>
        <v>#N/A</v>
      </c>
      <c r="G35" s="47"/>
      <c r="H35" s="82" t="e">
        <f>+VLOOKUP(G35,'انواع الفلاتر'!$B$2:$C$52,2,FALSE)</f>
        <v>#N/A</v>
      </c>
      <c r="I35" s="58"/>
      <c r="J35" s="80" t="e">
        <f t="shared" si="1"/>
        <v>#N/A</v>
      </c>
      <c r="K35" s="63"/>
      <c r="L35" s="63"/>
      <c r="M35" s="169"/>
      <c r="N35" s="64">
        <f t="shared" si="2"/>
        <v>0</v>
      </c>
      <c r="O35" s="287"/>
      <c r="P35" s="181" t="e">
        <f t="shared" si="4"/>
        <v>#DIV/0!</v>
      </c>
      <c r="Q35" s="181" t="e">
        <f t="shared" si="5"/>
        <v>#DIV/0!</v>
      </c>
      <c r="R35" s="194">
        <v>0</v>
      </c>
      <c r="S35" s="187" t="e">
        <f t="shared" si="3"/>
        <v>#DIV/0!</v>
      </c>
      <c r="T35" s="200"/>
      <c r="U35" s="198" t="e">
        <f>IF(COUNT($T35:T35)&gt;ROUNDUP($Q35/$O35,0)+$P35,0,EDATE(EDATE($T35,1)+$R35,COLUMN()-22))</f>
        <v>#DIV/0!</v>
      </c>
      <c r="V35" s="198" t="e">
        <f>IF(COUNT($T35:U35)&gt;ROUNDUP($Q35/$O35,0)+$P35,0,EDATE(EDATE($T35,1)+$R35,COLUMN()-22))</f>
        <v>#DIV/0!</v>
      </c>
      <c r="W35" s="198" t="e">
        <f>IF(COUNT($T35:V35)&gt;ROUNDUP($Q35/$O35,0)+$P35,0,EDATE(EDATE($T35,1)+$R35,COLUMN()-22))</f>
        <v>#DIV/0!</v>
      </c>
      <c r="X35" s="198" t="e">
        <f>IF(COUNT($T35:W35)&gt;ROUNDUP($Q35/$O35,0)+$P35,0,EDATE(EDATE($T35,1)+$R35,COLUMN()-22))</f>
        <v>#DIV/0!</v>
      </c>
      <c r="Y35" s="198" t="e">
        <f>IF(COUNT($T35:X35)&gt;ROUNDUP($Q35/$O35,0)+$P35,0,EDATE(EDATE($T35,1)+$R35,COLUMN()-22))</f>
        <v>#DIV/0!</v>
      </c>
      <c r="Z35" s="198" t="e">
        <f>IF(COUNT($T35:Y35)&gt;ROUNDUP($Q35/$O35,0)+$P35,0,EDATE(EDATE($T35,1)+$R35,COLUMN()-22))</f>
        <v>#DIV/0!</v>
      </c>
      <c r="AA35" s="198" t="e">
        <f>IF(COUNT($T35:Z35)&gt;ROUNDUP($Q35/$O35,0)+$P35,0,EDATE(EDATE($T35,1)+$R35,COLUMN()-22))</f>
        <v>#DIV/0!</v>
      </c>
      <c r="AB35" s="198" t="e">
        <f>IF(COUNT($T35:AA35)&gt;ROUNDUP($Q35/$O35,0)+$P35,0,EDATE(EDATE($T35,1)+$R35,COLUMN()-22))</f>
        <v>#DIV/0!</v>
      </c>
      <c r="AC35" s="198" t="e">
        <f>IF(COUNT($T35:AB35)&gt;ROUNDUP($Q35/$O35,0)+$P35,0,EDATE(EDATE($T35,1)+$R35,COLUMN()-22))</f>
        <v>#DIV/0!</v>
      </c>
      <c r="AD35" s="198" t="e">
        <f>IF(COUNT($T35:AC35)&gt;ROUNDUP($Q35/$O35,0)+$P35,0,EDATE(EDATE($T35,1)+$R35,COLUMN()-22))</f>
        <v>#DIV/0!</v>
      </c>
      <c r="AE35" s="198" t="e">
        <f>IF(COUNT($T35:AD35)&gt;ROUNDUP($Q35/$O35,0)+$P35,0,EDATE(EDATE($T35,1)+$R35,COLUMN()-22))</f>
        <v>#DIV/0!</v>
      </c>
      <c r="AF35" s="198" t="e">
        <f>IF(COUNT($T35:AE35)&gt;ROUNDUP($Q35/$O35,0)+$P35,0,EDATE(EDATE($T35,1)+$R35,COLUMN()-22))</f>
        <v>#DIV/0!</v>
      </c>
      <c r="AG35" s="198" t="e">
        <f>IF(COUNT($T35:AF35)&gt;ROUNDUP($Q35/$O35,0)+$P35,0,EDATE(EDATE($T35,1)+$R35,COLUMN()-22))</f>
        <v>#DIV/0!</v>
      </c>
      <c r="AH35" s="198" t="e">
        <f>IF(COUNT($T35:AG35)&gt;ROUNDUP($Q35/$O35,0)+$P35,0,EDATE(EDATE($T35,1)+$R35,COLUMN()-22))</f>
        <v>#DIV/0!</v>
      </c>
      <c r="AI35" s="198" t="e">
        <f>IF(COUNT($T35:AH35)&gt;ROUNDUP($Q35/$O35,0)+$P35,0,EDATE(EDATE($T35,1)+$R35,COLUMN()-22))</f>
        <v>#DIV/0!</v>
      </c>
      <c r="AJ35" s="198" t="e">
        <f>IF(COUNT($T35:AI35)&gt;ROUNDUP($Q35/$O35,0)+$P35,0,EDATE(EDATE($T35,1)+$R35,COLUMN()-22))</f>
        <v>#DIV/0!</v>
      </c>
      <c r="AK35" s="198" t="e">
        <f>IF(COUNT($T35:AJ35)&gt;ROUNDUP($Q35/$O35,0)+$P35,0,EDATE(EDATE($T35,1)+$R35,COLUMN()-22))</f>
        <v>#DIV/0!</v>
      </c>
      <c r="AL35" s="198" t="e">
        <f>IF(COUNT($T35:AK35)&gt;ROUNDUP($Q35/$O35,0)+$P35,0,EDATE(EDATE($T35,1)+$R35,COLUMN()-22))</f>
        <v>#DIV/0!</v>
      </c>
      <c r="AM35" s="198" t="e">
        <f>IF(COUNT($T35:AL35)&gt;ROUNDUP($Q35/$O35,0)+$P35,0,EDATE(EDATE($T35,1)+$R35,COLUMN()-22))</f>
        <v>#DIV/0!</v>
      </c>
      <c r="AN35" s="198" t="e">
        <f>IF(COUNT($T35:AM35)&gt;ROUNDUP($Q35/$O35,0)+$P35,0,EDATE(EDATE($T35,1)+$R35,COLUMN()-22))</f>
        <v>#DIV/0!</v>
      </c>
      <c r="AO35" s="198" t="e">
        <f>IF(COUNT($T35:AN35)&gt;ROUNDUP($Q35/$O35,0)+$P35,0,EDATE(EDATE($T35,1)+$R35,COLUMN()-22))</f>
        <v>#DIV/0!</v>
      </c>
      <c r="AP35" s="198" t="e">
        <f>IF(COUNT($T35:AO35)&gt;ROUNDUP($Q35/$O35,0)+$P35,0,EDATE(EDATE($T35,1)+$R35,COLUMN()-22))</f>
        <v>#DIV/0!</v>
      </c>
      <c r="AQ35" s="198" t="e">
        <f>IF(COUNT($T35:AP35)&gt;ROUNDUP($Q35/$O35,0)+$P35,0,EDATE(EDATE($T35,1)+$R35,COLUMN()-22))</f>
        <v>#DIV/0!</v>
      </c>
      <c r="AR35" s="198" t="e">
        <f>IF(COUNT($T35:AQ35)&gt;ROUNDUP($Q35/$O35,0)+$P35,0,EDATE(EDATE($T35,1)+$R35,COLUMN()-22))</f>
        <v>#DIV/0!</v>
      </c>
      <c r="AS35" s="198" t="e">
        <f>IF(COUNT($T35:AR35)&gt;ROUNDUP($Q35/$O35,0)+$P35,0,EDATE(EDATE($T35,1)+$R35,COLUMN()-22))</f>
        <v>#DIV/0!</v>
      </c>
      <c r="AT35" s="198" t="e">
        <f>IF(COUNT($T35:AS35)&gt;ROUNDUP($Q35/$O35,0)+$P35,0,EDATE(EDATE($T35,1)+$R35,COLUMN()-22))</f>
        <v>#DIV/0!</v>
      </c>
      <c r="AU35" s="198" t="e">
        <f>IF(COUNT($T35:AT35)&gt;ROUNDUP($Q35/$O35,0)+$P35,0,EDATE(EDATE($T35,1)+$R35,COLUMN()-22))</f>
        <v>#DIV/0!</v>
      </c>
      <c r="AV35" s="198" t="e">
        <f>IF(COUNT($T35:AU35)&gt;ROUNDUP($Q35/$O35,0)+$P35,0,EDATE(EDATE($T35,1)+$R35,COLUMN()-22))</f>
        <v>#DIV/0!</v>
      </c>
      <c r="AW35" s="198" t="e">
        <f>IF(COUNT($T35:AV35)&gt;ROUNDUP($Q35/$O35,0)+$P35,0,EDATE(EDATE($T35,1)+$R35,COLUMN()-22))</f>
        <v>#DIV/0!</v>
      </c>
      <c r="AX35" s="198" t="e">
        <f>IF(COUNT($T35:AW35)&gt;ROUNDUP($Q35/$O35,0)+$P35,0,EDATE(EDATE($T35,1)+$R35,COLUMN()-22))</f>
        <v>#DIV/0!</v>
      </c>
      <c r="AY35" s="198" t="e">
        <f>IF(COUNT($T35:AX35)&gt;ROUNDUP($Q35/$O35,0)+$P35,0,EDATE(EDATE($T35,1)+$R35,COLUMN()-22))</f>
        <v>#DIV/0!</v>
      </c>
      <c r="AZ35" s="198" t="e">
        <f>IF(COUNT($T35:AY35)&gt;ROUNDUP($Q35/$O35,0)+$P35,0,EDATE(EDATE($T35,1)+$R35,COLUMN()-22))</f>
        <v>#DIV/0!</v>
      </c>
      <c r="BA35" s="198" t="e">
        <f>IF(COUNT($T35:AZ35)&gt;ROUNDUP($Q35/$O35,0)+$P35,0,EDATE(EDATE($T35,1)+$R35,COLUMN()-22))</f>
        <v>#DIV/0!</v>
      </c>
      <c r="BB35" s="198" t="e">
        <f>IF(COUNT($T35:BA35)&gt;ROUNDUP($Q35/$O35,0)+$P35,0,EDATE(EDATE($T35,1)+$R35,COLUMN()-22))</f>
        <v>#DIV/0!</v>
      </c>
      <c r="BC35" s="198" t="e">
        <f>IF(COUNT($T35:BB35)&gt;ROUNDUP($Q35/$O35,0)+$P35,0,EDATE(EDATE($T35,1)+$R35,COLUMN()-22))</f>
        <v>#DIV/0!</v>
      </c>
      <c r="BD35" s="167"/>
      <c r="BE35" s="47"/>
    </row>
    <row r="36" spans="1:57" ht="21" customHeight="1">
      <c r="A36" s="160" t="str">
        <f t="shared" ca="1" si="0"/>
        <v/>
      </c>
      <c r="B36" s="280"/>
      <c r="C36" s="282" t="e">
        <f>+VLOOKUP(B36,'اسماء العملاء'!$A$2:$E$1270,5,FALSE)</f>
        <v>#N/A</v>
      </c>
      <c r="D36" s="282" t="e">
        <f>+VLOOKUP(B36,'اسماء العملاء'!$A$2:$C$1270,2,FALSE)</f>
        <v>#N/A</v>
      </c>
      <c r="E36" s="282"/>
      <c r="F36" s="282" t="e">
        <f>+VLOOKUP(B36,'اسماء العملاء'!$A$2:$C$1270,3,FALSE)</f>
        <v>#N/A</v>
      </c>
      <c r="G36" s="47"/>
      <c r="H36" s="82" t="e">
        <f>+VLOOKUP(G36,'انواع الفلاتر'!$B$2:$C$52,2,FALSE)</f>
        <v>#N/A</v>
      </c>
      <c r="I36" s="58"/>
      <c r="J36" s="80" t="e">
        <f t="shared" si="1"/>
        <v>#N/A</v>
      </c>
      <c r="K36" s="63"/>
      <c r="L36" s="63"/>
      <c r="M36" s="169"/>
      <c r="N36" s="64">
        <f t="shared" si="2"/>
        <v>0</v>
      </c>
      <c r="O36" s="287"/>
      <c r="P36" s="181" t="e">
        <f t="shared" si="4"/>
        <v>#DIV/0!</v>
      </c>
      <c r="Q36" s="181" t="e">
        <f t="shared" si="5"/>
        <v>#DIV/0!</v>
      </c>
      <c r="R36" s="194">
        <v>0</v>
      </c>
      <c r="S36" s="187" t="e">
        <f t="shared" si="3"/>
        <v>#DIV/0!</v>
      </c>
      <c r="T36" s="200"/>
      <c r="U36" s="198" t="e">
        <f>IF(COUNT($T36:T36)&gt;ROUNDUP($Q36/$O36,0)+$P36,0,EDATE(EDATE($T36,1)+$R36,COLUMN()-22))</f>
        <v>#DIV/0!</v>
      </c>
      <c r="V36" s="198" t="e">
        <f>IF(COUNT($T36:U36)&gt;ROUNDUP($Q36/$O36,0)+$P36,0,EDATE(EDATE($T36,1)+$R36,COLUMN()-22))</f>
        <v>#DIV/0!</v>
      </c>
      <c r="W36" s="198" t="e">
        <f>IF(COUNT($T36:V36)&gt;ROUNDUP($Q36/$O36,0)+$P36,0,EDATE(EDATE($T36,1)+$R36,COLUMN()-22))</f>
        <v>#DIV/0!</v>
      </c>
      <c r="X36" s="198" t="e">
        <f>IF(COUNT($T36:W36)&gt;ROUNDUP($Q36/$O36,0)+$P36,0,EDATE(EDATE($T36,1)+$R36,COLUMN()-22))</f>
        <v>#DIV/0!</v>
      </c>
      <c r="Y36" s="198" t="e">
        <f>IF(COUNT($T36:X36)&gt;ROUNDUP($Q36/$O36,0)+$P36,0,EDATE(EDATE($T36,1)+$R36,COLUMN()-22))</f>
        <v>#DIV/0!</v>
      </c>
      <c r="Z36" s="198" t="e">
        <f>IF(COUNT($T36:Y36)&gt;ROUNDUP($Q36/$O36,0)+$P36,0,EDATE(EDATE($T36,1)+$R36,COLUMN()-22))</f>
        <v>#DIV/0!</v>
      </c>
      <c r="AA36" s="198" t="e">
        <f>IF(COUNT($T36:Z36)&gt;ROUNDUP($Q36/$O36,0)+$P36,0,EDATE(EDATE($T36,1)+$R36,COLUMN()-22))</f>
        <v>#DIV/0!</v>
      </c>
      <c r="AB36" s="198" t="e">
        <f>IF(COUNT($T36:AA36)&gt;ROUNDUP($Q36/$O36,0)+$P36,0,EDATE(EDATE($T36,1)+$R36,COLUMN()-22))</f>
        <v>#DIV/0!</v>
      </c>
      <c r="AC36" s="198" t="e">
        <f>IF(COUNT($T36:AB36)&gt;ROUNDUP($Q36/$O36,0)+$P36,0,EDATE(EDATE($T36,1)+$R36,COLUMN()-22))</f>
        <v>#DIV/0!</v>
      </c>
      <c r="AD36" s="198" t="e">
        <f>IF(COUNT($T36:AC36)&gt;ROUNDUP($Q36/$O36,0)+$P36,0,EDATE(EDATE($T36,1)+$R36,COLUMN()-22))</f>
        <v>#DIV/0!</v>
      </c>
      <c r="AE36" s="198" t="e">
        <f>IF(COUNT($T36:AD36)&gt;ROUNDUP($Q36/$O36,0)+$P36,0,EDATE(EDATE($T36,1)+$R36,COLUMN()-22))</f>
        <v>#DIV/0!</v>
      </c>
      <c r="AF36" s="198" t="e">
        <f>IF(COUNT($T36:AE36)&gt;ROUNDUP($Q36/$O36,0)+$P36,0,EDATE(EDATE($T36,1)+$R36,COLUMN()-22))</f>
        <v>#DIV/0!</v>
      </c>
      <c r="AG36" s="198" t="e">
        <f>IF(COUNT($T36:AF36)&gt;ROUNDUP($Q36/$O36,0)+$P36,0,EDATE(EDATE($T36,1)+$R36,COLUMN()-22))</f>
        <v>#DIV/0!</v>
      </c>
      <c r="AH36" s="198" t="e">
        <f>IF(COUNT($T36:AG36)&gt;ROUNDUP($Q36/$O36,0)+$P36,0,EDATE(EDATE($T36,1)+$R36,COLUMN()-22))</f>
        <v>#DIV/0!</v>
      </c>
      <c r="AI36" s="198" t="e">
        <f>IF(COUNT($T36:AH36)&gt;ROUNDUP($Q36/$O36,0)+$P36,0,EDATE(EDATE($T36,1)+$R36,COLUMN()-22))</f>
        <v>#DIV/0!</v>
      </c>
      <c r="AJ36" s="198" t="e">
        <f>IF(COUNT($T36:AI36)&gt;ROUNDUP($Q36/$O36,0)+$P36,0,EDATE(EDATE($T36,1)+$R36,COLUMN()-22))</f>
        <v>#DIV/0!</v>
      </c>
      <c r="AK36" s="198" t="e">
        <f>IF(COUNT($T36:AJ36)&gt;ROUNDUP($Q36/$O36,0)+$P36,0,EDATE(EDATE($T36,1)+$R36,COLUMN()-22))</f>
        <v>#DIV/0!</v>
      </c>
      <c r="AL36" s="198" t="e">
        <f>IF(COUNT($T36:AK36)&gt;ROUNDUP($Q36/$O36,0)+$P36,0,EDATE(EDATE($T36,1)+$R36,COLUMN()-22))</f>
        <v>#DIV/0!</v>
      </c>
      <c r="AM36" s="198" t="e">
        <f>IF(COUNT($T36:AL36)&gt;ROUNDUP($Q36/$O36,0)+$P36,0,EDATE(EDATE($T36,1)+$R36,COLUMN()-22))</f>
        <v>#DIV/0!</v>
      </c>
      <c r="AN36" s="198" t="e">
        <f>IF(COUNT($T36:AM36)&gt;ROUNDUP($Q36/$O36,0)+$P36,0,EDATE(EDATE($T36,1)+$R36,COLUMN()-22))</f>
        <v>#DIV/0!</v>
      </c>
      <c r="AO36" s="198" t="e">
        <f>IF(COUNT($T36:AN36)&gt;ROUNDUP($Q36/$O36,0)+$P36,0,EDATE(EDATE($T36,1)+$R36,COLUMN()-22))</f>
        <v>#DIV/0!</v>
      </c>
      <c r="AP36" s="198" t="e">
        <f>IF(COUNT($T36:AO36)&gt;ROUNDUP($Q36/$O36,0)+$P36,0,EDATE(EDATE($T36,1)+$R36,COLUMN()-22))</f>
        <v>#DIV/0!</v>
      </c>
      <c r="AQ36" s="198" t="e">
        <f>IF(COUNT($T36:AP36)&gt;ROUNDUP($Q36/$O36,0)+$P36,0,EDATE(EDATE($T36,1)+$R36,COLUMN()-22))</f>
        <v>#DIV/0!</v>
      </c>
      <c r="AR36" s="198" t="e">
        <f>IF(COUNT($T36:AQ36)&gt;ROUNDUP($Q36/$O36,0)+$P36,0,EDATE(EDATE($T36,1)+$R36,COLUMN()-22))</f>
        <v>#DIV/0!</v>
      </c>
      <c r="AS36" s="198" t="e">
        <f>IF(COUNT($T36:AR36)&gt;ROUNDUP($Q36/$O36,0)+$P36,0,EDATE(EDATE($T36,1)+$R36,COLUMN()-22))</f>
        <v>#DIV/0!</v>
      </c>
      <c r="AT36" s="198" t="e">
        <f>IF(COUNT($T36:AS36)&gt;ROUNDUP($Q36/$O36,0)+$P36,0,EDATE(EDATE($T36,1)+$R36,COLUMN()-22))</f>
        <v>#DIV/0!</v>
      </c>
      <c r="AU36" s="198" t="e">
        <f>IF(COUNT($T36:AT36)&gt;ROUNDUP($Q36/$O36,0)+$P36,0,EDATE(EDATE($T36,1)+$R36,COLUMN()-22))</f>
        <v>#DIV/0!</v>
      </c>
      <c r="AV36" s="198" t="e">
        <f>IF(COUNT($T36:AU36)&gt;ROUNDUP($Q36/$O36,0)+$P36,0,EDATE(EDATE($T36,1)+$R36,COLUMN()-22))</f>
        <v>#DIV/0!</v>
      </c>
      <c r="AW36" s="198" t="e">
        <f>IF(COUNT($T36:AV36)&gt;ROUNDUP($Q36/$O36,0)+$P36,0,EDATE(EDATE($T36,1)+$R36,COLUMN()-22))</f>
        <v>#DIV/0!</v>
      </c>
      <c r="AX36" s="198" t="e">
        <f>IF(COUNT($T36:AW36)&gt;ROUNDUP($Q36/$O36,0)+$P36,0,EDATE(EDATE($T36,1)+$R36,COLUMN()-22))</f>
        <v>#DIV/0!</v>
      </c>
      <c r="AY36" s="198" t="e">
        <f>IF(COUNT($T36:AX36)&gt;ROUNDUP($Q36/$O36,0)+$P36,0,EDATE(EDATE($T36,1)+$R36,COLUMN()-22))</f>
        <v>#DIV/0!</v>
      </c>
      <c r="AZ36" s="198" t="e">
        <f>IF(COUNT($T36:AY36)&gt;ROUNDUP($Q36/$O36,0)+$P36,0,EDATE(EDATE($T36,1)+$R36,COLUMN()-22))</f>
        <v>#DIV/0!</v>
      </c>
      <c r="BA36" s="198" t="e">
        <f>IF(COUNT($T36:AZ36)&gt;ROUNDUP($Q36/$O36,0)+$P36,0,EDATE(EDATE($T36,1)+$R36,COLUMN()-22))</f>
        <v>#DIV/0!</v>
      </c>
      <c r="BB36" s="198" t="e">
        <f>IF(COUNT($T36:BA36)&gt;ROUNDUP($Q36/$O36,0)+$P36,0,EDATE(EDATE($T36,1)+$R36,COLUMN()-22))</f>
        <v>#DIV/0!</v>
      </c>
      <c r="BC36" s="198" t="e">
        <f>IF(COUNT($T36:BB36)&gt;ROUNDUP($Q36/$O36,0)+$P36,0,EDATE(EDATE($T36,1)+$R36,COLUMN()-22))</f>
        <v>#DIV/0!</v>
      </c>
      <c r="BD36" s="167"/>
      <c r="BE36" s="47"/>
    </row>
    <row r="37" spans="1:57" ht="21" customHeight="1">
      <c r="A37" s="160" t="str">
        <f t="shared" ca="1" si="0"/>
        <v/>
      </c>
      <c r="B37" s="280"/>
      <c r="C37" s="282" t="e">
        <f>+VLOOKUP(B37,'اسماء العملاء'!$A$2:$E$1270,5,FALSE)</f>
        <v>#N/A</v>
      </c>
      <c r="D37" s="282" t="e">
        <f>+VLOOKUP(B37,'اسماء العملاء'!$A$2:$C$1270,2,FALSE)</f>
        <v>#N/A</v>
      </c>
      <c r="E37" s="282"/>
      <c r="F37" s="282" t="e">
        <f>+VLOOKUP(B37,'اسماء العملاء'!$A$2:$C$1270,3,FALSE)</f>
        <v>#N/A</v>
      </c>
      <c r="G37" s="47"/>
      <c r="H37" s="82" t="e">
        <f>+VLOOKUP(G37,'انواع الفلاتر'!$B$2:$C$52,2,FALSE)</f>
        <v>#N/A</v>
      </c>
      <c r="I37" s="58"/>
      <c r="J37" s="80" t="e">
        <f t="shared" si="1"/>
        <v>#N/A</v>
      </c>
      <c r="K37" s="63"/>
      <c r="L37" s="63"/>
      <c r="M37" s="169"/>
      <c r="N37" s="64">
        <f t="shared" si="2"/>
        <v>0</v>
      </c>
      <c r="O37" s="287"/>
      <c r="P37" s="181" t="e">
        <f t="shared" si="4"/>
        <v>#DIV/0!</v>
      </c>
      <c r="Q37" s="181" t="e">
        <f t="shared" si="5"/>
        <v>#DIV/0!</v>
      </c>
      <c r="R37" s="194">
        <v>0</v>
      </c>
      <c r="S37" s="187" t="e">
        <f t="shared" si="3"/>
        <v>#DIV/0!</v>
      </c>
      <c r="T37" s="200"/>
      <c r="U37" s="198" t="e">
        <f>IF(COUNT($T37:T37)&gt;ROUNDUP($Q37/$O37,0)+$P37,0,EDATE(EDATE($T37,1)+$R37,COLUMN()-22))</f>
        <v>#DIV/0!</v>
      </c>
      <c r="V37" s="198" t="e">
        <f>IF(COUNT($T37:U37)&gt;ROUNDUP($Q37/$O37,0)+$P37,0,EDATE(EDATE($T37,1)+$R37,COLUMN()-22))</f>
        <v>#DIV/0!</v>
      </c>
      <c r="W37" s="198" t="e">
        <f>IF(COUNT($T37:V37)&gt;ROUNDUP($Q37/$O37,0)+$P37,0,EDATE(EDATE($T37,1)+$R37,COLUMN()-22))</f>
        <v>#DIV/0!</v>
      </c>
      <c r="X37" s="198" t="e">
        <f>IF(COUNT($T37:W37)&gt;ROUNDUP($Q37/$O37,0)+$P37,0,EDATE(EDATE($T37,1)+$R37,COLUMN()-22))</f>
        <v>#DIV/0!</v>
      </c>
      <c r="Y37" s="198" t="e">
        <f>IF(COUNT($T37:X37)&gt;ROUNDUP($Q37/$O37,0)+$P37,0,EDATE(EDATE($T37,1)+$R37,COLUMN()-22))</f>
        <v>#DIV/0!</v>
      </c>
      <c r="Z37" s="198" t="e">
        <f>IF(COUNT($T37:Y37)&gt;ROUNDUP($Q37/$O37,0)+$P37,0,EDATE(EDATE($T37,1)+$R37,COLUMN()-22))</f>
        <v>#DIV/0!</v>
      </c>
      <c r="AA37" s="198" t="e">
        <f>IF(COUNT($T37:Z37)&gt;ROUNDUP($Q37/$O37,0)+$P37,0,EDATE(EDATE($T37,1)+$R37,COLUMN()-22))</f>
        <v>#DIV/0!</v>
      </c>
      <c r="AB37" s="198" t="e">
        <f>IF(COUNT($T37:AA37)&gt;ROUNDUP($Q37/$O37,0)+$P37,0,EDATE(EDATE($T37,1)+$R37,COLUMN()-22))</f>
        <v>#DIV/0!</v>
      </c>
      <c r="AC37" s="198" t="e">
        <f>IF(COUNT($T37:AB37)&gt;ROUNDUP($Q37/$O37,0)+$P37,0,EDATE(EDATE($T37,1)+$R37,COLUMN()-22))</f>
        <v>#DIV/0!</v>
      </c>
      <c r="AD37" s="198" t="e">
        <f>IF(COUNT($T37:AC37)&gt;ROUNDUP($Q37/$O37,0)+$P37,0,EDATE(EDATE($T37,1)+$R37,COLUMN()-22))</f>
        <v>#DIV/0!</v>
      </c>
      <c r="AE37" s="198" t="e">
        <f>IF(COUNT($T37:AD37)&gt;ROUNDUP($Q37/$O37,0)+$P37,0,EDATE(EDATE($T37,1)+$R37,COLUMN()-22))</f>
        <v>#DIV/0!</v>
      </c>
      <c r="AF37" s="198" t="e">
        <f>IF(COUNT($T37:AE37)&gt;ROUNDUP($Q37/$O37,0)+$P37,0,EDATE(EDATE($T37,1)+$R37,COLUMN()-22))</f>
        <v>#DIV/0!</v>
      </c>
      <c r="AG37" s="198" t="e">
        <f>IF(COUNT($T37:AF37)&gt;ROUNDUP($Q37/$O37,0)+$P37,0,EDATE(EDATE($T37,1)+$R37,COLUMN()-22))</f>
        <v>#DIV/0!</v>
      </c>
      <c r="AH37" s="198" t="e">
        <f>IF(COUNT($T37:AG37)&gt;ROUNDUP($Q37/$O37,0)+$P37,0,EDATE(EDATE($T37,1)+$R37,COLUMN()-22))</f>
        <v>#DIV/0!</v>
      </c>
      <c r="AI37" s="198" t="e">
        <f>IF(COUNT($T37:AH37)&gt;ROUNDUP($Q37/$O37,0)+$P37,0,EDATE(EDATE($T37,1)+$R37,COLUMN()-22))</f>
        <v>#DIV/0!</v>
      </c>
      <c r="AJ37" s="198" t="e">
        <f>IF(COUNT($T37:AI37)&gt;ROUNDUP($Q37/$O37,0)+$P37,0,EDATE(EDATE($T37,1)+$R37,COLUMN()-22))</f>
        <v>#DIV/0!</v>
      </c>
      <c r="AK37" s="198" t="e">
        <f>IF(COUNT($T37:AJ37)&gt;ROUNDUP($Q37/$O37,0)+$P37,0,EDATE(EDATE($T37,1)+$R37,COLUMN()-22))</f>
        <v>#DIV/0!</v>
      </c>
      <c r="AL37" s="198" t="e">
        <f>IF(COUNT($T37:AK37)&gt;ROUNDUP($Q37/$O37,0)+$P37,0,EDATE(EDATE($T37,1)+$R37,COLUMN()-22))</f>
        <v>#DIV/0!</v>
      </c>
      <c r="AM37" s="198" t="e">
        <f>IF(COUNT($T37:AL37)&gt;ROUNDUP($Q37/$O37,0)+$P37,0,EDATE(EDATE($T37,1)+$R37,COLUMN()-22))</f>
        <v>#DIV/0!</v>
      </c>
      <c r="AN37" s="198" t="e">
        <f>IF(COUNT($T37:AM37)&gt;ROUNDUP($Q37/$O37,0)+$P37,0,EDATE(EDATE($T37,1)+$R37,COLUMN()-22))</f>
        <v>#DIV/0!</v>
      </c>
      <c r="AO37" s="198" t="e">
        <f>IF(COUNT($T37:AN37)&gt;ROUNDUP($Q37/$O37,0)+$P37,0,EDATE(EDATE($T37,1)+$R37,COLUMN()-22))</f>
        <v>#DIV/0!</v>
      </c>
      <c r="AP37" s="198" t="e">
        <f>IF(COUNT($T37:AO37)&gt;ROUNDUP($Q37/$O37,0)+$P37,0,EDATE(EDATE($T37,1)+$R37,COLUMN()-22))</f>
        <v>#DIV/0!</v>
      </c>
      <c r="AQ37" s="198" t="e">
        <f>IF(COUNT($T37:AP37)&gt;ROUNDUP($Q37/$O37,0)+$P37,0,EDATE(EDATE($T37,1)+$R37,COLUMN()-22))</f>
        <v>#DIV/0!</v>
      </c>
      <c r="AR37" s="198" t="e">
        <f>IF(COUNT($T37:AQ37)&gt;ROUNDUP($Q37/$O37,0)+$P37,0,EDATE(EDATE($T37,1)+$R37,COLUMN()-22))</f>
        <v>#DIV/0!</v>
      </c>
      <c r="AS37" s="198" t="e">
        <f>IF(COUNT($T37:AR37)&gt;ROUNDUP($Q37/$O37,0)+$P37,0,EDATE(EDATE($T37,1)+$R37,COLUMN()-22))</f>
        <v>#DIV/0!</v>
      </c>
      <c r="AT37" s="198" t="e">
        <f>IF(COUNT($T37:AS37)&gt;ROUNDUP($Q37/$O37,0)+$P37,0,EDATE(EDATE($T37,1)+$R37,COLUMN()-22))</f>
        <v>#DIV/0!</v>
      </c>
      <c r="AU37" s="198" t="e">
        <f>IF(COUNT($T37:AT37)&gt;ROUNDUP($Q37/$O37,0)+$P37,0,EDATE(EDATE($T37,1)+$R37,COLUMN()-22))</f>
        <v>#DIV/0!</v>
      </c>
      <c r="AV37" s="198" t="e">
        <f>IF(COUNT($T37:AU37)&gt;ROUNDUP($Q37/$O37,0)+$P37,0,EDATE(EDATE($T37,1)+$R37,COLUMN()-22))</f>
        <v>#DIV/0!</v>
      </c>
      <c r="AW37" s="198" t="e">
        <f>IF(COUNT($T37:AV37)&gt;ROUNDUP($Q37/$O37,0)+$P37,0,EDATE(EDATE($T37,1)+$R37,COLUMN()-22))</f>
        <v>#DIV/0!</v>
      </c>
      <c r="AX37" s="198" t="e">
        <f>IF(COUNT($T37:AW37)&gt;ROUNDUP($Q37/$O37,0)+$P37,0,EDATE(EDATE($T37,1)+$R37,COLUMN()-22))</f>
        <v>#DIV/0!</v>
      </c>
      <c r="AY37" s="198" t="e">
        <f>IF(COUNT($T37:AX37)&gt;ROUNDUP($Q37/$O37,0)+$P37,0,EDATE(EDATE($T37,1)+$R37,COLUMN()-22))</f>
        <v>#DIV/0!</v>
      </c>
      <c r="AZ37" s="198" t="e">
        <f>IF(COUNT($T37:AY37)&gt;ROUNDUP($Q37/$O37,0)+$P37,0,EDATE(EDATE($T37,1)+$R37,COLUMN()-22))</f>
        <v>#DIV/0!</v>
      </c>
      <c r="BA37" s="198" t="e">
        <f>IF(COUNT($T37:AZ37)&gt;ROUNDUP($Q37/$O37,0)+$P37,0,EDATE(EDATE($T37,1)+$R37,COLUMN()-22))</f>
        <v>#DIV/0!</v>
      </c>
      <c r="BB37" s="198" t="e">
        <f>IF(COUNT($T37:BA37)&gt;ROUNDUP($Q37/$O37,0)+$P37,0,EDATE(EDATE($T37,1)+$R37,COLUMN()-22))</f>
        <v>#DIV/0!</v>
      </c>
      <c r="BC37" s="198" t="e">
        <f>IF(COUNT($T37:BB37)&gt;ROUNDUP($Q37/$O37,0)+$P37,0,EDATE(EDATE($T37,1)+$R37,COLUMN()-22))</f>
        <v>#DIV/0!</v>
      </c>
      <c r="BD37" s="167"/>
      <c r="BE37" s="47"/>
    </row>
    <row r="38" spans="1:57" ht="21" customHeight="1">
      <c r="A38" s="160" t="str">
        <f t="shared" ca="1" si="0"/>
        <v/>
      </c>
      <c r="B38" s="280"/>
      <c r="C38" s="282" t="e">
        <f>+VLOOKUP(B38,'اسماء العملاء'!$A$2:$E$1270,5,FALSE)</f>
        <v>#N/A</v>
      </c>
      <c r="D38" s="282" t="e">
        <f>+VLOOKUP(B38,'اسماء العملاء'!$A$2:$C$1270,2,FALSE)</f>
        <v>#N/A</v>
      </c>
      <c r="E38" s="282"/>
      <c r="F38" s="282" t="e">
        <f>+VLOOKUP(B38,'اسماء العملاء'!$A$2:$C$1270,3,FALSE)</f>
        <v>#N/A</v>
      </c>
      <c r="G38" s="47"/>
      <c r="H38" s="82" t="e">
        <f>+VLOOKUP(G38,'انواع الفلاتر'!$B$2:$C$52,2,FALSE)</f>
        <v>#N/A</v>
      </c>
      <c r="I38" s="58"/>
      <c r="J38" s="80" t="e">
        <f t="shared" si="1"/>
        <v>#N/A</v>
      </c>
      <c r="K38" s="63"/>
      <c r="L38" s="63"/>
      <c r="M38" s="169"/>
      <c r="N38" s="64">
        <f t="shared" si="2"/>
        <v>0</v>
      </c>
      <c r="O38" s="287"/>
      <c r="P38" s="181" t="e">
        <f t="shared" si="4"/>
        <v>#DIV/0!</v>
      </c>
      <c r="Q38" s="181" t="e">
        <f t="shared" si="5"/>
        <v>#DIV/0!</v>
      </c>
      <c r="R38" s="194">
        <v>0</v>
      </c>
      <c r="S38" s="187" t="e">
        <f t="shared" si="3"/>
        <v>#DIV/0!</v>
      </c>
      <c r="T38" s="200"/>
      <c r="U38" s="198" t="e">
        <f>IF(COUNT($T38:T38)&gt;ROUNDUP($Q38/$O38,0)+$P38,0,EDATE(EDATE($T38,1)+$R38,COLUMN()-22))</f>
        <v>#DIV/0!</v>
      </c>
      <c r="V38" s="198" t="e">
        <f>IF(COUNT($T38:U38)&gt;ROUNDUP($Q38/$O38,0)+$P38,0,EDATE(EDATE($T38,1)+$R38,COLUMN()-22))</f>
        <v>#DIV/0!</v>
      </c>
      <c r="W38" s="198" t="e">
        <f>IF(COUNT($T38:V38)&gt;ROUNDUP($Q38/$O38,0)+$P38,0,EDATE(EDATE($T38,1)+$R38,COLUMN()-22))</f>
        <v>#DIV/0!</v>
      </c>
      <c r="X38" s="198" t="e">
        <f>IF(COUNT($T38:W38)&gt;ROUNDUP($Q38/$O38,0)+$P38,0,EDATE(EDATE($T38,1)+$R38,COLUMN()-22))</f>
        <v>#DIV/0!</v>
      </c>
      <c r="Y38" s="198" t="e">
        <f>IF(COUNT($T38:X38)&gt;ROUNDUP($Q38/$O38,0)+$P38,0,EDATE(EDATE($T38,1)+$R38,COLUMN()-22))</f>
        <v>#DIV/0!</v>
      </c>
      <c r="Z38" s="198" t="e">
        <f>IF(COUNT($T38:Y38)&gt;ROUNDUP($Q38/$O38,0)+$P38,0,EDATE(EDATE($T38,1)+$R38,COLUMN()-22))</f>
        <v>#DIV/0!</v>
      </c>
      <c r="AA38" s="198" t="e">
        <f>IF(COUNT($T38:Z38)&gt;ROUNDUP($Q38/$O38,0)+$P38,0,EDATE(EDATE($T38,1)+$R38,COLUMN()-22))</f>
        <v>#DIV/0!</v>
      </c>
      <c r="AB38" s="198" t="e">
        <f>IF(COUNT($T38:AA38)&gt;ROUNDUP($Q38/$O38,0)+$P38,0,EDATE(EDATE($T38,1)+$R38,COLUMN()-22))</f>
        <v>#DIV/0!</v>
      </c>
      <c r="AC38" s="198" t="e">
        <f>IF(COUNT($T38:AB38)&gt;ROUNDUP($Q38/$O38,0)+$P38,0,EDATE(EDATE($T38,1)+$R38,COLUMN()-22))</f>
        <v>#DIV/0!</v>
      </c>
      <c r="AD38" s="198" t="e">
        <f>IF(COUNT($T38:AC38)&gt;ROUNDUP($Q38/$O38,0)+$P38,0,EDATE(EDATE($T38,1)+$R38,COLUMN()-22))</f>
        <v>#DIV/0!</v>
      </c>
      <c r="AE38" s="198" t="e">
        <f>IF(COUNT($T38:AD38)&gt;ROUNDUP($Q38/$O38,0)+$P38,0,EDATE(EDATE($T38,1)+$R38,COLUMN()-22))</f>
        <v>#DIV/0!</v>
      </c>
      <c r="AF38" s="198" t="e">
        <f>IF(COUNT($T38:AE38)&gt;ROUNDUP($Q38/$O38,0)+$P38,0,EDATE(EDATE($T38,1)+$R38,COLUMN()-22))</f>
        <v>#DIV/0!</v>
      </c>
      <c r="AG38" s="198" t="e">
        <f>IF(COUNT($T38:AF38)&gt;ROUNDUP($Q38/$O38,0)+$P38,0,EDATE(EDATE($T38,1)+$R38,COLUMN()-22))</f>
        <v>#DIV/0!</v>
      </c>
      <c r="AH38" s="198" t="e">
        <f>IF(COUNT($T38:AG38)&gt;ROUNDUP($Q38/$O38,0)+$P38,0,EDATE(EDATE($T38,1)+$R38,COLUMN()-22))</f>
        <v>#DIV/0!</v>
      </c>
      <c r="AI38" s="198" t="e">
        <f>IF(COUNT($T38:AH38)&gt;ROUNDUP($Q38/$O38,0)+$P38,0,EDATE(EDATE($T38,1)+$R38,COLUMN()-22))</f>
        <v>#DIV/0!</v>
      </c>
      <c r="AJ38" s="198" t="e">
        <f>IF(COUNT($T38:AI38)&gt;ROUNDUP($Q38/$O38,0)+$P38,0,EDATE(EDATE($T38,1)+$R38,COLUMN()-22))</f>
        <v>#DIV/0!</v>
      </c>
      <c r="AK38" s="198" t="e">
        <f>IF(COUNT($T38:AJ38)&gt;ROUNDUP($Q38/$O38,0)+$P38,0,EDATE(EDATE($T38,1)+$R38,COLUMN()-22))</f>
        <v>#DIV/0!</v>
      </c>
      <c r="AL38" s="198" t="e">
        <f>IF(COUNT($T38:AK38)&gt;ROUNDUP($Q38/$O38,0)+$P38,0,EDATE(EDATE($T38,1)+$R38,COLUMN()-22))</f>
        <v>#DIV/0!</v>
      </c>
      <c r="AM38" s="198" t="e">
        <f>IF(COUNT($T38:AL38)&gt;ROUNDUP($Q38/$O38,0)+$P38,0,EDATE(EDATE($T38,1)+$R38,COLUMN()-22))</f>
        <v>#DIV/0!</v>
      </c>
      <c r="AN38" s="198" t="e">
        <f>IF(COUNT($T38:AM38)&gt;ROUNDUP($Q38/$O38,0)+$P38,0,EDATE(EDATE($T38,1)+$R38,COLUMN()-22))</f>
        <v>#DIV/0!</v>
      </c>
      <c r="AO38" s="198" t="e">
        <f>IF(COUNT($T38:AN38)&gt;ROUNDUP($Q38/$O38,0)+$P38,0,EDATE(EDATE($T38,1)+$R38,COLUMN()-22))</f>
        <v>#DIV/0!</v>
      </c>
      <c r="AP38" s="198" t="e">
        <f>IF(COUNT($T38:AO38)&gt;ROUNDUP($Q38/$O38,0)+$P38,0,EDATE(EDATE($T38,1)+$R38,COLUMN()-22))</f>
        <v>#DIV/0!</v>
      </c>
      <c r="AQ38" s="198" t="e">
        <f>IF(COUNT($T38:AP38)&gt;ROUNDUP($Q38/$O38,0)+$P38,0,EDATE(EDATE($T38,1)+$R38,COLUMN()-22))</f>
        <v>#DIV/0!</v>
      </c>
      <c r="AR38" s="198" t="e">
        <f>IF(COUNT($T38:AQ38)&gt;ROUNDUP($Q38/$O38,0)+$P38,0,EDATE(EDATE($T38,1)+$R38,COLUMN()-22))</f>
        <v>#DIV/0!</v>
      </c>
      <c r="AS38" s="198" t="e">
        <f>IF(COUNT($T38:AR38)&gt;ROUNDUP($Q38/$O38,0)+$P38,0,EDATE(EDATE($T38,1)+$R38,COLUMN()-22))</f>
        <v>#DIV/0!</v>
      </c>
      <c r="AT38" s="198" t="e">
        <f>IF(COUNT($T38:AS38)&gt;ROUNDUP($Q38/$O38,0)+$P38,0,EDATE(EDATE($T38,1)+$R38,COLUMN()-22))</f>
        <v>#DIV/0!</v>
      </c>
      <c r="AU38" s="198" t="e">
        <f>IF(COUNT($T38:AT38)&gt;ROUNDUP($Q38/$O38,0)+$P38,0,EDATE(EDATE($T38,1)+$R38,COLUMN()-22))</f>
        <v>#DIV/0!</v>
      </c>
      <c r="AV38" s="198" t="e">
        <f>IF(COUNT($T38:AU38)&gt;ROUNDUP($Q38/$O38,0)+$P38,0,EDATE(EDATE($T38,1)+$R38,COLUMN()-22))</f>
        <v>#DIV/0!</v>
      </c>
      <c r="AW38" s="198" t="e">
        <f>IF(COUNT($T38:AV38)&gt;ROUNDUP($Q38/$O38,0)+$P38,0,EDATE(EDATE($T38,1)+$R38,COLUMN()-22))</f>
        <v>#DIV/0!</v>
      </c>
      <c r="AX38" s="198" t="e">
        <f>IF(COUNT($T38:AW38)&gt;ROUNDUP($Q38/$O38,0)+$P38,0,EDATE(EDATE($T38,1)+$R38,COLUMN()-22))</f>
        <v>#DIV/0!</v>
      </c>
      <c r="AY38" s="198" t="e">
        <f>IF(COUNT($T38:AX38)&gt;ROUNDUP($Q38/$O38,0)+$P38,0,EDATE(EDATE($T38,1)+$R38,COLUMN()-22))</f>
        <v>#DIV/0!</v>
      </c>
      <c r="AZ38" s="198" t="e">
        <f>IF(COUNT($T38:AY38)&gt;ROUNDUP($Q38/$O38,0)+$P38,0,EDATE(EDATE($T38,1)+$R38,COLUMN()-22))</f>
        <v>#DIV/0!</v>
      </c>
      <c r="BA38" s="198" t="e">
        <f>IF(COUNT($T38:AZ38)&gt;ROUNDUP($Q38/$O38,0)+$P38,0,EDATE(EDATE($T38,1)+$R38,COLUMN()-22))</f>
        <v>#DIV/0!</v>
      </c>
      <c r="BB38" s="198" t="e">
        <f>IF(COUNT($T38:BA38)&gt;ROUNDUP($Q38/$O38,0)+$P38,0,EDATE(EDATE($T38,1)+$R38,COLUMN()-22))</f>
        <v>#DIV/0!</v>
      </c>
      <c r="BC38" s="198" t="e">
        <f>IF(COUNT($T38:BB38)&gt;ROUNDUP($Q38/$O38,0)+$P38,0,EDATE(EDATE($T38,1)+$R38,COLUMN()-22))</f>
        <v>#DIV/0!</v>
      </c>
      <c r="BD38" s="167"/>
      <c r="BE38" s="47"/>
    </row>
    <row r="39" spans="1:57" ht="21" customHeight="1">
      <c r="A39" s="160" t="str">
        <f t="shared" ca="1" si="0"/>
        <v/>
      </c>
      <c r="B39" s="280"/>
      <c r="C39" s="282" t="e">
        <f>+VLOOKUP(B39,'اسماء العملاء'!$A$2:$E$1270,5,FALSE)</f>
        <v>#N/A</v>
      </c>
      <c r="D39" s="282" t="e">
        <f>+VLOOKUP(B39,'اسماء العملاء'!$A$2:$C$1270,2,FALSE)</f>
        <v>#N/A</v>
      </c>
      <c r="E39" s="282"/>
      <c r="F39" s="282" t="e">
        <f>+VLOOKUP(B39,'اسماء العملاء'!$A$2:$C$1270,3,FALSE)</f>
        <v>#N/A</v>
      </c>
      <c r="G39" s="47"/>
      <c r="H39" s="82" t="e">
        <f>+VLOOKUP(G39,'انواع الفلاتر'!$B$2:$C$52,2,FALSE)</f>
        <v>#N/A</v>
      </c>
      <c r="I39" s="58"/>
      <c r="J39" s="80" t="e">
        <f t="shared" si="1"/>
        <v>#N/A</v>
      </c>
      <c r="K39" s="63"/>
      <c r="L39" s="63"/>
      <c r="M39" s="169"/>
      <c r="N39" s="64">
        <f t="shared" si="2"/>
        <v>0</v>
      </c>
      <c r="O39" s="287"/>
      <c r="P39" s="181" t="e">
        <f t="shared" si="4"/>
        <v>#DIV/0!</v>
      </c>
      <c r="Q39" s="181" t="e">
        <f t="shared" si="5"/>
        <v>#DIV/0!</v>
      </c>
      <c r="R39" s="194">
        <v>0</v>
      </c>
      <c r="S39" s="187" t="e">
        <f t="shared" si="3"/>
        <v>#DIV/0!</v>
      </c>
      <c r="T39" s="200"/>
      <c r="U39" s="198" t="e">
        <f>IF(COUNT($T39:T39)&gt;ROUNDUP($Q39/$O39,0)+$P39,0,EDATE(EDATE($T39,1)+$R39,COLUMN()-22))</f>
        <v>#DIV/0!</v>
      </c>
      <c r="V39" s="198" t="e">
        <f>IF(COUNT($T39:U39)&gt;ROUNDUP($Q39/$O39,0)+$P39,0,EDATE(EDATE($T39,1)+$R39,COLUMN()-22))</f>
        <v>#DIV/0!</v>
      </c>
      <c r="W39" s="198" t="e">
        <f>IF(COUNT($T39:V39)&gt;ROUNDUP($Q39/$O39,0)+$P39,0,EDATE(EDATE($T39,1)+$R39,COLUMN()-22))</f>
        <v>#DIV/0!</v>
      </c>
      <c r="X39" s="198" t="e">
        <f>IF(COUNT($T39:W39)&gt;ROUNDUP($Q39/$O39,0)+$P39,0,EDATE(EDATE($T39,1)+$R39,COLUMN()-22))</f>
        <v>#DIV/0!</v>
      </c>
      <c r="Y39" s="198" t="e">
        <f>IF(COUNT($T39:X39)&gt;ROUNDUP($Q39/$O39,0)+$P39,0,EDATE(EDATE($T39,1)+$R39,COLUMN()-22))</f>
        <v>#DIV/0!</v>
      </c>
      <c r="Z39" s="198" t="e">
        <f>IF(COUNT($T39:Y39)&gt;ROUNDUP($Q39/$O39,0)+$P39,0,EDATE(EDATE($T39,1)+$R39,COLUMN()-22))</f>
        <v>#DIV/0!</v>
      </c>
      <c r="AA39" s="198" t="e">
        <f>IF(COUNT($T39:Z39)&gt;ROUNDUP($Q39/$O39,0)+$P39,0,EDATE(EDATE($T39,1)+$R39,COLUMN()-22))</f>
        <v>#DIV/0!</v>
      </c>
      <c r="AB39" s="198" t="e">
        <f>IF(COUNT($T39:AA39)&gt;ROUNDUP($Q39/$O39,0)+$P39,0,EDATE(EDATE($T39,1)+$R39,COLUMN()-22))</f>
        <v>#DIV/0!</v>
      </c>
      <c r="AC39" s="198" t="e">
        <f>IF(COUNT($T39:AB39)&gt;ROUNDUP($Q39/$O39,0)+$P39,0,EDATE(EDATE($T39,1)+$R39,COLUMN()-22))</f>
        <v>#DIV/0!</v>
      </c>
      <c r="AD39" s="198" t="e">
        <f>IF(COUNT($T39:AC39)&gt;ROUNDUP($Q39/$O39,0)+$P39,0,EDATE(EDATE($T39,1)+$R39,COLUMN()-22))</f>
        <v>#DIV/0!</v>
      </c>
      <c r="AE39" s="198" t="e">
        <f>IF(COUNT($T39:AD39)&gt;ROUNDUP($Q39/$O39,0)+$P39,0,EDATE(EDATE($T39,1)+$R39,COLUMN()-22))</f>
        <v>#DIV/0!</v>
      </c>
      <c r="AF39" s="198" t="e">
        <f>IF(COUNT($T39:AE39)&gt;ROUNDUP($Q39/$O39,0)+$P39,0,EDATE(EDATE($T39,1)+$R39,COLUMN()-22))</f>
        <v>#DIV/0!</v>
      </c>
      <c r="AG39" s="198" t="e">
        <f>IF(COUNT($T39:AF39)&gt;ROUNDUP($Q39/$O39,0)+$P39,0,EDATE(EDATE($T39,1)+$R39,COLUMN()-22))</f>
        <v>#DIV/0!</v>
      </c>
      <c r="AH39" s="198" t="e">
        <f>IF(COUNT($T39:AG39)&gt;ROUNDUP($Q39/$O39,0)+$P39,0,EDATE(EDATE($T39,1)+$R39,COLUMN()-22))</f>
        <v>#DIV/0!</v>
      </c>
      <c r="AI39" s="198" t="e">
        <f>IF(COUNT($T39:AH39)&gt;ROUNDUP($Q39/$O39,0)+$P39,0,EDATE(EDATE($T39,1)+$R39,COLUMN()-22))</f>
        <v>#DIV/0!</v>
      </c>
      <c r="AJ39" s="198" t="e">
        <f>IF(COUNT($T39:AI39)&gt;ROUNDUP($Q39/$O39,0)+$P39,0,EDATE(EDATE($T39,1)+$R39,COLUMN()-22))</f>
        <v>#DIV/0!</v>
      </c>
      <c r="AK39" s="198" t="e">
        <f>IF(COUNT($T39:AJ39)&gt;ROUNDUP($Q39/$O39,0)+$P39,0,EDATE(EDATE($T39,1)+$R39,COLUMN()-22))</f>
        <v>#DIV/0!</v>
      </c>
      <c r="AL39" s="198" t="e">
        <f>IF(COUNT($T39:AK39)&gt;ROUNDUP($Q39/$O39,0)+$P39,0,EDATE(EDATE($T39,1)+$R39,COLUMN()-22))</f>
        <v>#DIV/0!</v>
      </c>
      <c r="AM39" s="198" t="e">
        <f>IF(COUNT($T39:AL39)&gt;ROUNDUP($Q39/$O39,0)+$P39,0,EDATE(EDATE($T39,1)+$R39,COLUMN()-22))</f>
        <v>#DIV/0!</v>
      </c>
      <c r="AN39" s="198" t="e">
        <f>IF(COUNT($T39:AM39)&gt;ROUNDUP($Q39/$O39,0)+$P39,0,EDATE(EDATE($T39,1)+$R39,COLUMN()-22))</f>
        <v>#DIV/0!</v>
      </c>
      <c r="AO39" s="198" t="e">
        <f>IF(COUNT($T39:AN39)&gt;ROUNDUP($Q39/$O39,0)+$P39,0,EDATE(EDATE($T39,1)+$R39,COLUMN()-22))</f>
        <v>#DIV/0!</v>
      </c>
      <c r="AP39" s="198" t="e">
        <f>IF(COUNT($T39:AO39)&gt;ROUNDUP($Q39/$O39,0)+$P39,0,EDATE(EDATE($T39,1)+$R39,COLUMN()-22))</f>
        <v>#DIV/0!</v>
      </c>
      <c r="AQ39" s="198" t="e">
        <f>IF(COUNT($T39:AP39)&gt;ROUNDUP($Q39/$O39,0)+$P39,0,EDATE(EDATE($T39,1)+$R39,COLUMN()-22))</f>
        <v>#DIV/0!</v>
      </c>
      <c r="AR39" s="198" t="e">
        <f>IF(COUNT($T39:AQ39)&gt;ROUNDUP($Q39/$O39,0)+$P39,0,EDATE(EDATE($T39,1)+$R39,COLUMN()-22))</f>
        <v>#DIV/0!</v>
      </c>
      <c r="AS39" s="198" t="e">
        <f>IF(COUNT($T39:AR39)&gt;ROUNDUP($Q39/$O39,0)+$P39,0,EDATE(EDATE($T39,1)+$R39,COLUMN()-22))</f>
        <v>#DIV/0!</v>
      </c>
      <c r="AT39" s="198" t="e">
        <f>IF(COUNT($T39:AS39)&gt;ROUNDUP($Q39/$O39,0)+$P39,0,EDATE(EDATE($T39,1)+$R39,COLUMN()-22))</f>
        <v>#DIV/0!</v>
      </c>
      <c r="AU39" s="198" t="e">
        <f>IF(COUNT($T39:AT39)&gt;ROUNDUP($Q39/$O39,0)+$P39,0,EDATE(EDATE($T39,1)+$R39,COLUMN()-22))</f>
        <v>#DIV/0!</v>
      </c>
      <c r="AV39" s="198" t="e">
        <f>IF(COUNT($T39:AU39)&gt;ROUNDUP($Q39/$O39,0)+$P39,0,EDATE(EDATE($T39,1)+$R39,COLUMN()-22))</f>
        <v>#DIV/0!</v>
      </c>
      <c r="AW39" s="198" t="e">
        <f>IF(COUNT($T39:AV39)&gt;ROUNDUP($Q39/$O39,0)+$P39,0,EDATE(EDATE($T39,1)+$R39,COLUMN()-22))</f>
        <v>#DIV/0!</v>
      </c>
      <c r="AX39" s="198" t="e">
        <f>IF(COUNT($T39:AW39)&gt;ROUNDUP($Q39/$O39,0)+$P39,0,EDATE(EDATE($T39,1)+$R39,COLUMN()-22))</f>
        <v>#DIV/0!</v>
      </c>
      <c r="AY39" s="198" t="e">
        <f>IF(COUNT($T39:AX39)&gt;ROUNDUP($Q39/$O39,0)+$P39,0,EDATE(EDATE($T39,1)+$R39,COLUMN()-22))</f>
        <v>#DIV/0!</v>
      </c>
      <c r="AZ39" s="198" t="e">
        <f>IF(COUNT($T39:AY39)&gt;ROUNDUP($Q39/$O39,0)+$P39,0,EDATE(EDATE($T39,1)+$R39,COLUMN()-22))</f>
        <v>#DIV/0!</v>
      </c>
      <c r="BA39" s="198" t="e">
        <f>IF(COUNT($T39:AZ39)&gt;ROUNDUP($Q39/$O39,0)+$P39,0,EDATE(EDATE($T39,1)+$R39,COLUMN()-22))</f>
        <v>#DIV/0!</v>
      </c>
      <c r="BB39" s="198" t="e">
        <f>IF(COUNT($T39:BA39)&gt;ROUNDUP($Q39/$O39,0)+$P39,0,EDATE(EDATE($T39,1)+$R39,COLUMN()-22))</f>
        <v>#DIV/0!</v>
      </c>
      <c r="BC39" s="198" t="e">
        <f>IF(COUNT($T39:BB39)&gt;ROUNDUP($Q39/$O39,0)+$P39,0,EDATE(EDATE($T39,1)+$R39,COLUMN()-22))</f>
        <v>#DIV/0!</v>
      </c>
      <c r="BD39" s="167"/>
      <c r="BE39" s="47"/>
    </row>
    <row r="40" spans="1:57" ht="21" customHeight="1">
      <c r="A40" s="160" t="str">
        <f t="shared" ca="1" si="0"/>
        <v/>
      </c>
      <c r="B40" s="280"/>
      <c r="C40" s="282" t="e">
        <f>+VLOOKUP(B40,'اسماء العملاء'!$A$2:$E$1270,5,FALSE)</f>
        <v>#N/A</v>
      </c>
      <c r="D40" s="282" t="e">
        <f>+VLOOKUP(B40,'اسماء العملاء'!$A$2:$C$1270,2,FALSE)</f>
        <v>#N/A</v>
      </c>
      <c r="E40" s="282"/>
      <c r="F40" s="282" t="e">
        <f>+VLOOKUP(B40,'اسماء العملاء'!$A$2:$C$1270,3,FALSE)</f>
        <v>#N/A</v>
      </c>
      <c r="G40" s="47"/>
      <c r="H40" s="82" t="e">
        <f>+VLOOKUP(G40,'انواع الفلاتر'!$B$2:$C$52,2,FALSE)</f>
        <v>#N/A</v>
      </c>
      <c r="I40" s="58"/>
      <c r="J40" s="80" t="e">
        <f t="shared" si="1"/>
        <v>#N/A</v>
      </c>
      <c r="K40" s="63"/>
      <c r="L40" s="63"/>
      <c r="M40" s="169"/>
      <c r="N40" s="64">
        <f t="shared" si="2"/>
        <v>0</v>
      </c>
      <c r="O40" s="287"/>
      <c r="P40" s="181" t="e">
        <f t="shared" si="4"/>
        <v>#DIV/0!</v>
      </c>
      <c r="Q40" s="181" t="e">
        <f t="shared" si="5"/>
        <v>#DIV/0!</v>
      </c>
      <c r="R40" s="194">
        <v>0</v>
      </c>
      <c r="S40" s="187" t="e">
        <f t="shared" si="3"/>
        <v>#DIV/0!</v>
      </c>
      <c r="T40" s="200"/>
      <c r="U40" s="198" t="e">
        <f>IF(COUNT($T40:T40)&gt;ROUNDUP($Q40/$O40,0)+$P40,0,EDATE(EDATE($T40,1)+$R40,COLUMN()-22))</f>
        <v>#DIV/0!</v>
      </c>
      <c r="V40" s="198" t="e">
        <f>IF(COUNT($T40:U40)&gt;ROUNDUP($Q40/$O40,0)+$P40,0,EDATE(EDATE($T40,1)+$R40,COLUMN()-22))</f>
        <v>#DIV/0!</v>
      </c>
      <c r="W40" s="198" t="e">
        <f>IF(COUNT($T40:V40)&gt;ROUNDUP($Q40/$O40,0)+$P40,0,EDATE(EDATE($T40,1)+$R40,COLUMN()-22))</f>
        <v>#DIV/0!</v>
      </c>
      <c r="X40" s="198" t="e">
        <f>IF(COUNT($T40:W40)&gt;ROUNDUP($Q40/$O40,0)+$P40,0,EDATE(EDATE($T40,1)+$R40,COLUMN()-22))</f>
        <v>#DIV/0!</v>
      </c>
      <c r="Y40" s="198" t="e">
        <f>IF(COUNT($T40:X40)&gt;ROUNDUP($Q40/$O40,0)+$P40,0,EDATE(EDATE($T40,1)+$R40,COLUMN()-22))</f>
        <v>#DIV/0!</v>
      </c>
      <c r="Z40" s="198" t="e">
        <f>IF(COUNT($T40:Y40)&gt;ROUNDUP($Q40/$O40,0)+$P40,0,EDATE(EDATE($T40,1)+$R40,COLUMN()-22))</f>
        <v>#DIV/0!</v>
      </c>
      <c r="AA40" s="198" t="e">
        <f>IF(COUNT($T40:Z40)&gt;ROUNDUP($Q40/$O40,0)+$P40,0,EDATE(EDATE($T40,1)+$R40,COLUMN()-22))</f>
        <v>#DIV/0!</v>
      </c>
      <c r="AB40" s="198" t="e">
        <f>IF(COUNT($T40:AA40)&gt;ROUNDUP($Q40/$O40,0)+$P40,0,EDATE(EDATE($T40,1)+$R40,COLUMN()-22))</f>
        <v>#DIV/0!</v>
      </c>
      <c r="AC40" s="198" t="e">
        <f>IF(COUNT($T40:AB40)&gt;ROUNDUP($Q40/$O40,0)+$P40,0,EDATE(EDATE($T40,1)+$R40,COLUMN()-22))</f>
        <v>#DIV/0!</v>
      </c>
      <c r="AD40" s="198" t="e">
        <f>IF(COUNT($T40:AC40)&gt;ROUNDUP($Q40/$O40,0)+$P40,0,EDATE(EDATE($T40,1)+$R40,COLUMN()-22))</f>
        <v>#DIV/0!</v>
      </c>
      <c r="AE40" s="198" t="e">
        <f>IF(COUNT($T40:AD40)&gt;ROUNDUP($Q40/$O40,0)+$P40,0,EDATE(EDATE($T40,1)+$R40,COLUMN()-22))</f>
        <v>#DIV/0!</v>
      </c>
      <c r="AF40" s="198" t="e">
        <f>IF(COUNT($T40:AE40)&gt;ROUNDUP($Q40/$O40,0)+$P40,0,EDATE(EDATE($T40,1)+$R40,COLUMN()-22))</f>
        <v>#DIV/0!</v>
      </c>
      <c r="AG40" s="198" t="e">
        <f>IF(COUNT($T40:AF40)&gt;ROUNDUP($Q40/$O40,0)+$P40,0,EDATE(EDATE($T40,1)+$R40,COLUMN()-22))</f>
        <v>#DIV/0!</v>
      </c>
      <c r="AH40" s="198" t="e">
        <f>IF(COUNT($T40:AG40)&gt;ROUNDUP($Q40/$O40,0)+$P40,0,EDATE(EDATE($T40,1)+$R40,COLUMN()-22))</f>
        <v>#DIV/0!</v>
      </c>
      <c r="AI40" s="198" t="e">
        <f>IF(COUNT($T40:AH40)&gt;ROUNDUP($Q40/$O40,0)+$P40,0,EDATE(EDATE($T40,1)+$R40,COLUMN()-22))</f>
        <v>#DIV/0!</v>
      </c>
      <c r="AJ40" s="198" t="e">
        <f>IF(COUNT($T40:AI40)&gt;ROUNDUP($Q40/$O40,0)+$P40,0,EDATE(EDATE($T40,1)+$R40,COLUMN()-22))</f>
        <v>#DIV/0!</v>
      </c>
      <c r="AK40" s="198" t="e">
        <f>IF(COUNT($T40:AJ40)&gt;ROUNDUP($Q40/$O40,0)+$P40,0,EDATE(EDATE($T40,1)+$R40,COLUMN()-22))</f>
        <v>#DIV/0!</v>
      </c>
      <c r="AL40" s="198" t="e">
        <f>IF(COUNT($T40:AK40)&gt;ROUNDUP($Q40/$O40,0)+$P40,0,EDATE(EDATE($T40,1)+$R40,COLUMN()-22))</f>
        <v>#DIV/0!</v>
      </c>
      <c r="AM40" s="198" t="e">
        <f>IF(COUNT($T40:AL40)&gt;ROUNDUP($Q40/$O40,0)+$P40,0,EDATE(EDATE($T40,1)+$R40,COLUMN()-22))</f>
        <v>#DIV/0!</v>
      </c>
      <c r="AN40" s="198" t="e">
        <f>IF(COUNT($T40:AM40)&gt;ROUNDUP($Q40/$O40,0)+$P40,0,EDATE(EDATE($T40,1)+$R40,COLUMN()-22))</f>
        <v>#DIV/0!</v>
      </c>
      <c r="AO40" s="198" t="e">
        <f>IF(COUNT($T40:AN40)&gt;ROUNDUP($Q40/$O40,0)+$P40,0,EDATE(EDATE($T40,1)+$R40,COLUMN()-22))</f>
        <v>#DIV/0!</v>
      </c>
      <c r="AP40" s="198" t="e">
        <f>IF(COUNT($T40:AO40)&gt;ROUNDUP($Q40/$O40,0)+$P40,0,EDATE(EDATE($T40,1)+$R40,COLUMN()-22))</f>
        <v>#DIV/0!</v>
      </c>
      <c r="AQ40" s="198" t="e">
        <f>IF(COUNT($T40:AP40)&gt;ROUNDUP($Q40/$O40,0)+$P40,0,EDATE(EDATE($T40,1)+$R40,COLUMN()-22))</f>
        <v>#DIV/0!</v>
      </c>
      <c r="AR40" s="198" t="e">
        <f>IF(COUNT($T40:AQ40)&gt;ROUNDUP($Q40/$O40,0)+$P40,0,EDATE(EDATE($T40,1)+$R40,COLUMN()-22))</f>
        <v>#DIV/0!</v>
      </c>
      <c r="AS40" s="198" t="e">
        <f>IF(COUNT($T40:AR40)&gt;ROUNDUP($Q40/$O40,0)+$P40,0,EDATE(EDATE($T40,1)+$R40,COLUMN()-22))</f>
        <v>#DIV/0!</v>
      </c>
      <c r="AT40" s="198" t="e">
        <f>IF(COUNT($T40:AS40)&gt;ROUNDUP($Q40/$O40,0)+$P40,0,EDATE(EDATE($T40,1)+$R40,COLUMN()-22))</f>
        <v>#DIV/0!</v>
      </c>
      <c r="AU40" s="198" t="e">
        <f>IF(COUNT($T40:AT40)&gt;ROUNDUP($Q40/$O40,0)+$P40,0,EDATE(EDATE($T40,1)+$R40,COLUMN()-22))</f>
        <v>#DIV/0!</v>
      </c>
      <c r="AV40" s="198" t="e">
        <f>IF(COUNT($T40:AU40)&gt;ROUNDUP($Q40/$O40,0)+$P40,0,EDATE(EDATE($T40,1)+$R40,COLUMN()-22))</f>
        <v>#DIV/0!</v>
      </c>
      <c r="AW40" s="198" t="e">
        <f>IF(COUNT($T40:AV40)&gt;ROUNDUP($Q40/$O40,0)+$P40,0,EDATE(EDATE($T40,1)+$R40,COLUMN()-22))</f>
        <v>#DIV/0!</v>
      </c>
      <c r="AX40" s="198" t="e">
        <f>IF(COUNT($T40:AW40)&gt;ROUNDUP($Q40/$O40,0)+$P40,0,EDATE(EDATE($T40,1)+$R40,COLUMN()-22))</f>
        <v>#DIV/0!</v>
      </c>
      <c r="AY40" s="198" t="e">
        <f>IF(COUNT($T40:AX40)&gt;ROUNDUP($Q40/$O40,0)+$P40,0,EDATE(EDATE($T40,1)+$R40,COLUMN()-22))</f>
        <v>#DIV/0!</v>
      </c>
      <c r="AZ40" s="198" t="e">
        <f>IF(COUNT($T40:AY40)&gt;ROUNDUP($Q40/$O40,0)+$P40,0,EDATE(EDATE($T40,1)+$R40,COLUMN()-22))</f>
        <v>#DIV/0!</v>
      </c>
      <c r="BA40" s="198" t="e">
        <f>IF(COUNT($T40:AZ40)&gt;ROUNDUP($Q40/$O40,0)+$P40,0,EDATE(EDATE($T40,1)+$R40,COLUMN()-22))</f>
        <v>#DIV/0!</v>
      </c>
      <c r="BB40" s="198" t="e">
        <f>IF(COUNT($T40:BA40)&gt;ROUNDUP($Q40/$O40,0)+$P40,0,EDATE(EDATE($T40,1)+$R40,COLUMN()-22))</f>
        <v>#DIV/0!</v>
      </c>
      <c r="BC40" s="198" t="e">
        <f>IF(COUNT($T40:BB40)&gt;ROUNDUP($Q40/$O40,0)+$P40,0,EDATE(EDATE($T40,1)+$R40,COLUMN()-22))</f>
        <v>#DIV/0!</v>
      </c>
      <c r="BD40" s="167"/>
      <c r="BE40" s="47"/>
    </row>
    <row r="41" spans="1:57" ht="21" customHeight="1">
      <c r="A41" s="160" t="str">
        <f t="shared" ca="1" si="0"/>
        <v/>
      </c>
      <c r="B41" s="280"/>
      <c r="C41" s="282" t="e">
        <f>+VLOOKUP(B41,'اسماء العملاء'!$A$2:$E$1270,5,FALSE)</f>
        <v>#N/A</v>
      </c>
      <c r="D41" s="282" t="e">
        <f>+VLOOKUP(B41,'اسماء العملاء'!$A$2:$C$1270,2,FALSE)</f>
        <v>#N/A</v>
      </c>
      <c r="E41" s="282"/>
      <c r="F41" s="282" t="e">
        <f>+VLOOKUP(B41,'اسماء العملاء'!$A$2:$C$1270,3,FALSE)</f>
        <v>#N/A</v>
      </c>
      <c r="G41" s="47"/>
      <c r="H41" s="82" t="e">
        <f>+VLOOKUP(G41,'انواع الفلاتر'!$B$2:$C$52,2,FALSE)</f>
        <v>#N/A</v>
      </c>
      <c r="I41" s="58"/>
      <c r="J41" s="80" t="e">
        <f t="shared" si="1"/>
        <v>#N/A</v>
      </c>
      <c r="K41" s="63"/>
      <c r="L41" s="63"/>
      <c r="M41" s="169"/>
      <c r="N41" s="64">
        <f t="shared" si="2"/>
        <v>0</v>
      </c>
      <c r="O41" s="287"/>
      <c r="P41" s="181" t="e">
        <f t="shared" si="4"/>
        <v>#DIV/0!</v>
      </c>
      <c r="Q41" s="181" t="e">
        <f t="shared" si="5"/>
        <v>#DIV/0!</v>
      </c>
      <c r="R41" s="194">
        <v>0</v>
      </c>
      <c r="S41" s="187" t="e">
        <f t="shared" si="3"/>
        <v>#DIV/0!</v>
      </c>
      <c r="T41" s="200"/>
      <c r="U41" s="198" t="e">
        <f>IF(COUNT($T41:T41)&gt;ROUNDUP($Q41/$O41,0)+$P41,0,EDATE(EDATE($T41,1)+$R41,COLUMN()-22))</f>
        <v>#DIV/0!</v>
      </c>
      <c r="V41" s="198" t="e">
        <f>IF(COUNT($T41:U41)&gt;ROUNDUP($Q41/$O41,0)+$P41,0,EDATE(EDATE($T41,1)+$R41,COLUMN()-22))</f>
        <v>#DIV/0!</v>
      </c>
      <c r="W41" s="198" t="e">
        <f>IF(COUNT($T41:V41)&gt;ROUNDUP($Q41/$O41,0)+$P41,0,EDATE(EDATE($T41,1)+$R41,COLUMN()-22))</f>
        <v>#DIV/0!</v>
      </c>
      <c r="X41" s="198" t="e">
        <f>IF(COUNT($T41:W41)&gt;ROUNDUP($Q41/$O41,0)+$P41,0,EDATE(EDATE($T41,1)+$R41,COLUMN()-22))</f>
        <v>#DIV/0!</v>
      </c>
      <c r="Y41" s="198" t="e">
        <f>IF(COUNT($T41:X41)&gt;ROUNDUP($Q41/$O41,0)+$P41,0,EDATE(EDATE($T41,1)+$R41,COLUMN()-22))</f>
        <v>#DIV/0!</v>
      </c>
      <c r="Z41" s="198" t="e">
        <f>IF(COUNT($T41:Y41)&gt;ROUNDUP($Q41/$O41,0)+$P41,0,EDATE(EDATE($T41,1)+$R41,COLUMN()-22))</f>
        <v>#DIV/0!</v>
      </c>
      <c r="AA41" s="198" t="e">
        <f>IF(COUNT($T41:Z41)&gt;ROUNDUP($Q41/$O41,0)+$P41,0,EDATE(EDATE($T41,1)+$R41,COLUMN()-22))</f>
        <v>#DIV/0!</v>
      </c>
      <c r="AB41" s="198" t="e">
        <f>IF(COUNT($T41:AA41)&gt;ROUNDUP($Q41/$O41,0)+$P41,0,EDATE(EDATE($T41,1)+$R41,COLUMN()-22))</f>
        <v>#DIV/0!</v>
      </c>
      <c r="AC41" s="198" t="e">
        <f>IF(COUNT($T41:AB41)&gt;ROUNDUP($Q41/$O41,0)+$P41,0,EDATE(EDATE($T41,1)+$R41,COLUMN()-22))</f>
        <v>#DIV/0!</v>
      </c>
      <c r="AD41" s="198" t="e">
        <f>IF(COUNT($T41:AC41)&gt;ROUNDUP($Q41/$O41,0)+$P41,0,EDATE(EDATE($T41,1)+$R41,COLUMN()-22))</f>
        <v>#DIV/0!</v>
      </c>
      <c r="AE41" s="198" t="e">
        <f>IF(COUNT($T41:AD41)&gt;ROUNDUP($Q41/$O41,0)+$P41,0,EDATE(EDATE($T41,1)+$R41,COLUMN()-22))</f>
        <v>#DIV/0!</v>
      </c>
      <c r="AF41" s="198" t="e">
        <f>IF(COUNT($T41:AE41)&gt;ROUNDUP($Q41/$O41,0)+$P41,0,EDATE(EDATE($T41,1)+$R41,COLUMN()-22))</f>
        <v>#DIV/0!</v>
      </c>
      <c r="AG41" s="198" t="e">
        <f>IF(COUNT($T41:AF41)&gt;ROUNDUP($Q41/$O41,0)+$P41,0,EDATE(EDATE($T41,1)+$R41,COLUMN()-22))</f>
        <v>#DIV/0!</v>
      </c>
      <c r="AH41" s="198" t="e">
        <f>IF(COUNT($T41:AG41)&gt;ROUNDUP($Q41/$O41,0)+$P41,0,EDATE(EDATE($T41,1)+$R41,COLUMN()-22))</f>
        <v>#DIV/0!</v>
      </c>
      <c r="AI41" s="198" t="e">
        <f>IF(COUNT($T41:AH41)&gt;ROUNDUP($Q41/$O41,0)+$P41,0,EDATE(EDATE($T41,1)+$R41,COLUMN()-22))</f>
        <v>#DIV/0!</v>
      </c>
      <c r="AJ41" s="198" t="e">
        <f>IF(COUNT($T41:AI41)&gt;ROUNDUP($Q41/$O41,0)+$P41,0,EDATE(EDATE($T41,1)+$R41,COLUMN()-22))</f>
        <v>#DIV/0!</v>
      </c>
      <c r="AK41" s="198" t="e">
        <f>IF(COUNT($T41:AJ41)&gt;ROUNDUP($Q41/$O41,0)+$P41,0,EDATE(EDATE($T41,1)+$R41,COLUMN()-22))</f>
        <v>#DIV/0!</v>
      </c>
      <c r="AL41" s="198" t="e">
        <f>IF(COUNT($T41:AK41)&gt;ROUNDUP($Q41/$O41,0)+$P41,0,EDATE(EDATE($T41,1)+$R41,COLUMN()-22))</f>
        <v>#DIV/0!</v>
      </c>
      <c r="AM41" s="198" t="e">
        <f>IF(COUNT($T41:AL41)&gt;ROUNDUP($Q41/$O41,0)+$P41,0,EDATE(EDATE($T41,1)+$R41,COLUMN()-22))</f>
        <v>#DIV/0!</v>
      </c>
      <c r="AN41" s="198" t="e">
        <f>IF(COUNT($T41:AM41)&gt;ROUNDUP($Q41/$O41,0)+$P41,0,EDATE(EDATE($T41,1)+$R41,COLUMN()-22))</f>
        <v>#DIV/0!</v>
      </c>
      <c r="AO41" s="198" t="e">
        <f>IF(COUNT($T41:AN41)&gt;ROUNDUP($Q41/$O41,0)+$P41,0,EDATE(EDATE($T41,1)+$R41,COLUMN()-22))</f>
        <v>#DIV/0!</v>
      </c>
      <c r="AP41" s="198" t="e">
        <f>IF(COUNT($T41:AO41)&gt;ROUNDUP($Q41/$O41,0)+$P41,0,EDATE(EDATE($T41,1)+$R41,COLUMN()-22))</f>
        <v>#DIV/0!</v>
      </c>
      <c r="AQ41" s="198" t="e">
        <f>IF(COUNT($T41:AP41)&gt;ROUNDUP($Q41/$O41,0)+$P41,0,EDATE(EDATE($T41,1)+$R41,COLUMN()-22))</f>
        <v>#DIV/0!</v>
      </c>
      <c r="AR41" s="198" t="e">
        <f>IF(COUNT($T41:AQ41)&gt;ROUNDUP($Q41/$O41,0)+$P41,0,EDATE(EDATE($T41,1)+$R41,COLUMN()-22))</f>
        <v>#DIV/0!</v>
      </c>
      <c r="AS41" s="198" t="e">
        <f>IF(COUNT($T41:AR41)&gt;ROUNDUP($Q41/$O41,0)+$P41,0,EDATE(EDATE($T41,1)+$R41,COLUMN()-22))</f>
        <v>#DIV/0!</v>
      </c>
      <c r="AT41" s="198" t="e">
        <f>IF(COUNT($T41:AS41)&gt;ROUNDUP($Q41/$O41,0)+$P41,0,EDATE(EDATE($T41,1)+$R41,COLUMN()-22))</f>
        <v>#DIV/0!</v>
      </c>
      <c r="AU41" s="198" t="e">
        <f>IF(COUNT($T41:AT41)&gt;ROUNDUP($Q41/$O41,0)+$P41,0,EDATE(EDATE($T41,1)+$R41,COLUMN()-22))</f>
        <v>#DIV/0!</v>
      </c>
      <c r="AV41" s="198" t="e">
        <f>IF(COUNT($T41:AU41)&gt;ROUNDUP($Q41/$O41,0)+$P41,0,EDATE(EDATE($T41,1)+$R41,COLUMN()-22))</f>
        <v>#DIV/0!</v>
      </c>
      <c r="AW41" s="198" t="e">
        <f>IF(COUNT($T41:AV41)&gt;ROUNDUP($Q41/$O41,0)+$P41,0,EDATE(EDATE($T41,1)+$R41,COLUMN()-22))</f>
        <v>#DIV/0!</v>
      </c>
      <c r="AX41" s="198" t="e">
        <f>IF(COUNT($T41:AW41)&gt;ROUNDUP($Q41/$O41,0)+$P41,0,EDATE(EDATE($T41,1)+$R41,COLUMN()-22))</f>
        <v>#DIV/0!</v>
      </c>
      <c r="AY41" s="198" t="e">
        <f>IF(COUNT($T41:AX41)&gt;ROUNDUP($Q41/$O41,0)+$P41,0,EDATE(EDATE($T41,1)+$R41,COLUMN()-22))</f>
        <v>#DIV/0!</v>
      </c>
      <c r="AZ41" s="198" t="e">
        <f>IF(COUNT($T41:AY41)&gt;ROUNDUP($Q41/$O41,0)+$P41,0,EDATE(EDATE($T41,1)+$R41,COLUMN()-22))</f>
        <v>#DIV/0!</v>
      </c>
      <c r="BA41" s="198" t="e">
        <f>IF(COUNT($T41:AZ41)&gt;ROUNDUP($Q41/$O41,0)+$P41,0,EDATE(EDATE($T41,1)+$R41,COLUMN()-22))</f>
        <v>#DIV/0!</v>
      </c>
      <c r="BB41" s="198" t="e">
        <f>IF(COUNT($T41:BA41)&gt;ROUNDUP($Q41/$O41,0)+$P41,0,EDATE(EDATE($T41,1)+$R41,COLUMN()-22))</f>
        <v>#DIV/0!</v>
      </c>
      <c r="BC41" s="198" t="e">
        <f>IF(COUNT($T41:BB41)&gt;ROUNDUP($Q41/$O41,0)+$P41,0,EDATE(EDATE($T41,1)+$R41,COLUMN()-22))</f>
        <v>#DIV/0!</v>
      </c>
      <c r="BD41" s="167"/>
      <c r="BE41" s="47"/>
    </row>
    <row r="42" spans="1:57" ht="21" customHeight="1">
      <c r="A42" s="160" t="str">
        <f t="shared" ca="1" si="0"/>
        <v/>
      </c>
      <c r="B42" s="280"/>
      <c r="C42" s="282" t="e">
        <f>+VLOOKUP(B42,'اسماء العملاء'!$A$2:$E$1270,5,FALSE)</f>
        <v>#N/A</v>
      </c>
      <c r="D42" s="282" t="e">
        <f>+VLOOKUP(B42,'اسماء العملاء'!$A$2:$C$1270,2,FALSE)</f>
        <v>#N/A</v>
      </c>
      <c r="E42" s="282"/>
      <c r="F42" s="282" t="e">
        <f>+VLOOKUP(B42,'اسماء العملاء'!$A$2:$C$1270,3,FALSE)</f>
        <v>#N/A</v>
      </c>
      <c r="G42" s="47"/>
      <c r="H42" s="82" t="e">
        <f>+VLOOKUP(G42,'انواع الفلاتر'!$B$2:$C$52,2,FALSE)</f>
        <v>#N/A</v>
      </c>
      <c r="I42" s="58"/>
      <c r="J42" s="80" t="e">
        <f t="shared" si="1"/>
        <v>#N/A</v>
      </c>
      <c r="K42" s="63"/>
      <c r="L42" s="63"/>
      <c r="M42" s="169"/>
      <c r="N42" s="64">
        <f t="shared" si="2"/>
        <v>0</v>
      </c>
      <c r="O42" s="287"/>
      <c r="P42" s="181" t="e">
        <f t="shared" si="4"/>
        <v>#DIV/0!</v>
      </c>
      <c r="Q42" s="181" t="e">
        <f t="shared" si="5"/>
        <v>#DIV/0!</v>
      </c>
      <c r="R42" s="194">
        <v>0</v>
      </c>
      <c r="S42" s="187" t="e">
        <f t="shared" si="3"/>
        <v>#DIV/0!</v>
      </c>
      <c r="T42" s="200"/>
      <c r="U42" s="198" t="e">
        <f>IF(COUNT($T42:T42)&gt;ROUNDUP($Q42/$O42,0)+$P42,0,EDATE(EDATE($T42,1)+$R42,COLUMN()-22))</f>
        <v>#DIV/0!</v>
      </c>
      <c r="V42" s="198" t="e">
        <f>IF(COUNT($T42:U42)&gt;ROUNDUP($Q42/$O42,0)+$P42,0,EDATE(EDATE($T42,1)+$R42,COLUMN()-22))</f>
        <v>#DIV/0!</v>
      </c>
      <c r="W42" s="198" t="e">
        <f>IF(COUNT($T42:V42)&gt;ROUNDUP($Q42/$O42,0)+$P42,0,EDATE(EDATE($T42,1)+$R42,COLUMN()-22))</f>
        <v>#DIV/0!</v>
      </c>
      <c r="X42" s="198" t="e">
        <f>IF(COUNT($T42:W42)&gt;ROUNDUP($Q42/$O42,0)+$P42,0,EDATE(EDATE($T42,1)+$R42,COLUMN()-22))</f>
        <v>#DIV/0!</v>
      </c>
      <c r="Y42" s="198" t="e">
        <f>IF(COUNT($T42:X42)&gt;ROUNDUP($Q42/$O42,0)+$P42,0,EDATE(EDATE($T42,1)+$R42,COLUMN()-22))</f>
        <v>#DIV/0!</v>
      </c>
      <c r="Z42" s="198" t="e">
        <f>IF(COUNT($T42:Y42)&gt;ROUNDUP($Q42/$O42,0)+$P42,0,EDATE(EDATE($T42,1)+$R42,COLUMN()-22))</f>
        <v>#DIV/0!</v>
      </c>
      <c r="AA42" s="198" t="e">
        <f>IF(COUNT($T42:Z42)&gt;ROUNDUP($Q42/$O42,0)+$P42,0,EDATE(EDATE($T42,1)+$R42,COLUMN()-22))</f>
        <v>#DIV/0!</v>
      </c>
      <c r="AB42" s="198" t="e">
        <f>IF(COUNT($T42:AA42)&gt;ROUNDUP($Q42/$O42,0)+$P42,0,EDATE(EDATE($T42,1)+$R42,COLUMN()-22))</f>
        <v>#DIV/0!</v>
      </c>
      <c r="AC42" s="198" t="e">
        <f>IF(COUNT($T42:AB42)&gt;ROUNDUP($Q42/$O42,0)+$P42,0,EDATE(EDATE($T42,1)+$R42,COLUMN()-22))</f>
        <v>#DIV/0!</v>
      </c>
      <c r="AD42" s="198" t="e">
        <f>IF(COUNT($T42:AC42)&gt;ROUNDUP($Q42/$O42,0)+$P42,0,EDATE(EDATE($T42,1)+$R42,COLUMN()-22))</f>
        <v>#DIV/0!</v>
      </c>
      <c r="AE42" s="198" t="e">
        <f>IF(COUNT($T42:AD42)&gt;ROUNDUP($Q42/$O42,0)+$P42,0,EDATE(EDATE($T42,1)+$R42,COLUMN()-22))</f>
        <v>#DIV/0!</v>
      </c>
      <c r="AF42" s="198" t="e">
        <f>IF(COUNT($T42:AE42)&gt;ROUNDUP($Q42/$O42,0)+$P42,0,EDATE(EDATE($T42,1)+$R42,COLUMN()-22))</f>
        <v>#DIV/0!</v>
      </c>
      <c r="AG42" s="198" t="e">
        <f>IF(COUNT($T42:AF42)&gt;ROUNDUP($Q42/$O42,0)+$P42,0,EDATE(EDATE($T42,1)+$R42,COLUMN()-22))</f>
        <v>#DIV/0!</v>
      </c>
      <c r="AH42" s="198" t="e">
        <f>IF(COUNT($T42:AG42)&gt;ROUNDUP($Q42/$O42,0)+$P42,0,EDATE(EDATE($T42,1)+$R42,COLUMN()-22))</f>
        <v>#DIV/0!</v>
      </c>
      <c r="AI42" s="198" t="e">
        <f>IF(COUNT($T42:AH42)&gt;ROUNDUP($Q42/$O42,0)+$P42,0,EDATE(EDATE($T42,1)+$R42,COLUMN()-22))</f>
        <v>#DIV/0!</v>
      </c>
      <c r="AJ42" s="198" t="e">
        <f>IF(COUNT($T42:AI42)&gt;ROUNDUP($Q42/$O42,0)+$P42,0,EDATE(EDATE($T42,1)+$R42,COLUMN()-22))</f>
        <v>#DIV/0!</v>
      </c>
      <c r="AK42" s="198" t="e">
        <f>IF(COUNT($T42:AJ42)&gt;ROUNDUP($Q42/$O42,0)+$P42,0,EDATE(EDATE($T42,1)+$R42,COLUMN()-22))</f>
        <v>#DIV/0!</v>
      </c>
      <c r="AL42" s="198" t="e">
        <f>IF(COUNT($T42:AK42)&gt;ROUNDUP($Q42/$O42,0)+$P42,0,EDATE(EDATE($T42,1)+$R42,COLUMN()-22))</f>
        <v>#DIV/0!</v>
      </c>
      <c r="AM42" s="198" t="e">
        <f>IF(COUNT($T42:AL42)&gt;ROUNDUP($Q42/$O42,0)+$P42,0,EDATE(EDATE($T42,1)+$R42,COLUMN()-22))</f>
        <v>#DIV/0!</v>
      </c>
      <c r="AN42" s="198" t="e">
        <f>IF(COUNT($T42:AM42)&gt;ROUNDUP($Q42/$O42,0)+$P42,0,EDATE(EDATE($T42,1)+$R42,COLUMN()-22))</f>
        <v>#DIV/0!</v>
      </c>
      <c r="AO42" s="198" t="e">
        <f>IF(COUNT($T42:AN42)&gt;ROUNDUP($Q42/$O42,0)+$P42,0,EDATE(EDATE($T42,1)+$R42,COLUMN()-22))</f>
        <v>#DIV/0!</v>
      </c>
      <c r="AP42" s="198" t="e">
        <f>IF(COUNT($T42:AO42)&gt;ROUNDUP($Q42/$O42,0)+$P42,0,EDATE(EDATE($T42,1)+$R42,COLUMN()-22))</f>
        <v>#DIV/0!</v>
      </c>
      <c r="AQ42" s="198" t="e">
        <f>IF(COUNT($T42:AP42)&gt;ROUNDUP($Q42/$O42,0)+$P42,0,EDATE(EDATE($T42,1)+$R42,COLUMN()-22))</f>
        <v>#DIV/0!</v>
      </c>
      <c r="AR42" s="198" t="e">
        <f>IF(COUNT($T42:AQ42)&gt;ROUNDUP($Q42/$O42,0)+$P42,0,EDATE(EDATE($T42,1)+$R42,COLUMN()-22))</f>
        <v>#DIV/0!</v>
      </c>
      <c r="AS42" s="198" t="e">
        <f>IF(COUNT($T42:AR42)&gt;ROUNDUP($Q42/$O42,0)+$P42,0,EDATE(EDATE($T42,1)+$R42,COLUMN()-22))</f>
        <v>#DIV/0!</v>
      </c>
      <c r="AT42" s="198" t="e">
        <f>IF(COUNT($T42:AS42)&gt;ROUNDUP($Q42/$O42,0)+$P42,0,EDATE(EDATE($T42,1)+$R42,COLUMN()-22))</f>
        <v>#DIV/0!</v>
      </c>
      <c r="AU42" s="198" t="e">
        <f>IF(COUNT($T42:AT42)&gt;ROUNDUP($Q42/$O42,0)+$P42,0,EDATE(EDATE($T42,1)+$R42,COLUMN()-22))</f>
        <v>#DIV/0!</v>
      </c>
      <c r="AV42" s="198" t="e">
        <f>IF(COUNT($T42:AU42)&gt;ROUNDUP($Q42/$O42,0)+$P42,0,EDATE(EDATE($T42,1)+$R42,COLUMN()-22))</f>
        <v>#DIV/0!</v>
      </c>
      <c r="AW42" s="198" t="e">
        <f>IF(COUNT($T42:AV42)&gt;ROUNDUP($Q42/$O42,0)+$P42,0,EDATE(EDATE($T42,1)+$R42,COLUMN()-22))</f>
        <v>#DIV/0!</v>
      </c>
      <c r="AX42" s="198" t="e">
        <f>IF(COUNT($T42:AW42)&gt;ROUNDUP($Q42/$O42,0)+$P42,0,EDATE(EDATE($T42,1)+$R42,COLUMN()-22))</f>
        <v>#DIV/0!</v>
      </c>
      <c r="AY42" s="198" t="e">
        <f>IF(COUNT($T42:AX42)&gt;ROUNDUP($Q42/$O42,0)+$P42,0,EDATE(EDATE($T42,1)+$R42,COLUMN()-22))</f>
        <v>#DIV/0!</v>
      </c>
      <c r="AZ42" s="198" t="e">
        <f>IF(COUNT($T42:AY42)&gt;ROUNDUP($Q42/$O42,0)+$P42,0,EDATE(EDATE($T42,1)+$R42,COLUMN()-22))</f>
        <v>#DIV/0!</v>
      </c>
      <c r="BA42" s="198" t="e">
        <f>IF(COUNT($T42:AZ42)&gt;ROUNDUP($Q42/$O42,0)+$P42,0,EDATE(EDATE($T42,1)+$R42,COLUMN()-22))</f>
        <v>#DIV/0!</v>
      </c>
      <c r="BB42" s="198" t="e">
        <f>IF(COUNT($T42:BA42)&gt;ROUNDUP($Q42/$O42,0)+$P42,0,EDATE(EDATE($T42,1)+$R42,COLUMN()-22))</f>
        <v>#DIV/0!</v>
      </c>
      <c r="BC42" s="198" t="e">
        <f>IF(COUNT($T42:BB42)&gt;ROUNDUP($Q42/$O42,0)+$P42,0,EDATE(EDATE($T42,1)+$R42,COLUMN()-22))</f>
        <v>#DIV/0!</v>
      </c>
      <c r="BD42" s="167"/>
      <c r="BE42" s="47"/>
    </row>
    <row r="43" spans="1:57" ht="21" customHeight="1">
      <c r="A43" s="160" t="str">
        <f t="shared" ca="1" si="0"/>
        <v/>
      </c>
      <c r="B43" s="280"/>
      <c r="C43" s="282" t="e">
        <f>+VLOOKUP(B43,'اسماء العملاء'!$A$2:$E$1270,5,FALSE)</f>
        <v>#N/A</v>
      </c>
      <c r="D43" s="282" t="e">
        <f>+VLOOKUP(B43,'اسماء العملاء'!$A$2:$C$1270,2,FALSE)</f>
        <v>#N/A</v>
      </c>
      <c r="E43" s="282"/>
      <c r="F43" s="282" t="e">
        <f>+VLOOKUP(B43,'اسماء العملاء'!$A$2:$C$1270,3,FALSE)</f>
        <v>#N/A</v>
      </c>
      <c r="G43" s="47"/>
      <c r="H43" s="82" t="e">
        <f>+VLOOKUP(G43,'انواع الفلاتر'!$B$2:$C$52,2,FALSE)</f>
        <v>#N/A</v>
      </c>
      <c r="I43" s="58"/>
      <c r="J43" s="80" t="e">
        <f t="shared" si="1"/>
        <v>#N/A</v>
      </c>
      <c r="K43" s="63"/>
      <c r="L43" s="63"/>
      <c r="M43" s="169"/>
      <c r="N43" s="64">
        <f t="shared" si="2"/>
        <v>0</v>
      </c>
      <c r="O43" s="287"/>
      <c r="P43" s="181" t="e">
        <f t="shared" si="4"/>
        <v>#DIV/0!</v>
      </c>
      <c r="Q43" s="181" t="e">
        <f t="shared" si="5"/>
        <v>#DIV/0!</v>
      </c>
      <c r="R43" s="194">
        <v>0</v>
      </c>
      <c r="S43" s="187" t="e">
        <f t="shared" si="3"/>
        <v>#DIV/0!</v>
      </c>
      <c r="T43" s="200"/>
      <c r="U43" s="198" t="e">
        <f>IF(COUNT($T43:T43)&gt;ROUNDUP($Q43/$O43,0)+$P43,0,EDATE(EDATE($T43,1)+$R43,COLUMN()-22))</f>
        <v>#DIV/0!</v>
      </c>
      <c r="V43" s="198" t="e">
        <f>IF(COUNT($T43:U43)&gt;ROUNDUP($Q43/$O43,0)+$P43,0,EDATE(EDATE($T43,1)+$R43,COLUMN()-22))</f>
        <v>#DIV/0!</v>
      </c>
      <c r="W43" s="198" t="e">
        <f>IF(COUNT($T43:V43)&gt;ROUNDUP($Q43/$O43,0)+$P43,0,EDATE(EDATE($T43,1)+$R43,COLUMN()-22))</f>
        <v>#DIV/0!</v>
      </c>
      <c r="X43" s="198" t="e">
        <f>IF(COUNT($T43:W43)&gt;ROUNDUP($Q43/$O43,0)+$P43,0,EDATE(EDATE($T43,1)+$R43,COLUMN()-22))</f>
        <v>#DIV/0!</v>
      </c>
      <c r="Y43" s="198" t="e">
        <f>IF(COUNT($T43:X43)&gt;ROUNDUP($Q43/$O43,0)+$P43,0,EDATE(EDATE($T43,1)+$R43,COLUMN()-22))</f>
        <v>#DIV/0!</v>
      </c>
      <c r="Z43" s="198" t="e">
        <f>IF(COUNT($T43:Y43)&gt;ROUNDUP($Q43/$O43,0)+$P43,0,EDATE(EDATE($T43,1)+$R43,COLUMN()-22))</f>
        <v>#DIV/0!</v>
      </c>
      <c r="AA43" s="198" t="e">
        <f>IF(COUNT($T43:Z43)&gt;ROUNDUP($Q43/$O43,0)+$P43,0,EDATE(EDATE($T43,1)+$R43,COLUMN()-22))</f>
        <v>#DIV/0!</v>
      </c>
      <c r="AB43" s="198" t="e">
        <f>IF(COUNT($T43:AA43)&gt;ROUNDUP($Q43/$O43,0)+$P43,0,EDATE(EDATE($T43,1)+$R43,COLUMN()-22))</f>
        <v>#DIV/0!</v>
      </c>
      <c r="AC43" s="198" t="e">
        <f>IF(COUNT($T43:AB43)&gt;ROUNDUP($Q43/$O43,0)+$P43,0,EDATE(EDATE($T43,1)+$R43,COLUMN()-22))</f>
        <v>#DIV/0!</v>
      </c>
      <c r="AD43" s="198" t="e">
        <f>IF(COUNT($T43:AC43)&gt;ROUNDUP($Q43/$O43,0)+$P43,0,EDATE(EDATE($T43,1)+$R43,COLUMN()-22))</f>
        <v>#DIV/0!</v>
      </c>
      <c r="AE43" s="198" t="e">
        <f>IF(COUNT($T43:AD43)&gt;ROUNDUP($Q43/$O43,0)+$P43,0,EDATE(EDATE($T43,1)+$R43,COLUMN()-22))</f>
        <v>#DIV/0!</v>
      </c>
      <c r="AF43" s="198" t="e">
        <f>IF(COUNT($T43:AE43)&gt;ROUNDUP($Q43/$O43,0)+$P43,0,EDATE(EDATE($T43,1)+$R43,COLUMN()-22))</f>
        <v>#DIV/0!</v>
      </c>
      <c r="AG43" s="198" t="e">
        <f>IF(COUNT($T43:AF43)&gt;ROUNDUP($Q43/$O43,0)+$P43,0,EDATE(EDATE($T43,1)+$R43,COLUMN()-22))</f>
        <v>#DIV/0!</v>
      </c>
      <c r="AH43" s="198" t="e">
        <f>IF(COUNT($T43:AG43)&gt;ROUNDUP($Q43/$O43,0)+$P43,0,EDATE(EDATE($T43,1)+$R43,COLUMN()-22))</f>
        <v>#DIV/0!</v>
      </c>
      <c r="AI43" s="198" t="e">
        <f>IF(COUNT($T43:AH43)&gt;ROUNDUP($Q43/$O43,0)+$P43,0,EDATE(EDATE($T43,1)+$R43,COLUMN()-22))</f>
        <v>#DIV/0!</v>
      </c>
      <c r="AJ43" s="198" t="e">
        <f>IF(COUNT($T43:AI43)&gt;ROUNDUP($Q43/$O43,0)+$P43,0,EDATE(EDATE($T43,1)+$R43,COLUMN()-22))</f>
        <v>#DIV/0!</v>
      </c>
      <c r="AK43" s="198" t="e">
        <f>IF(COUNT($T43:AJ43)&gt;ROUNDUP($Q43/$O43,0)+$P43,0,EDATE(EDATE($T43,1)+$R43,COLUMN()-22))</f>
        <v>#DIV/0!</v>
      </c>
      <c r="AL43" s="198" t="e">
        <f>IF(COUNT($T43:AK43)&gt;ROUNDUP($Q43/$O43,0)+$P43,0,EDATE(EDATE($T43,1)+$R43,COLUMN()-22))</f>
        <v>#DIV/0!</v>
      </c>
      <c r="AM43" s="198" t="e">
        <f>IF(COUNT($T43:AL43)&gt;ROUNDUP($Q43/$O43,0)+$P43,0,EDATE(EDATE($T43,1)+$R43,COLUMN()-22))</f>
        <v>#DIV/0!</v>
      </c>
      <c r="AN43" s="198" t="e">
        <f>IF(COUNT($T43:AM43)&gt;ROUNDUP($Q43/$O43,0)+$P43,0,EDATE(EDATE($T43,1)+$R43,COLUMN()-22))</f>
        <v>#DIV/0!</v>
      </c>
      <c r="AO43" s="198" t="e">
        <f>IF(COUNT($T43:AN43)&gt;ROUNDUP($Q43/$O43,0)+$P43,0,EDATE(EDATE($T43,1)+$R43,COLUMN()-22))</f>
        <v>#DIV/0!</v>
      </c>
      <c r="AP43" s="198" t="e">
        <f>IF(COUNT($T43:AO43)&gt;ROUNDUP($Q43/$O43,0)+$P43,0,EDATE(EDATE($T43,1)+$R43,COLUMN()-22))</f>
        <v>#DIV/0!</v>
      </c>
      <c r="AQ43" s="198" t="e">
        <f>IF(COUNT($T43:AP43)&gt;ROUNDUP($Q43/$O43,0)+$P43,0,EDATE(EDATE($T43,1)+$R43,COLUMN()-22))</f>
        <v>#DIV/0!</v>
      </c>
      <c r="AR43" s="198" t="e">
        <f>IF(COUNT($T43:AQ43)&gt;ROUNDUP($Q43/$O43,0)+$P43,0,EDATE(EDATE($T43,1)+$R43,COLUMN()-22))</f>
        <v>#DIV/0!</v>
      </c>
      <c r="AS43" s="198" t="e">
        <f>IF(COUNT($T43:AR43)&gt;ROUNDUP($Q43/$O43,0)+$P43,0,EDATE(EDATE($T43,1)+$R43,COLUMN()-22))</f>
        <v>#DIV/0!</v>
      </c>
      <c r="AT43" s="198" t="e">
        <f>IF(COUNT($T43:AS43)&gt;ROUNDUP($Q43/$O43,0)+$P43,0,EDATE(EDATE($T43,1)+$R43,COLUMN()-22))</f>
        <v>#DIV/0!</v>
      </c>
      <c r="AU43" s="198" t="e">
        <f>IF(COUNT($T43:AT43)&gt;ROUNDUP($Q43/$O43,0)+$P43,0,EDATE(EDATE($T43,1)+$R43,COLUMN()-22))</f>
        <v>#DIV/0!</v>
      </c>
      <c r="AV43" s="198" t="e">
        <f>IF(COUNT($T43:AU43)&gt;ROUNDUP($Q43/$O43,0)+$P43,0,EDATE(EDATE($T43,1)+$R43,COLUMN()-22))</f>
        <v>#DIV/0!</v>
      </c>
      <c r="AW43" s="198" t="e">
        <f>IF(COUNT($T43:AV43)&gt;ROUNDUP($Q43/$O43,0)+$P43,0,EDATE(EDATE($T43,1)+$R43,COLUMN()-22))</f>
        <v>#DIV/0!</v>
      </c>
      <c r="AX43" s="198" t="e">
        <f>IF(COUNT($T43:AW43)&gt;ROUNDUP($Q43/$O43,0)+$P43,0,EDATE(EDATE($T43,1)+$R43,COLUMN()-22))</f>
        <v>#DIV/0!</v>
      </c>
      <c r="AY43" s="198" t="e">
        <f>IF(COUNT($T43:AX43)&gt;ROUNDUP($Q43/$O43,0)+$P43,0,EDATE(EDATE($T43,1)+$R43,COLUMN()-22))</f>
        <v>#DIV/0!</v>
      </c>
      <c r="AZ43" s="198" t="e">
        <f>IF(COUNT($T43:AY43)&gt;ROUNDUP($Q43/$O43,0)+$P43,0,EDATE(EDATE($T43,1)+$R43,COLUMN()-22))</f>
        <v>#DIV/0!</v>
      </c>
      <c r="BA43" s="198" t="e">
        <f>IF(COUNT($T43:AZ43)&gt;ROUNDUP($Q43/$O43,0)+$P43,0,EDATE(EDATE($T43,1)+$R43,COLUMN()-22))</f>
        <v>#DIV/0!</v>
      </c>
      <c r="BB43" s="198" t="e">
        <f>IF(COUNT($T43:BA43)&gt;ROUNDUP($Q43/$O43,0)+$P43,0,EDATE(EDATE($T43,1)+$R43,COLUMN()-22))</f>
        <v>#DIV/0!</v>
      </c>
      <c r="BC43" s="198" t="e">
        <f>IF(COUNT($T43:BB43)&gt;ROUNDUP($Q43/$O43,0)+$P43,0,EDATE(EDATE($T43,1)+$R43,COLUMN()-22))</f>
        <v>#DIV/0!</v>
      </c>
      <c r="BD43" s="167"/>
      <c r="BE43" s="47"/>
    </row>
    <row r="44" spans="1:57" ht="21" customHeight="1">
      <c r="A44" s="160" t="str">
        <f t="shared" ca="1" si="0"/>
        <v/>
      </c>
      <c r="B44" s="280"/>
      <c r="C44" s="282" t="e">
        <f>+VLOOKUP(B44,'اسماء العملاء'!$A$2:$E$1270,5,FALSE)</f>
        <v>#N/A</v>
      </c>
      <c r="D44" s="282" t="e">
        <f>+VLOOKUP(B44,'اسماء العملاء'!$A$2:$C$1270,2,FALSE)</f>
        <v>#N/A</v>
      </c>
      <c r="E44" s="282"/>
      <c r="F44" s="282" t="e">
        <f>+VLOOKUP(B44,'اسماء العملاء'!$A$2:$C$1270,3,FALSE)</f>
        <v>#N/A</v>
      </c>
      <c r="G44" s="47"/>
      <c r="H44" s="82" t="e">
        <f>+VLOOKUP(G44,'انواع الفلاتر'!$B$2:$C$52,2,FALSE)</f>
        <v>#N/A</v>
      </c>
      <c r="I44" s="58"/>
      <c r="J44" s="80" t="e">
        <f t="shared" si="1"/>
        <v>#N/A</v>
      </c>
      <c r="K44" s="63"/>
      <c r="L44" s="63"/>
      <c r="M44" s="169"/>
      <c r="N44" s="64">
        <f t="shared" si="2"/>
        <v>0</v>
      </c>
      <c r="O44" s="287"/>
      <c r="P44" s="181" t="e">
        <f t="shared" si="4"/>
        <v>#DIV/0!</v>
      </c>
      <c r="Q44" s="181" t="e">
        <f t="shared" si="5"/>
        <v>#DIV/0!</v>
      </c>
      <c r="R44" s="194">
        <v>0</v>
      </c>
      <c r="S44" s="187" t="e">
        <f t="shared" si="3"/>
        <v>#DIV/0!</v>
      </c>
      <c r="T44" s="200"/>
      <c r="U44" s="198" t="e">
        <f>IF(COUNT($T44:T44)&gt;ROUNDUP($Q44/$O44,0)+$P44,0,EDATE(EDATE($T44,1)+$R44,COLUMN()-22))</f>
        <v>#DIV/0!</v>
      </c>
      <c r="V44" s="198" t="e">
        <f>IF(COUNT($T44:U44)&gt;ROUNDUP($Q44/$O44,0)+$P44,0,EDATE(EDATE($T44,1)+$R44,COLUMN()-22))</f>
        <v>#DIV/0!</v>
      </c>
      <c r="W44" s="198" t="e">
        <f>IF(COUNT($T44:V44)&gt;ROUNDUP($Q44/$O44,0)+$P44,0,EDATE(EDATE($T44,1)+$R44,COLUMN()-22))</f>
        <v>#DIV/0!</v>
      </c>
      <c r="X44" s="198" t="e">
        <f>IF(COUNT($T44:W44)&gt;ROUNDUP($Q44/$O44,0)+$P44,0,EDATE(EDATE($T44,1)+$R44,COLUMN()-22))</f>
        <v>#DIV/0!</v>
      </c>
      <c r="Y44" s="198" t="e">
        <f>IF(COUNT($T44:X44)&gt;ROUNDUP($Q44/$O44,0)+$P44,0,EDATE(EDATE($T44,1)+$R44,COLUMN()-22))</f>
        <v>#DIV/0!</v>
      </c>
      <c r="Z44" s="198" t="e">
        <f>IF(COUNT($T44:Y44)&gt;ROUNDUP($Q44/$O44,0)+$P44,0,EDATE(EDATE($T44,1)+$R44,COLUMN()-22))</f>
        <v>#DIV/0!</v>
      </c>
      <c r="AA44" s="198" t="e">
        <f>IF(COUNT($T44:Z44)&gt;ROUNDUP($Q44/$O44,0)+$P44,0,EDATE(EDATE($T44,1)+$R44,COLUMN()-22))</f>
        <v>#DIV/0!</v>
      </c>
      <c r="AB44" s="198" t="e">
        <f>IF(COUNT($T44:AA44)&gt;ROUNDUP($Q44/$O44,0)+$P44,0,EDATE(EDATE($T44,1)+$R44,COLUMN()-22))</f>
        <v>#DIV/0!</v>
      </c>
      <c r="AC44" s="198" t="e">
        <f>IF(COUNT($T44:AB44)&gt;ROUNDUP($Q44/$O44,0)+$P44,0,EDATE(EDATE($T44,1)+$R44,COLUMN()-22))</f>
        <v>#DIV/0!</v>
      </c>
      <c r="AD44" s="198" t="e">
        <f>IF(COUNT($T44:AC44)&gt;ROUNDUP($Q44/$O44,0)+$P44,0,EDATE(EDATE($T44,1)+$R44,COLUMN()-22))</f>
        <v>#DIV/0!</v>
      </c>
      <c r="AE44" s="198" t="e">
        <f>IF(COUNT($T44:AD44)&gt;ROUNDUP($Q44/$O44,0)+$P44,0,EDATE(EDATE($T44,1)+$R44,COLUMN()-22))</f>
        <v>#DIV/0!</v>
      </c>
      <c r="AF44" s="198" t="e">
        <f>IF(COUNT($T44:AE44)&gt;ROUNDUP($Q44/$O44,0)+$P44,0,EDATE(EDATE($T44,1)+$R44,COLUMN()-22))</f>
        <v>#DIV/0!</v>
      </c>
      <c r="AG44" s="198" t="e">
        <f>IF(COUNT($T44:AF44)&gt;ROUNDUP($Q44/$O44,0)+$P44,0,EDATE(EDATE($T44,1)+$R44,COLUMN()-22))</f>
        <v>#DIV/0!</v>
      </c>
      <c r="AH44" s="198" t="e">
        <f>IF(COUNT($T44:AG44)&gt;ROUNDUP($Q44/$O44,0)+$P44,0,EDATE(EDATE($T44,1)+$R44,COLUMN()-22))</f>
        <v>#DIV/0!</v>
      </c>
      <c r="AI44" s="198" t="e">
        <f>IF(COUNT($T44:AH44)&gt;ROUNDUP($Q44/$O44,0)+$P44,0,EDATE(EDATE($T44,1)+$R44,COLUMN()-22))</f>
        <v>#DIV/0!</v>
      </c>
      <c r="AJ44" s="198" t="e">
        <f>IF(COUNT($T44:AI44)&gt;ROUNDUP($Q44/$O44,0)+$P44,0,EDATE(EDATE($T44,1)+$R44,COLUMN()-22))</f>
        <v>#DIV/0!</v>
      </c>
      <c r="AK44" s="198" t="e">
        <f>IF(COUNT($T44:AJ44)&gt;ROUNDUP($Q44/$O44,0)+$P44,0,EDATE(EDATE($T44,1)+$R44,COLUMN()-22))</f>
        <v>#DIV/0!</v>
      </c>
      <c r="AL44" s="198" t="e">
        <f>IF(COUNT($T44:AK44)&gt;ROUNDUP($Q44/$O44,0)+$P44,0,EDATE(EDATE($T44,1)+$R44,COLUMN()-22))</f>
        <v>#DIV/0!</v>
      </c>
      <c r="AM44" s="198" t="e">
        <f>IF(COUNT($T44:AL44)&gt;ROUNDUP($Q44/$O44,0)+$P44,0,EDATE(EDATE($T44,1)+$R44,COLUMN()-22))</f>
        <v>#DIV/0!</v>
      </c>
      <c r="AN44" s="198" t="e">
        <f>IF(COUNT($T44:AM44)&gt;ROUNDUP($Q44/$O44,0)+$P44,0,EDATE(EDATE($T44,1)+$R44,COLUMN()-22))</f>
        <v>#DIV/0!</v>
      </c>
      <c r="AO44" s="198" t="e">
        <f>IF(COUNT($T44:AN44)&gt;ROUNDUP($Q44/$O44,0)+$P44,0,EDATE(EDATE($T44,1)+$R44,COLUMN()-22))</f>
        <v>#DIV/0!</v>
      </c>
      <c r="AP44" s="198" t="e">
        <f>IF(COUNT($T44:AO44)&gt;ROUNDUP($Q44/$O44,0)+$P44,0,EDATE(EDATE($T44,1)+$R44,COLUMN()-22))</f>
        <v>#DIV/0!</v>
      </c>
      <c r="AQ44" s="198" t="e">
        <f>IF(COUNT($T44:AP44)&gt;ROUNDUP($Q44/$O44,0)+$P44,0,EDATE(EDATE($T44,1)+$R44,COLUMN()-22))</f>
        <v>#DIV/0!</v>
      </c>
      <c r="AR44" s="198" t="e">
        <f>IF(COUNT($T44:AQ44)&gt;ROUNDUP($Q44/$O44,0)+$P44,0,EDATE(EDATE($T44,1)+$R44,COLUMN()-22))</f>
        <v>#DIV/0!</v>
      </c>
      <c r="AS44" s="198" t="e">
        <f>IF(COUNT($T44:AR44)&gt;ROUNDUP($Q44/$O44,0)+$P44,0,EDATE(EDATE($T44,1)+$R44,COLUMN()-22))</f>
        <v>#DIV/0!</v>
      </c>
      <c r="AT44" s="198" t="e">
        <f>IF(COUNT($T44:AS44)&gt;ROUNDUP($Q44/$O44,0)+$P44,0,EDATE(EDATE($T44,1)+$R44,COLUMN()-22))</f>
        <v>#DIV/0!</v>
      </c>
      <c r="AU44" s="198" t="e">
        <f>IF(COUNT($T44:AT44)&gt;ROUNDUP($Q44/$O44,0)+$P44,0,EDATE(EDATE($T44,1)+$R44,COLUMN()-22))</f>
        <v>#DIV/0!</v>
      </c>
      <c r="AV44" s="198" t="e">
        <f>IF(COUNT($T44:AU44)&gt;ROUNDUP($Q44/$O44,0)+$P44,0,EDATE(EDATE($T44,1)+$R44,COLUMN()-22))</f>
        <v>#DIV/0!</v>
      </c>
      <c r="AW44" s="198" t="e">
        <f>IF(COUNT($T44:AV44)&gt;ROUNDUP($Q44/$O44,0)+$P44,0,EDATE(EDATE($T44,1)+$R44,COLUMN()-22))</f>
        <v>#DIV/0!</v>
      </c>
      <c r="AX44" s="198" t="e">
        <f>IF(COUNT($T44:AW44)&gt;ROUNDUP($Q44/$O44,0)+$P44,0,EDATE(EDATE($T44,1)+$R44,COLUMN()-22))</f>
        <v>#DIV/0!</v>
      </c>
      <c r="AY44" s="198" t="e">
        <f>IF(COUNT($T44:AX44)&gt;ROUNDUP($Q44/$O44,0)+$P44,0,EDATE(EDATE($T44,1)+$R44,COLUMN()-22))</f>
        <v>#DIV/0!</v>
      </c>
      <c r="AZ44" s="198" t="e">
        <f>IF(COUNT($T44:AY44)&gt;ROUNDUP($Q44/$O44,0)+$P44,0,EDATE(EDATE($T44,1)+$R44,COLUMN()-22))</f>
        <v>#DIV/0!</v>
      </c>
      <c r="BA44" s="198" t="e">
        <f>IF(COUNT($T44:AZ44)&gt;ROUNDUP($Q44/$O44,0)+$P44,0,EDATE(EDATE($T44,1)+$R44,COLUMN()-22))</f>
        <v>#DIV/0!</v>
      </c>
      <c r="BB44" s="198" t="e">
        <f>IF(COUNT($T44:BA44)&gt;ROUNDUP($Q44/$O44,0)+$P44,0,EDATE(EDATE($T44,1)+$R44,COLUMN()-22))</f>
        <v>#DIV/0!</v>
      </c>
      <c r="BC44" s="198" t="e">
        <f>IF(COUNT($T44:BB44)&gt;ROUNDUP($Q44/$O44,0)+$P44,0,EDATE(EDATE($T44,1)+$R44,COLUMN()-22))</f>
        <v>#DIV/0!</v>
      </c>
      <c r="BD44" s="167"/>
      <c r="BE44" s="47"/>
    </row>
    <row r="45" spans="1:57" ht="21" customHeight="1">
      <c r="A45" s="160" t="str">
        <f t="shared" ca="1" si="0"/>
        <v/>
      </c>
      <c r="B45" s="280"/>
      <c r="C45" s="282" t="e">
        <f>+VLOOKUP(B45,'اسماء العملاء'!$A$2:$E$1270,5,FALSE)</f>
        <v>#N/A</v>
      </c>
      <c r="D45" s="282" t="e">
        <f>+VLOOKUP(B45,'اسماء العملاء'!$A$2:$C$1270,2,FALSE)</f>
        <v>#N/A</v>
      </c>
      <c r="E45" s="282"/>
      <c r="F45" s="282" t="e">
        <f>+VLOOKUP(B45,'اسماء العملاء'!$A$2:$C$1270,3,FALSE)</f>
        <v>#N/A</v>
      </c>
      <c r="G45" s="47"/>
      <c r="H45" s="82" t="e">
        <f>+VLOOKUP(G45,'انواع الفلاتر'!$B$2:$C$52,2,FALSE)</f>
        <v>#N/A</v>
      </c>
      <c r="I45" s="58"/>
      <c r="J45" s="80" t="e">
        <f t="shared" si="1"/>
        <v>#N/A</v>
      </c>
      <c r="K45" s="63"/>
      <c r="L45" s="63"/>
      <c r="M45" s="169"/>
      <c r="N45" s="64">
        <f t="shared" si="2"/>
        <v>0</v>
      </c>
      <c r="O45" s="287"/>
      <c r="P45" s="181" t="e">
        <f t="shared" si="4"/>
        <v>#DIV/0!</v>
      </c>
      <c r="Q45" s="181" t="e">
        <f t="shared" si="5"/>
        <v>#DIV/0!</v>
      </c>
      <c r="R45" s="194">
        <v>0</v>
      </c>
      <c r="S45" s="187" t="e">
        <f t="shared" si="3"/>
        <v>#DIV/0!</v>
      </c>
      <c r="T45" s="200"/>
      <c r="U45" s="198" t="e">
        <f>IF(COUNT($T45:T45)&gt;ROUNDUP($Q45/$O45,0)+$P45,0,EDATE(EDATE($T45,1)+$R45,COLUMN()-22))</f>
        <v>#DIV/0!</v>
      </c>
      <c r="V45" s="198" t="e">
        <f>IF(COUNT($T45:U45)&gt;ROUNDUP($Q45/$O45,0)+$P45,0,EDATE(EDATE($T45,1)+$R45,COLUMN()-22))</f>
        <v>#DIV/0!</v>
      </c>
      <c r="W45" s="198" t="e">
        <f>IF(COUNT($T45:V45)&gt;ROUNDUP($Q45/$O45,0)+$P45,0,EDATE(EDATE($T45,1)+$R45,COLUMN()-22))</f>
        <v>#DIV/0!</v>
      </c>
      <c r="X45" s="198" t="e">
        <f>IF(COUNT($T45:W45)&gt;ROUNDUP($Q45/$O45,0)+$P45,0,EDATE(EDATE($T45,1)+$R45,COLUMN()-22))</f>
        <v>#DIV/0!</v>
      </c>
      <c r="Y45" s="198" t="e">
        <f>IF(COUNT($T45:X45)&gt;ROUNDUP($Q45/$O45,0)+$P45,0,EDATE(EDATE($T45,1)+$R45,COLUMN()-22))</f>
        <v>#DIV/0!</v>
      </c>
      <c r="Z45" s="198" t="e">
        <f>IF(COUNT($T45:Y45)&gt;ROUNDUP($Q45/$O45,0)+$P45,0,EDATE(EDATE($T45,1)+$R45,COLUMN()-22))</f>
        <v>#DIV/0!</v>
      </c>
      <c r="AA45" s="198" t="e">
        <f>IF(COUNT($T45:Z45)&gt;ROUNDUP($Q45/$O45,0)+$P45,0,EDATE(EDATE($T45,1)+$R45,COLUMN()-22))</f>
        <v>#DIV/0!</v>
      </c>
      <c r="AB45" s="198" t="e">
        <f>IF(COUNT($T45:AA45)&gt;ROUNDUP($Q45/$O45,0)+$P45,0,EDATE(EDATE($T45,1)+$R45,COLUMN()-22))</f>
        <v>#DIV/0!</v>
      </c>
      <c r="AC45" s="198" t="e">
        <f>IF(COUNT($T45:AB45)&gt;ROUNDUP($Q45/$O45,0)+$P45,0,EDATE(EDATE($T45,1)+$R45,COLUMN()-22))</f>
        <v>#DIV/0!</v>
      </c>
      <c r="AD45" s="198" t="e">
        <f>IF(COUNT($T45:AC45)&gt;ROUNDUP($Q45/$O45,0)+$P45,0,EDATE(EDATE($T45,1)+$R45,COLUMN()-22))</f>
        <v>#DIV/0!</v>
      </c>
      <c r="AE45" s="198" t="e">
        <f>IF(COUNT($T45:AD45)&gt;ROUNDUP($Q45/$O45,0)+$P45,0,EDATE(EDATE($T45,1)+$R45,COLUMN()-22))</f>
        <v>#DIV/0!</v>
      </c>
      <c r="AF45" s="198" t="e">
        <f>IF(COUNT($T45:AE45)&gt;ROUNDUP($Q45/$O45,0)+$P45,0,EDATE(EDATE($T45,1)+$R45,COLUMN()-22))</f>
        <v>#DIV/0!</v>
      </c>
      <c r="AG45" s="198" t="e">
        <f>IF(COUNT($T45:AF45)&gt;ROUNDUP($Q45/$O45,0)+$P45,0,EDATE(EDATE($T45,1)+$R45,COLUMN()-22))</f>
        <v>#DIV/0!</v>
      </c>
      <c r="AH45" s="198" t="e">
        <f>IF(COUNT($T45:AG45)&gt;ROUNDUP($Q45/$O45,0)+$P45,0,EDATE(EDATE($T45,1)+$R45,COLUMN()-22))</f>
        <v>#DIV/0!</v>
      </c>
      <c r="AI45" s="198" t="e">
        <f>IF(COUNT($T45:AH45)&gt;ROUNDUP($Q45/$O45,0)+$P45,0,EDATE(EDATE($T45,1)+$R45,COLUMN()-22))</f>
        <v>#DIV/0!</v>
      </c>
      <c r="AJ45" s="198" t="e">
        <f>IF(COUNT($T45:AI45)&gt;ROUNDUP($Q45/$O45,0)+$P45,0,EDATE(EDATE($T45,1)+$R45,COLUMN()-22))</f>
        <v>#DIV/0!</v>
      </c>
      <c r="AK45" s="198" t="e">
        <f>IF(COUNT($T45:AJ45)&gt;ROUNDUP($Q45/$O45,0)+$P45,0,EDATE(EDATE($T45,1)+$R45,COLUMN()-22))</f>
        <v>#DIV/0!</v>
      </c>
      <c r="AL45" s="198" t="e">
        <f>IF(COUNT($T45:AK45)&gt;ROUNDUP($Q45/$O45,0)+$P45,0,EDATE(EDATE($T45,1)+$R45,COLUMN()-22))</f>
        <v>#DIV/0!</v>
      </c>
      <c r="AM45" s="198" t="e">
        <f>IF(COUNT($T45:AL45)&gt;ROUNDUP($Q45/$O45,0)+$P45,0,EDATE(EDATE($T45,1)+$R45,COLUMN()-22))</f>
        <v>#DIV/0!</v>
      </c>
      <c r="AN45" s="198" t="e">
        <f>IF(COUNT($T45:AM45)&gt;ROUNDUP($Q45/$O45,0)+$P45,0,EDATE(EDATE($T45,1)+$R45,COLUMN()-22))</f>
        <v>#DIV/0!</v>
      </c>
      <c r="AO45" s="198" t="e">
        <f>IF(COUNT($T45:AN45)&gt;ROUNDUP($Q45/$O45,0)+$P45,0,EDATE(EDATE($T45,1)+$R45,COLUMN()-22))</f>
        <v>#DIV/0!</v>
      </c>
      <c r="AP45" s="198" t="e">
        <f>IF(COUNT($T45:AO45)&gt;ROUNDUP($Q45/$O45,0)+$P45,0,EDATE(EDATE($T45,1)+$R45,COLUMN()-22))</f>
        <v>#DIV/0!</v>
      </c>
      <c r="AQ45" s="198" t="e">
        <f>IF(COUNT($T45:AP45)&gt;ROUNDUP($Q45/$O45,0)+$P45,0,EDATE(EDATE($T45,1)+$R45,COLUMN()-22))</f>
        <v>#DIV/0!</v>
      </c>
      <c r="AR45" s="198" t="e">
        <f>IF(COUNT($T45:AQ45)&gt;ROUNDUP($Q45/$O45,0)+$P45,0,EDATE(EDATE($T45,1)+$R45,COLUMN()-22))</f>
        <v>#DIV/0!</v>
      </c>
      <c r="AS45" s="198" t="e">
        <f>IF(COUNT($T45:AR45)&gt;ROUNDUP($Q45/$O45,0)+$P45,0,EDATE(EDATE($T45,1)+$R45,COLUMN()-22))</f>
        <v>#DIV/0!</v>
      </c>
      <c r="AT45" s="198" t="e">
        <f>IF(COUNT($T45:AS45)&gt;ROUNDUP($Q45/$O45,0)+$P45,0,EDATE(EDATE($T45,1)+$R45,COLUMN()-22))</f>
        <v>#DIV/0!</v>
      </c>
      <c r="AU45" s="198" t="e">
        <f>IF(COUNT($T45:AT45)&gt;ROUNDUP($Q45/$O45,0)+$P45,0,EDATE(EDATE($T45,1)+$R45,COLUMN()-22))</f>
        <v>#DIV/0!</v>
      </c>
      <c r="AV45" s="198" t="e">
        <f>IF(COUNT($T45:AU45)&gt;ROUNDUP($Q45/$O45,0)+$P45,0,EDATE(EDATE($T45,1)+$R45,COLUMN()-22))</f>
        <v>#DIV/0!</v>
      </c>
      <c r="AW45" s="198" t="e">
        <f>IF(COUNT($T45:AV45)&gt;ROUNDUP($Q45/$O45,0)+$P45,0,EDATE(EDATE($T45,1)+$R45,COLUMN()-22))</f>
        <v>#DIV/0!</v>
      </c>
      <c r="AX45" s="198" t="e">
        <f>IF(COUNT($T45:AW45)&gt;ROUNDUP($Q45/$O45,0)+$P45,0,EDATE(EDATE($T45,1)+$R45,COLUMN()-22))</f>
        <v>#DIV/0!</v>
      </c>
      <c r="AY45" s="198" t="e">
        <f>IF(COUNT($T45:AX45)&gt;ROUNDUP($Q45/$O45,0)+$P45,0,EDATE(EDATE($T45,1)+$R45,COLUMN()-22))</f>
        <v>#DIV/0!</v>
      </c>
      <c r="AZ45" s="198" t="e">
        <f>IF(COUNT($T45:AY45)&gt;ROUNDUP($Q45/$O45,0)+$P45,0,EDATE(EDATE($T45,1)+$R45,COLUMN()-22))</f>
        <v>#DIV/0!</v>
      </c>
      <c r="BA45" s="198" t="e">
        <f>IF(COUNT($T45:AZ45)&gt;ROUNDUP($Q45/$O45,0)+$P45,0,EDATE(EDATE($T45,1)+$R45,COLUMN()-22))</f>
        <v>#DIV/0!</v>
      </c>
      <c r="BB45" s="198" t="e">
        <f>IF(COUNT($T45:BA45)&gt;ROUNDUP($Q45/$O45,0)+$P45,0,EDATE(EDATE($T45,1)+$R45,COLUMN()-22))</f>
        <v>#DIV/0!</v>
      </c>
      <c r="BC45" s="198" t="e">
        <f>IF(COUNT($T45:BB45)&gt;ROUNDUP($Q45/$O45,0)+$P45,0,EDATE(EDATE($T45,1)+$R45,COLUMN()-22))</f>
        <v>#DIV/0!</v>
      </c>
      <c r="BD45" s="167"/>
      <c r="BE45" s="47"/>
    </row>
    <row r="46" spans="1:57" ht="21" customHeight="1">
      <c r="A46" s="160" t="str">
        <f t="shared" ca="1" si="0"/>
        <v/>
      </c>
      <c r="B46" s="280"/>
      <c r="C46" s="282" t="e">
        <f>+VLOOKUP(B46,'اسماء العملاء'!$A$2:$E$1270,5,FALSE)</f>
        <v>#N/A</v>
      </c>
      <c r="D46" s="282" t="e">
        <f>+VLOOKUP(B46,'اسماء العملاء'!$A$2:$C$1270,2,FALSE)</f>
        <v>#N/A</v>
      </c>
      <c r="E46" s="282"/>
      <c r="F46" s="282" t="e">
        <f>+VLOOKUP(B46,'اسماء العملاء'!$A$2:$C$1270,3,FALSE)</f>
        <v>#N/A</v>
      </c>
      <c r="G46" s="47"/>
      <c r="H46" s="82" t="e">
        <f>+VLOOKUP(G46,'انواع الفلاتر'!$B$2:$C$52,2,FALSE)</f>
        <v>#N/A</v>
      </c>
      <c r="I46" s="58"/>
      <c r="J46" s="80" t="e">
        <f t="shared" si="1"/>
        <v>#N/A</v>
      </c>
      <c r="K46" s="63"/>
      <c r="L46" s="63"/>
      <c r="M46" s="169"/>
      <c r="N46" s="64">
        <f t="shared" si="2"/>
        <v>0</v>
      </c>
      <c r="O46" s="287"/>
      <c r="P46" s="181" t="e">
        <f t="shared" si="4"/>
        <v>#DIV/0!</v>
      </c>
      <c r="Q46" s="181" t="e">
        <f t="shared" si="5"/>
        <v>#DIV/0!</v>
      </c>
      <c r="R46" s="194">
        <v>0</v>
      </c>
      <c r="S46" s="187" t="e">
        <f t="shared" si="3"/>
        <v>#DIV/0!</v>
      </c>
      <c r="T46" s="200"/>
      <c r="U46" s="198" t="e">
        <f>IF(COUNT($T46:T46)&gt;ROUNDUP($Q46/$O46,0)+$P46,0,EDATE(EDATE($T46,1)+$R46,COLUMN()-22))</f>
        <v>#DIV/0!</v>
      </c>
      <c r="V46" s="198" t="e">
        <f>IF(COUNT($T46:U46)&gt;ROUNDUP($Q46/$O46,0)+$P46,0,EDATE(EDATE($T46,1)+$R46,COLUMN()-22))</f>
        <v>#DIV/0!</v>
      </c>
      <c r="W46" s="198" t="e">
        <f>IF(COUNT($T46:V46)&gt;ROUNDUP($Q46/$O46,0)+$P46,0,EDATE(EDATE($T46,1)+$R46,COLUMN()-22))</f>
        <v>#DIV/0!</v>
      </c>
      <c r="X46" s="198" t="e">
        <f>IF(COUNT($T46:W46)&gt;ROUNDUP($Q46/$O46,0)+$P46,0,EDATE(EDATE($T46,1)+$R46,COLUMN()-22))</f>
        <v>#DIV/0!</v>
      </c>
      <c r="Y46" s="198" t="e">
        <f>IF(COUNT($T46:X46)&gt;ROUNDUP($Q46/$O46,0)+$P46,0,EDATE(EDATE($T46,1)+$R46,COLUMN()-22))</f>
        <v>#DIV/0!</v>
      </c>
      <c r="Z46" s="198" t="e">
        <f>IF(COUNT($T46:Y46)&gt;ROUNDUP($Q46/$O46,0)+$P46,0,EDATE(EDATE($T46,1)+$R46,COLUMN()-22))</f>
        <v>#DIV/0!</v>
      </c>
      <c r="AA46" s="198" t="e">
        <f>IF(COUNT($T46:Z46)&gt;ROUNDUP($Q46/$O46,0)+$P46,0,EDATE(EDATE($T46,1)+$R46,COLUMN()-22))</f>
        <v>#DIV/0!</v>
      </c>
      <c r="AB46" s="198" t="e">
        <f>IF(COUNT($T46:AA46)&gt;ROUNDUP($Q46/$O46,0)+$P46,0,EDATE(EDATE($T46,1)+$R46,COLUMN()-22))</f>
        <v>#DIV/0!</v>
      </c>
      <c r="AC46" s="198" t="e">
        <f>IF(COUNT($T46:AB46)&gt;ROUNDUP($Q46/$O46,0)+$P46,0,EDATE(EDATE($T46,1)+$R46,COLUMN()-22))</f>
        <v>#DIV/0!</v>
      </c>
      <c r="AD46" s="198" t="e">
        <f>IF(COUNT($T46:AC46)&gt;ROUNDUP($Q46/$O46,0)+$P46,0,EDATE(EDATE($T46,1)+$R46,COLUMN()-22))</f>
        <v>#DIV/0!</v>
      </c>
      <c r="AE46" s="198" t="e">
        <f>IF(COUNT($T46:AD46)&gt;ROUNDUP($Q46/$O46,0)+$P46,0,EDATE(EDATE($T46,1)+$R46,COLUMN()-22))</f>
        <v>#DIV/0!</v>
      </c>
      <c r="AF46" s="198" t="e">
        <f>IF(COUNT($T46:AE46)&gt;ROUNDUP($Q46/$O46,0)+$P46,0,EDATE(EDATE($T46,1)+$R46,COLUMN()-22))</f>
        <v>#DIV/0!</v>
      </c>
      <c r="AG46" s="198" t="e">
        <f>IF(COUNT($T46:AF46)&gt;ROUNDUP($Q46/$O46,0)+$P46,0,EDATE(EDATE($T46,1)+$R46,COLUMN()-22))</f>
        <v>#DIV/0!</v>
      </c>
      <c r="AH46" s="198" t="e">
        <f>IF(COUNT($T46:AG46)&gt;ROUNDUP($Q46/$O46,0)+$P46,0,EDATE(EDATE($T46,1)+$R46,COLUMN()-22))</f>
        <v>#DIV/0!</v>
      </c>
      <c r="AI46" s="198" t="e">
        <f>IF(COUNT($T46:AH46)&gt;ROUNDUP($Q46/$O46,0)+$P46,0,EDATE(EDATE($T46,1)+$R46,COLUMN()-22))</f>
        <v>#DIV/0!</v>
      </c>
      <c r="AJ46" s="198" t="e">
        <f>IF(COUNT($T46:AI46)&gt;ROUNDUP($Q46/$O46,0)+$P46,0,EDATE(EDATE($T46,1)+$R46,COLUMN()-22))</f>
        <v>#DIV/0!</v>
      </c>
      <c r="AK46" s="198" t="e">
        <f>IF(COUNT($T46:AJ46)&gt;ROUNDUP($Q46/$O46,0)+$P46,0,EDATE(EDATE($T46,1)+$R46,COLUMN()-22))</f>
        <v>#DIV/0!</v>
      </c>
      <c r="AL46" s="198" t="e">
        <f>IF(COUNT($T46:AK46)&gt;ROUNDUP($Q46/$O46,0)+$P46,0,EDATE(EDATE($T46,1)+$R46,COLUMN()-22))</f>
        <v>#DIV/0!</v>
      </c>
      <c r="AM46" s="198" t="e">
        <f>IF(COUNT($T46:AL46)&gt;ROUNDUP($Q46/$O46,0)+$P46,0,EDATE(EDATE($T46,1)+$R46,COLUMN()-22))</f>
        <v>#DIV/0!</v>
      </c>
      <c r="AN46" s="198" t="e">
        <f>IF(COUNT($T46:AM46)&gt;ROUNDUP($Q46/$O46,0)+$P46,0,EDATE(EDATE($T46,1)+$R46,COLUMN()-22))</f>
        <v>#DIV/0!</v>
      </c>
      <c r="AO46" s="198" t="e">
        <f>IF(COUNT($T46:AN46)&gt;ROUNDUP($Q46/$O46,0)+$P46,0,EDATE(EDATE($T46,1)+$R46,COLUMN()-22))</f>
        <v>#DIV/0!</v>
      </c>
      <c r="AP46" s="198" t="e">
        <f>IF(COUNT($T46:AO46)&gt;ROUNDUP($Q46/$O46,0)+$P46,0,EDATE(EDATE($T46,1)+$R46,COLUMN()-22))</f>
        <v>#DIV/0!</v>
      </c>
      <c r="AQ46" s="198" t="e">
        <f>IF(COUNT($T46:AP46)&gt;ROUNDUP($Q46/$O46,0)+$P46,0,EDATE(EDATE($T46,1)+$R46,COLUMN()-22))</f>
        <v>#DIV/0!</v>
      </c>
      <c r="AR46" s="198" t="e">
        <f>IF(COUNT($T46:AQ46)&gt;ROUNDUP($Q46/$O46,0)+$P46,0,EDATE(EDATE($T46,1)+$R46,COLUMN()-22))</f>
        <v>#DIV/0!</v>
      </c>
      <c r="AS46" s="198" t="e">
        <f>IF(COUNT($T46:AR46)&gt;ROUNDUP($Q46/$O46,0)+$P46,0,EDATE(EDATE($T46,1)+$R46,COLUMN()-22))</f>
        <v>#DIV/0!</v>
      </c>
      <c r="AT46" s="198" t="e">
        <f>IF(COUNT($T46:AS46)&gt;ROUNDUP($Q46/$O46,0)+$P46,0,EDATE(EDATE($T46,1)+$R46,COLUMN()-22))</f>
        <v>#DIV/0!</v>
      </c>
      <c r="AU46" s="198" t="e">
        <f>IF(COUNT($T46:AT46)&gt;ROUNDUP($Q46/$O46,0)+$P46,0,EDATE(EDATE($T46,1)+$R46,COLUMN()-22))</f>
        <v>#DIV/0!</v>
      </c>
      <c r="AV46" s="198" t="e">
        <f>IF(COUNT($T46:AU46)&gt;ROUNDUP($Q46/$O46,0)+$P46,0,EDATE(EDATE($T46,1)+$R46,COLUMN()-22))</f>
        <v>#DIV/0!</v>
      </c>
      <c r="AW46" s="198" t="e">
        <f>IF(COUNT($T46:AV46)&gt;ROUNDUP($Q46/$O46,0)+$P46,0,EDATE(EDATE($T46,1)+$R46,COLUMN()-22))</f>
        <v>#DIV/0!</v>
      </c>
      <c r="AX46" s="198" t="e">
        <f>IF(COUNT($T46:AW46)&gt;ROUNDUP($Q46/$O46,0)+$P46,0,EDATE(EDATE($T46,1)+$R46,COLUMN()-22))</f>
        <v>#DIV/0!</v>
      </c>
      <c r="AY46" s="198" t="e">
        <f>IF(COUNT($T46:AX46)&gt;ROUNDUP($Q46/$O46,0)+$P46,0,EDATE(EDATE($T46,1)+$R46,COLUMN()-22))</f>
        <v>#DIV/0!</v>
      </c>
      <c r="AZ46" s="198" t="e">
        <f>IF(COUNT($T46:AY46)&gt;ROUNDUP($Q46/$O46,0)+$P46,0,EDATE(EDATE($T46,1)+$R46,COLUMN()-22))</f>
        <v>#DIV/0!</v>
      </c>
      <c r="BA46" s="198" t="e">
        <f>IF(COUNT($T46:AZ46)&gt;ROUNDUP($Q46/$O46,0)+$P46,0,EDATE(EDATE($T46,1)+$R46,COLUMN()-22))</f>
        <v>#DIV/0!</v>
      </c>
      <c r="BB46" s="198" t="e">
        <f>IF(COUNT($T46:BA46)&gt;ROUNDUP($Q46/$O46,0)+$P46,0,EDATE(EDATE($T46,1)+$R46,COLUMN()-22))</f>
        <v>#DIV/0!</v>
      </c>
      <c r="BC46" s="198" t="e">
        <f>IF(COUNT($T46:BB46)&gt;ROUNDUP($Q46/$O46,0)+$P46,0,EDATE(EDATE($T46,1)+$R46,COLUMN()-22))</f>
        <v>#DIV/0!</v>
      </c>
      <c r="BD46" s="167"/>
      <c r="BE46" s="47"/>
    </row>
    <row r="47" spans="1:57" ht="21" customHeight="1">
      <c r="A47" s="160" t="str">
        <f t="shared" ca="1" si="0"/>
        <v/>
      </c>
      <c r="B47" s="280"/>
      <c r="C47" s="282" t="e">
        <f>+VLOOKUP(B47,'اسماء العملاء'!$A$2:$E$1270,5,FALSE)</f>
        <v>#N/A</v>
      </c>
      <c r="D47" s="282" t="e">
        <f>+VLOOKUP(B47,'اسماء العملاء'!$A$2:$C$1270,2,FALSE)</f>
        <v>#N/A</v>
      </c>
      <c r="E47" s="282"/>
      <c r="F47" s="282" t="e">
        <f>+VLOOKUP(B47,'اسماء العملاء'!$A$2:$C$1270,3,FALSE)</f>
        <v>#N/A</v>
      </c>
      <c r="G47" s="47"/>
      <c r="H47" s="82" t="e">
        <f>+VLOOKUP(G47,'انواع الفلاتر'!$B$2:$C$52,2,FALSE)</f>
        <v>#N/A</v>
      </c>
      <c r="I47" s="58"/>
      <c r="J47" s="80" t="e">
        <f t="shared" si="1"/>
        <v>#N/A</v>
      </c>
      <c r="K47" s="63"/>
      <c r="L47" s="63"/>
      <c r="M47" s="169"/>
      <c r="N47" s="64">
        <f t="shared" si="2"/>
        <v>0</v>
      </c>
      <c r="O47" s="287"/>
      <c r="P47" s="181" t="e">
        <f t="shared" si="4"/>
        <v>#DIV/0!</v>
      </c>
      <c r="Q47" s="181" t="e">
        <f t="shared" si="5"/>
        <v>#DIV/0!</v>
      </c>
      <c r="R47" s="194">
        <v>0</v>
      </c>
      <c r="S47" s="187" t="e">
        <f t="shared" si="3"/>
        <v>#DIV/0!</v>
      </c>
      <c r="T47" s="200"/>
      <c r="U47" s="198" t="e">
        <f>IF(COUNT($T47:T47)&gt;ROUNDUP($Q47/$O47,0)+$P47,0,EDATE(EDATE($T47,1)+$R47,COLUMN()-22))</f>
        <v>#DIV/0!</v>
      </c>
      <c r="V47" s="198" t="e">
        <f>IF(COUNT($T47:U47)&gt;ROUNDUP($Q47/$O47,0)+$P47,0,EDATE(EDATE($T47,1)+$R47,COLUMN()-22))</f>
        <v>#DIV/0!</v>
      </c>
      <c r="W47" s="198" t="e">
        <f>IF(COUNT($T47:V47)&gt;ROUNDUP($Q47/$O47,0)+$P47,0,EDATE(EDATE($T47,1)+$R47,COLUMN()-22))</f>
        <v>#DIV/0!</v>
      </c>
      <c r="X47" s="198" t="e">
        <f>IF(COUNT($T47:W47)&gt;ROUNDUP($Q47/$O47,0)+$P47,0,EDATE(EDATE($T47,1)+$R47,COLUMN()-22))</f>
        <v>#DIV/0!</v>
      </c>
      <c r="Y47" s="198" t="e">
        <f>IF(COUNT($T47:X47)&gt;ROUNDUP($Q47/$O47,0)+$P47,0,EDATE(EDATE($T47,1)+$R47,COLUMN()-22))</f>
        <v>#DIV/0!</v>
      </c>
      <c r="Z47" s="198" t="e">
        <f>IF(COUNT($T47:Y47)&gt;ROUNDUP($Q47/$O47,0)+$P47,0,EDATE(EDATE($T47,1)+$R47,COLUMN()-22))</f>
        <v>#DIV/0!</v>
      </c>
      <c r="AA47" s="198" t="e">
        <f>IF(COUNT($T47:Z47)&gt;ROUNDUP($Q47/$O47,0)+$P47,0,EDATE(EDATE($T47,1)+$R47,COLUMN()-22))</f>
        <v>#DIV/0!</v>
      </c>
      <c r="AB47" s="198" t="e">
        <f>IF(COUNT($T47:AA47)&gt;ROUNDUP($Q47/$O47,0)+$P47,0,EDATE(EDATE($T47,1)+$R47,COLUMN()-22))</f>
        <v>#DIV/0!</v>
      </c>
      <c r="AC47" s="198" t="e">
        <f>IF(COUNT($T47:AB47)&gt;ROUNDUP($Q47/$O47,0)+$P47,0,EDATE(EDATE($T47,1)+$R47,COLUMN()-22))</f>
        <v>#DIV/0!</v>
      </c>
      <c r="AD47" s="198" t="e">
        <f>IF(COUNT($T47:AC47)&gt;ROUNDUP($Q47/$O47,0)+$P47,0,EDATE(EDATE($T47,1)+$R47,COLUMN()-22))</f>
        <v>#DIV/0!</v>
      </c>
      <c r="AE47" s="198" t="e">
        <f>IF(COUNT($T47:AD47)&gt;ROUNDUP($Q47/$O47,0)+$P47,0,EDATE(EDATE($T47,1)+$R47,COLUMN()-22))</f>
        <v>#DIV/0!</v>
      </c>
      <c r="AF47" s="198" t="e">
        <f>IF(COUNT($T47:AE47)&gt;ROUNDUP($Q47/$O47,0)+$P47,0,EDATE(EDATE($T47,1)+$R47,COLUMN()-22))</f>
        <v>#DIV/0!</v>
      </c>
      <c r="AG47" s="198" t="e">
        <f>IF(COUNT($T47:AF47)&gt;ROUNDUP($Q47/$O47,0)+$P47,0,EDATE(EDATE($T47,1)+$R47,COLUMN()-22))</f>
        <v>#DIV/0!</v>
      </c>
      <c r="AH47" s="198" t="e">
        <f>IF(COUNT($T47:AG47)&gt;ROUNDUP($Q47/$O47,0)+$P47,0,EDATE(EDATE($T47,1)+$R47,COLUMN()-22))</f>
        <v>#DIV/0!</v>
      </c>
      <c r="AI47" s="198" t="e">
        <f>IF(COUNT($T47:AH47)&gt;ROUNDUP($Q47/$O47,0)+$P47,0,EDATE(EDATE($T47,1)+$R47,COLUMN()-22))</f>
        <v>#DIV/0!</v>
      </c>
      <c r="AJ47" s="198" t="e">
        <f>IF(COUNT($T47:AI47)&gt;ROUNDUP($Q47/$O47,0)+$P47,0,EDATE(EDATE($T47,1)+$R47,COLUMN()-22))</f>
        <v>#DIV/0!</v>
      </c>
      <c r="AK47" s="198" t="e">
        <f>IF(COUNT($T47:AJ47)&gt;ROUNDUP($Q47/$O47,0)+$P47,0,EDATE(EDATE($T47,1)+$R47,COLUMN()-22))</f>
        <v>#DIV/0!</v>
      </c>
      <c r="AL47" s="198" t="e">
        <f>IF(COUNT($T47:AK47)&gt;ROUNDUP($Q47/$O47,0)+$P47,0,EDATE(EDATE($T47,1)+$R47,COLUMN()-22))</f>
        <v>#DIV/0!</v>
      </c>
      <c r="AM47" s="198" t="e">
        <f>IF(COUNT($T47:AL47)&gt;ROUNDUP($Q47/$O47,0)+$P47,0,EDATE(EDATE($T47,1)+$R47,COLUMN()-22))</f>
        <v>#DIV/0!</v>
      </c>
      <c r="AN47" s="198" t="e">
        <f>IF(COUNT($T47:AM47)&gt;ROUNDUP($Q47/$O47,0)+$P47,0,EDATE(EDATE($T47,1)+$R47,COLUMN()-22))</f>
        <v>#DIV/0!</v>
      </c>
      <c r="AO47" s="198" t="e">
        <f>IF(COUNT($T47:AN47)&gt;ROUNDUP($Q47/$O47,0)+$P47,0,EDATE(EDATE($T47,1)+$R47,COLUMN()-22))</f>
        <v>#DIV/0!</v>
      </c>
      <c r="AP47" s="198" t="e">
        <f>IF(COUNT($T47:AO47)&gt;ROUNDUP($Q47/$O47,0)+$P47,0,EDATE(EDATE($T47,1)+$R47,COLUMN()-22))</f>
        <v>#DIV/0!</v>
      </c>
      <c r="AQ47" s="198" t="e">
        <f>IF(COUNT($T47:AP47)&gt;ROUNDUP($Q47/$O47,0)+$P47,0,EDATE(EDATE($T47,1)+$R47,COLUMN()-22))</f>
        <v>#DIV/0!</v>
      </c>
      <c r="AR47" s="198" t="e">
        <f>IF(COUNT($T47:AQ47)&gt;ROUNDUP($Q47/$O47,0)+$P47,0,EDATE(EDATE($T47,1)+$R47,COLUMN()-22))</f>
        <v>#DIV/0!</v>
      </c>
      <c r="AS47" s="198" t="e">
        <f>IF(COUNT($T47:AR47)&gt;ROUNDUP($Q47/$O47,0)+$P47,0,EDATE(EDATE($T47,1)+$R47,COLUMN()-22))</f>
        <v>#DIV/0!</v>
      </c>
      <c r="AT47" s="198" t="e">
        <f>IF(COUNT($T47:AS47)&gt;ROUNDUP($Q47/$O47,0)+$P47,0,EDATE(EDATE($T47,1)+$R47,COLUMN()-22))</f>
        <v>#DIV/0!</v>
      </c>
      <c r="AU47" s="198" t="e">
        <f>IF(COUNT($T47:AT47)&gt;ROUNDUP($Q47/$O47,0)+$P47,0,EDATE(EDATE($T47,1)+$R47,COLUMN()-22))</f>
        <v>#DIV/0!</v>
      </c>
      <c r="AV47" s="198" t="e">
        <f>IF(COUNT($T47:AU47)&gt;ROUNDUP($Q47/$O47,0)+$P47,0,EDATE(EDATE($T47,1)+$R47,COLUMN()-22))</f>
        <v>#DIV/0!</v>
      </c>
      <c r="AW47" s="198" t="e">
        <f>IF(COUNT($T47:AV47)&gt;ROUNDUP($Q47/$O47,0)+$P47,0,EDATE(EDATE($T47,1)+$R47,COLUMN()-22))</f>
        <v>#DIV/0!</v>
      </c>
      <c r="AX47" s="198" t="e">
        <f>IF(COUNT($T47:AW47)&gt;ROUNDUP($Q47/$O47,0)+$P47,0,EDATE(EDATE($T47,1)+$R47,COLUMN()-22))</f>
        <v>#DIV/0!</v>
      </c>
      <c r="AY47" s="198" t="e">
        <f>IF(COUNT($T47:AX47)&gt;ROUNDUP($Q47/$O47,0)+$P47,0,EDATE(EDATE($T47,1)+$R47,COLUMN()-22))</f>
        <v>#DIV/0!</v>
      </c>
      <c r="AZ47" s="198" t="e">
        <f>IF(COUNT($T47:AY47)&gt;ROUNDUP($Q47/$O47,0)+$P47,0,EDATE(EDATE($T47,1)+$R47,COLUMN()-22))</f>
        <v>#DIV/0!</v>
      </c>
      <c r="BA47" s="198" t="e">
        <f>IF(COUNT($T47:AZ47)&gt;ROUNDUP($Q47/$O47,0)+$P47,0,EDATE(EDATE($T47,1)+$R47,COLUMN()-22))</f>
        <v>#DIV/0!</v>
      </c>
      <c r="BB47" s="198" t="e">
        <f>IF(COUNT($T47:BA47)&gt;ROUNDUP($Q47/$O47,0)+$P47,0,EDATE(EDATE($T47,1)+$R47,COLUMN()-22))</f>
        <v>#DIV/0!</v>
      </c>
      <c r="BC47" s="198" t="e">
        <f>IF(COUNT($T47:BB47)&gt;ROUNDUP($Q47/$O47,0)+$P47,0,EDATE(EDATE($T47,1)+$R47,COLUMN()-22))</f>
        <v>#DIV/0!</v>
      </c>
      <c r="BD47" s="167"/>
      <c r="BE47" s="47"/>
    </row>
    <row r="48" spans="1:57" ht="21" customHeight="1">
      <c r="A48" s="160" t="str">
        <f t="shared" ca="1" si="0"/>
        <v/>
      </c>
      <c r="B48" s="280"/>
      <c r="C48" s="282" t="e">
        <f>+VLOOKUP(B48,'اسماء العملاء'!$A$2:$E$1270,5,FALSE)</f>
        <v>#N/A</v>
      </c>
      <c r="D48" s="282" t="e">
        <f>+VLOOKUP(B48,'اسماء العملاء'!$A$2:$C$1270,2,FALSE)</f>
        <v>#N/A</v>
      </c>
      <c r="E48" s="282"/>
      <c r="F48" s="282" t="e">
        <f>+VLOOKUP(B48,'اسماء العملاء'!$A$2:$C$1270,3,FALSE)</f>
        <v>#N/A</v>
      </c>
      <c r="G48" s="47"/>
      <c r="H48" s="82" t="e">
        <f>+VLOOKUP(G48,'انواع الفلاتر'!$B$2:$C$52,2,FALSE)</f>
        <v>#N/A</v>
      </c>
      <c r="I48" s="58"/>
      <c r="J48" s="80" t="e">
        <f t="shared" si="1"/>
        <v>#N/A</v>
      </c>
      <c r="K48" s="63"/>
      <c r="L48" s="63"/>
      <c r="M48" s="169"/>
      <c r="N48" s="64">
        <f t="shared" si="2"/>
        <v>0</v>
      </c>
      <c r="O48" s="287"/>
      <c r="P48" s="181" t="e">
        <f t="shared" si="4"/>
        <v>#DIV/0!</v>
      </c>
      <c r="Q48" s="181" t="e">
        <f t="shared" si="5"/>
        <v>#DIV/0!</v>
      </c>
      <c r="R48" s="194">
        <v>0</v>
      </c>
      <c r="S48" s="187" t="e">
        <f t="shared" si="3"/>
        <v>#DIV/0!</v>
      </c>
      <c r="T48" s="200"/>
      <c r="U48" s="198" t="e">
        <f>IF(COUNT($T48:T48)&gt;ROUNDUP($Q48/$O48,0)+$P48,0,EDATE(EDATE($T48,1)+$R48,COLUMN()-22))</f>
        <v>#DIV/0!</v>
      </c>
      <c r="V48" s="198" t="e">
        <f>IF(COUNT($T48:U48)&gt;ROUNDUP($Q48/$O48,0)+$P48,0,EDATE(EDATE($T48,1)+$R48,COLUMN()-22))</f>
        <v>#DIV/0!</v>
      </c>
      <c r="W48" s="198" t="e">
        <f>IF(COUNT($T48:V48)&gt;ROUNDUP($Q48/$O48,0)+$P48,0,EDATE(EDATE($T48,1)+$R48,COLUMN()-22))</f>
        <v>#DIV/0!</v>
      </c>
      <c r="X48" s="198" t="e">
        <f>IF(COUNT($T48:W48)&gt;ROUNDUP($Q48/$O48,0)+$P48,0,EDATE(EDATE($T48,1)+$R48,COLUMN()-22))</f>
        <v>#DIV/0!</v>
      </c>
      <c r="Y48" s="198" t="e">
        <f>IF(COUNT($T48:X48)&gt;ROUNDUP($Q48/$O48,0)+$P48,0,EDATE(EDATE($T48,1)+$R48,COLUMN()-22))</f>
        <v>#DIV/0!</v>
      </c>
      <c r="Z48" s="198" t="e">
        <f>IF(COUNT($T48:Y48)&gt;ROUNDUP($Q48/$O48,0)+$P48,0,EDATE(EDATE($T48,1)+$R48,COLUMN()-22))</f>
        <v>#DIV/0!</v>
      </c>
      <c r="AA48" s="198" t="e">
        <f>IF(COUNT($T48:Z48)&gt;ROUNDUP($Q48/$O48,0)+$P48,0,EDATE(EDATE($T48,1)+$R48,COLUMN()-22))</f>
        <v>#DIV/0!</v>
      </c>
      <c r="AB48" s="198" t="e">
        <f>IF(COUNT($T48:AA48)&gt;ROUNDUP($Q48/$O48,0)+$P48,0,EDATE(EDATE($T48,1)+$R48,COLUMN()-22))</f>
        <v>#DIV/0!</v>
      </c>
      <c r="AC48" s="198" t="e">
        <f>IF(COUNT($T48:AB48)&gt;ROUNDUP($Q48/$O48,0)+$P48,0,EDATE(EDATE($T48,1)+$R48,COLUMN()-22))</f>
        <v>#DIV/0!</v>
      </c>
      <c r="AD48" s="198" t="e">
        <f>IF(COUNT($T48:AC48)&gt;ROUNDUP($Q48/$O48,0)+$P48,0,EDATE(EDATE($T48,1)+$R48,COLUMN()-22))</f>
        <v>#DIV/0!</v>
      </c>
      <c r="AE48" s="198" t="e">
        <f>IF(COUNT($T48:AD48)&gt;ROUNDUP($Q48/$O48,0)+$P48,0,EDATE(EDATE($T48,1)+$R48,COLUMN()-22))</f>
        <v>#DIV/0!</v>
      </c>
      <c r="AF48" s="198" t="e">
        <f>IF(COUNT($T48:AE48)&gt;ROUNDUP($Q48/$O48,0)+$P48,0,EDATE(EDATE($T48,1)+$R48,COLUMN()-22))</f>
        <v>#DIV/0!</v>
      </c>
      <c r="AG48" s="198" t="e">
        <f>IF(COUNT($T48:AF48)&gt;ROUNDUP($Q48/$O48,0)+$P48,0,EDATE(EDATE($T48,1)+$R48,COLUMN()-22))</f>
        <v>#DIV/0!</v>
      </c>
      <c r="AH48" s="198" t="e">
        <f>IF(COUNT($T48:AG48)&gt;ROUNDUP($Q48/$O48,0)+$P48,0,EDATE(EDATE($T48,1)+$R48,COLUMN()-22))</f>
        <v>#DIV/0!</v>
      </c>
      <c r="AI48" s="198" t="e">
        <f>IF(COUNT($T48:AH48)&gt;ROUNDUP($Q48/$O48,0)+$P48,0,EDATE(EDATE($T48,1)+$R48,COLUMN()-22))</f>
        <v>#DIV/0!</v>
      </c>
      <c r="AJ48" s="198" t="e">
        <f>IF(COUNT($T48:AI48)&gt;ROUNDUP($Q48/$O48,0)+$P48,0,EDATE(EDATE($T48,1)+$R48,COLUMN()-22))</f>
        <v>#DIV/0!</v>
      </c>
      <c r="AK48" s="198" t="e">
        <f>IF(COUNT($T48:AJ48)&gt;ROUNDUP($Q48/$O48,0)+$P48,0,EDATE(EDATE($T48,1)+$R48,COLUMN()-22))</f>
        <v>#DIV/0!</v>
      </c>
      <c r="AL48" s="198" t="e">
        <f>IF(COUNT($T48:AK48)&gt;ROUNDUP($Q48/$O48,0)+$P48,0,EDATE(EDATE($T48,1)+$R48,COLUMN()-22))</f>
        <v>#DIV/0!</v>
      </c>
      <c r="AM48" s="198" t="e">
        <f>IF(COUNT($T48:AL48)&gt;ROUNDUP($Q48/$O48,0)+$P48,0,EDATE(EDATE($T48,1)+$R48,COLUMN()-22))</f>
        <v>#DIV/0!</v>
      </c>
      <c r="AN48" s="198" t="e">
        <f>IF(COUNT($T48:AM48)&gt;ROUNDUP($Q48/$O48,0)+$P48,0,EDATE(EDATE($T48,1)+$R48,COLUMN()-22))</f>
        <v>#DIV/0!</v>
      </c>
      <c r="AO48" s="198" t="e">
        <f>IF(COUNT($T48:AN48)&gt;ROUNDUP($Q48/$O48,0)+$P48,0,EDATE(EDATE($T48,1)+$R48,COLUMN()-22))</f>
        <v>#DIV/0!</v>
      </c>
      <c r="AP48" s="198" t="e">
        <f>IF(COUNT($T48:AO48)&gt;ROUNDUP($Q48/$O48,0)+$P48,0,EDATE(EDATE($T48,1)+$R48,COLUMN()-22))</f>
        <v>#DIV/0!</v>
      </c>
      <c r="AQ48" s="198" t="e">
        <f>IF(COUNT($T48:AP48)&gt;ROUNDUP($Q48/$O48,0)+$P48,0,EDATE(EDATE($T48,1)+$R48,COLUMN()-22))</f>
        <v>#DIV/0!</v>
      </c>
      <c r="AR48" s="198" t="e">
        <f>IF(COUNT($T48:AQ48)&gt;ROUNDUP($Q48/$O48,0)+$P48,0,EDATE(EDATE($T48,1)+$R48,COLUMN()-22))</f>
        <v>#DIV/0!</v>
      </c>
      <c r="AS48" s="198" t="e">
        <f>IF(COUNT($T48:AR48)&gt;ROUNDUP($Q48/$O48,0)+$P48,0,EDATE(EDATE($T48,1)+$R48,COLUMN()-22))</f>
        <v>#DIV/0!</v>
      </c>
      <c r="AT48" s="198" t="e">
        <f>IF(COUNT($T48:AS48)&gt;ROUNDUP($Q48/$O48,0)+$P48,0,EDATE(EDATE($T48,1)+$R48,COLUMN()-22))</f>
        <v>#DIV/0!</v>
      </c>
      <c r="AU48" s="198" t="e">
        <f>IF(COUNT($T48:AT48)&gt;ROUNDUP($Q48/$O48,0)+$P48,0,EDATE(EDATE($T48,1)+$R48,COLUMN()-22))</f>
        <v>#DIV/0!</v>
      </c>
      <c r="AV48" s="198" t="e">
        <f>IF(COUNT($T48:AU48)&gt;ROUNDUP($Q48/$O48,0)+$P48,0,EDATE(EDATE($T48,1)+$R48,COLUMN()-22))</f>
        <v>#DIV/0!</v>
      </c>
      <c r="AW48" s="198" t="e">
        <f>IF(COUNT($T48:AV48)&gt;ROUNDUP($Q48/$O48,0)+$P48,0,EDATE(EDATE($T48,1)+$R48,COLUMN()-22))</f>
        <v>#DIV/0!</v>
      </c>
      <c r="AX48" s="198" t="e">
        <f>IF(COUNT($T48:AW48)&gt;ROUNDUP($Q48/$O48,0)+$P48,0,EDATE(EDATE($T48,1)+$R48,COLUMN()-22))</f>
        <v>#DIV/0!</v>
      </c>
      <c r="AY48" s="198" t="e">
        <f>IF(COUNT($T48:AX48)&gt;ROUNDUP($Q48/$O48,0)+$P48,0,EDATE(EDATE($T48,1)+$R48,COLUMN()-22))</f>
        <v>#DIV/0!</v>
      </c>
      <c r="AZ48" s="198" t="e">
        <f>IF(COUNT($T48:AY48)&gt;ROUNDUP($Q48/$O48,0)+$P48,0,EDATE(EDATE($T48,1)+$R48,COLUMN()-22))</f>
        <v>#DIV/0!</v>
      </c>
      <c r="BA48" s="198" t="e">
        <f>IF(COUNT($T48:AZ48)&gt;ROUNDUP($Q48/$O48,0)+$P48,0,EDATE(EDATE($T48,1)+$R48,COLUMN()-22))</f>
        <v>#DIV/0!</v>
      </c>
      <c r="BB48" s="198" t="e">
        <f>IF(COUNT($T48:BA48)&gt;ROUNDUP($Q48/$O48,0)+$P48,0,EDATE(EDATE($T48,1)+$R48,COLUMN()-22))</f>
        <v>#DIV/0!</v>
      </c>
      <c r="BC48" s="198" t="e">
        <f>IF(COUNT($T48:BB48)&gt;ROUNDUP($Q48/$O48,0)+$P48,0,EDATE(EDATE($T48,1)+$R48,COLUMN()-22))</f>
        <v>#DIV/0!</v>
      </c>
      <c r="BD48" s="167"/>
      <c r="BE48" s="47"/>
    </row>
    <row r="49" spans="1:57" ht="21" customHeight="1">
      <c r="A49" s="160" t="str">
        <f t="shared" ca="1" si="0"/>
        <v/>
      </c>
      <c r="B49" s="280"/>
      <c r="C49" s="282" t="e">
        <f>+VLOOKUP(B49,'اسماء العملاء'!$A$2:$E$1270,5,FALSE)</f>
        <v>#N/A</v>
      </c>
      <c r="D49" s="282" t="e">
        <f>+VLOOKUP(B49,'اسماء العملاء'!$A$2:$C$1270,2,FALSE)</f>
        <v>#N/A</v>
      </c>
      <c r="E49" s="282"/>
      <c r="F49" s="282" t="e">
        <f>+VLOOKUP(B49,'اسماء العملاء'!$A$2:$C$1270,3,FALSE)</f>
        <v>#N/A</v>
      </c>
      <c r="G49" s="47"/>
      <c r="H49" s="82" t="e">
        <f>+VLOOKUP(G49,'انواع الفلاتر'!$B$2:$C$52,2,FALSE)</f>
        <v>#N/A</v>
      </c>
      <c r="I49" s="58"/>
      <c r="J49" s="80" t="e">
        <f t="shared" si="1"/>
        <v>#N/A</v>
      </c>
      <c r="K49" s="63"/>
      <c r="L49" s="63"/>
      <c r="M49" s="169"/>
      <c r="N49" s="64">
        <f t="shared" si="2"/>
        <v>0</v>
      </c>
      <c r="O49" s="287"/>
      <c r="P49" s="181" t="e">
        <f t="shared" si="4"/>
        <v>#DIV/0!</v>
      </c>
      <c r="Q49" s="181" t="e">
        <f t="shared" si="5"/>
        <v>#DIV/0!</v>
      </c>
      <c r="R49" s="194">
        <v>0</v>
      </c>
      <c r="S49" s="187" t="e">
        <f t="shared" si="3"/>
        <v>#DIV/0!</v>
      </c>
      <c r="T49" s="200"/>
      <c r="U49" s="198" t="e">
        <f>IF(COUNT($T49:T49)&gt;ROUNDUP($Q49/$O49,0)+$P49,0,EDATE(EDATE($T49,1)+$R49,COLUMN()-22))</f>
        <v>#DIV/0!</v>
      </c>
      <c r="V49" s="198" t="e">
        <f>IF(COUNT($T49:U49)&gt;ROUNDUP($Q49/$O49,0)+$P49,0,EDATE(EDATE($T49,1)+$R49,COLUMN()-22))</f>
        <v>#DIV/0!</v>
      </c>
      <c r="W49" s="198" t="e">
        <f>IF(COUNT($T49:V49)&gt;ROUNDUP($Q49/$O49,0)+$P49,0,EDATE(EDATE($T49,1)+$R49,COLUMN()-22))</f>
        <v>#DIV/0!</v>
      </c>
      <c r="X49" s="198" t="e">
        <f>IF(COUNT($T49:W49)&gt;ROUNDUP($Q49/$O49,0)+$P49,0,EDATE(EDATE($T49,1)+$R49,COLUMN()-22))</f>
        <v>#DIV/0!</v>
      </c>
      <c r="Y49" s="198" t="e">
        <f>IF(COUNT($T49:X49)&gt;ROUNDUP($Q49/$O49,0)+$P49,0,EDATE(EDATE($T49,1)+$R49,COLUMN()-22))</f>
        <v>#DIV/0!</v>
      </c>
      <c r="Z49" s="198" t="e">
        <f>IF(COUNT($T49:Y49)&gt;ROUNDUP($Q49/$O49,0)+$P49,0,EDATE(EDATE($T49,1)+$R49,COLUMN()-22))</f>
        <v>#DIV/0!</v>
      </c>
      <c r="AA49" s="198" t="e">
        <f>IF(COUNT($T49:Z49)&gt;ROUNDUP($Q49/$O49,0)+$P49,0,EDATE(EDATE($T49,1)+$R49,COLUMN()-22))</f>
        <v>#DIV/0!</v>
      </c>
      <c r="AB49" s="198" t="e">
        <f>IF(COUNT($T49:AA49)&gt;ROUNDUP($Q49/$O49,0)+$P49,0,EDATE(EDATE($T49,1)+$R49,COLUMN()-22))</f>
        <v>#DIV/0!</v>
      </c>
      <c r="AC49" s="198" t="e">
        <f>IF(COUNT($T49:AB49)&gt;ROUNDUP($Q49/$O49,0)+$P49,0,EDATE(EDATE($T49,1)+$R49,COLUMN()-22))</f>
        <v>#DIV/0!</v>
      </c>
      <c r="AD49" s="198" t="e">
        <f>IF(COUNT($T49:AC49)&gt;ROUNDUP($Q49/$O49,0)+$P49,0,EDATE(EDATE($T49,1)+$R49,COLUMN()-22))</f>
        <v>#DIV/0!</v>
      </c>
      <c r="AE49" s="198" t="e">
        <f>IF(COUNT($T49:AD49)&gt;ROUNDUP($Q49/$O49,0)+$P49,0,EDATE(EDATE($T49,1)+$R49,COLUMN()-22))</f>
        <v>#DIV/0!</v>
      </c>
      <c r="AF49" s="198" t="e">
        <f>IF(COUNT($T49:AE49)&gt;ROUNDUP($Q49/$O49,0)+$P49,0,EDATE(EDATE($T49,1)+$R49,COLUMN()-22))</f>
        <v>#DIV/0!</v>
      </c>
      <c r="AG49" s="198" t="e">
        <f>IF(COUNT($T49:AF49)&gt;ROUNDUP($Q49/$O49,0)+$P49,0,EDATE(EDATE($T49,1)+$R49,COLUMN()-22))</f>
        <v>#DIV/0!</v>
      </c>
      <c r="AH49" s="198" t="e">
        <f>IF(COUNT($T49:AG49)&gt;ROUNDUP($Q49/$O49,0)+$P49,0,EDATE(EDATE($T49,1)+$R49,COLUMN()-22))</f>
        <v>#DIV/0!</v>
      </c>
      <c r="AI49" s="198" t="e">
        <f>IF(COUNT($T49:AH49)&gt;ROUNDUP($Q49/$O49,0)+$P49,0,EDATE(EDATE($T49,1)+$R49,COLUMN()-22))</f>
        <v>#DIV/0!</v>
      </c>
      <c r="AJ49" s="198" t="e">
        <f>IF(COUNT($T49:AI49)&gt;ROUNDUP($Q49/$O49,0)+$P49,0,EDATE(EDATE($T49,1)+$R49,COLUMN()-22))</f>
        <v>#DIV/0!</v>
      </c>
      <c r="AK49" s="198" t="e">
        <f>IF(COUNT($T49:AJ49)&gt;ROUNDUP($Q49/$O49,0)+$P49,0,EDATE(EDATE($T49,1)+$R49,COLUMN()-22))</f>
        <v>#DIV/0!</v>
      </c>
      <c r="AL49" s="198" t="e">
        <f>IF(COUNT($T49:AK49)&gt;ROUNDUP($Q49/$O49,0)+$P49,0,EDATE(EDATE($T49,1)+$R49,COLUMN()-22))</f>
        <v>#DIV/0!</v>
      </c>
      <c r="AM49" s="198" t="e">
        <f>IF(COUNT($T49:AL49)&gt;ROUNDUP($Q49/$O49,0)+$P49,0,EDATE(EDATE($T49,1)+$R49,COLUMN()-22))</f>
        <v>#DIV/0!</v>
      </c>
      <c r="AN49" s="198" t="e">
        <f>IF(COUNT($T49:AM49)&gt;ROUNDUP($Q49/$O49,0)+$P49,0,EDATE(EDATE($T49,1)+$R49,COLUMN()-22))</f>
        <v>#DIV/0!</v>
      </c>
      <c r="AO49" s="198" t="e">
        <f>IF(COUNT($T49:AN49)&gt;ROUNDUP($Q49/$O49,0)+$P49,0,EDATE(EDATE($T49,1)+$R49,COLUMN()-22))</f>
        <v>#DIV/0!</v>
      </c>
      <c r="AP49" s="198" t="e">
        <f>IF(COUNT($T49:AO49)&gt;ROUNDUP($Q49/$O49,0)+$P49,0,EDATE(EDATE($T49,1)+$R49,COLUMN()-22))</f>
        <v>#DIV/0!</v>
      </c>
      <c r="AQ49" s="198" t="e">
        <f>IF(COUNT($T49:AP49)&gt;ROUNDUP($Q49/$O49,0)+$P49,0,EDATE(EDATE($T49,1)+$R49,COLUMN()-22))</f>
        <v>#DIV/0!</v>
      </c>
      <c r="AR49" s="198" t="e">
        <f>IF(COUNT($T49:AQ49)&gt;ROUNDUP($Q49/$O49,0)+$P49,0,EDATE(EDATE($T49,1)+$R49,COLUMN()-22))</f>
        <v>#DIV/0!</v>
      </c>
      <c r="AS49" s="198" t="e">
        <f>IF(COUNT($T49:AR49)&gt;ROUNDUP($Q49/$O49,0)+$P49,0,EDATE(EDATE($T49,1)+$R49,COLUMN()-22))</f>
        <v>#DIV/0!</v>
      </c>
      <c r="AT49" s="198" t="e">
        <f>IF(COUNT($T49:AS49)&gt;ROUNDUP($Q49/$O49,0)+$P49,0,EDATE(EDATE($T49,1)+$R49,COLUMN()-22))</f>
        <v>#DIV/0!</v>
      </c>
      <c r="AU49" s="198" t="e">
        <f>IF(COUNT($T49:AT49)&gt;ROUNDUP($Q49/$O49,0)+$P49,0,EDATE(EDATE($T49,1)+$R49,COLUMN()-22))</f>
        <v>#DIV/0!</v>
      </c>
      <c r="AV49" s="198" t="e">
        <f>IF(COUNT($T49:AU49)&gt;ROUNDUP($Q49/$O49,0)+$P49,0,EDATE(EDATE($T49,1)+$R49,COLUMN()-22))</f>
        <v>#DIV/0!</v>
      </c>
      <c r="AW49" s="198" t="e">
        <f>IF(COUNT($T49:AV49)&gt;ROUNDUP($Q49/$O49,0)+$P49,0,EDATE(EDATE($T49,1)+$R49,COLUMN()-22))</f>
        <v>#DIV/0!</v>
      </c>
      <c r="AX49" s="198" t="e">
        <f>IF(COUNT($T49:AW49)&gt;ROUNDUP($Q49/$O49,0)+$P49,0,EDATE(EDATE($T49,1)+$R49,COLUMN()-22))</f>
        <v>#DIV/0!</v>
      </c>
      <c r="AY49" s="198" t="e">
        <f>IF(COUNT($T49:AX49)&gt;ROUNDUP($Q49/$O49,0)+$P49,0,EDATE(EDATE($T49,1)+$R49,COLUMN()-22))</f>
        <v>#DIV/0!</v>
      </c>
      <c r="AZ49" s="198" t="e">
        <f>IF(COUNT($T49:AY49)&gt;ROUNDUP($Q49/$O49,0)+$P49,0,EDATE(EDATE($T49,1)+$R49,COLUMN()-22))</f>
        <v>#DIV/0!</v>
      </c>
      <c r="BA49" s="198" t="e">
        <f>IF(COUNT($T49:AZ49)&gt;ROUNDUP($Q49/$O49,0)+$P49,0,EDATE(EDATE($T49,1)+$R49,COLUMN()-22))</f>
        <v>#DIV/0!</v>
      </c>
      <c r="BB49" s="198" t="e">
        <f>IF(COUNT($T49:BA49)&gt;ROUNDUP($Q49/$O49,0)+$P49,0,EDATE(EDATE($T49,1)+$R49,COLUMN()-22))</f>
        <v>#DIV/0!</v>
      </c>
      <c r="BC49" s="198" t="e">
        <f>IF(COUNT($T49:BB49)&gt;ROUNDUP($Q49/$O49,0)+$P49,0,EDATE(EDATE($T49,1)+$R49,COLUMN()-22))</f>
        <v>#DIV/0!</v>
      </c>
      <c r="BD49" s="167"/>
      <c r="BE49" s="47"/>
    </row>
    <row r="50" spans="1:57" ht="21" customHeight="1">
      <c r="A50" s="160" t="str">
        <f t="shared" ca="1" si="0"/>
        <v/>
      </c>
      <c r="B50" s="280"/>
      <c r="C50" s="282" t="e">
        <f>+VLOOKUP(B50,'اسماء العملاء'!$A$2:$E$1270,5,FALSE)</f>
        <v>#N/A</v>
      </c>
      <c r="D50" s="282" t="e">
        <f>+VLOOKUP(B50,'اسماء العملاء'!$A$2:$C$1270,2,FALSE)</f>
        <v>#N/A</v>
      </c>
      <c r="E50" s="282"/>
      <c r="F50" s="282" t="e">
        <f>+VLOOKUP(B50,'اسماء العملاء'!$A$2:$C$1270,3,FALSE)</f>
        <v>#N/A</v>
      </c>
      <c r="G50" s="47"/>
      <c r="H50" s="82" t="e">
        <f>+VLOOKUP(G50,'انواع الفلاتر'!$B$2:$C$52,2,FALSE)</f>
        <v>#N/A</v>
      </c>
      <c r="I50" s="58"/>
      <c r="J50" s="80" t="e">
        <f t="shared" si="1"/>
        <v>#N/A</v>
      </c>
      <c r="K50" s="63"/>
      <c r="L50" s="63"/>
      <c r="M50" s="169"/>
      <c r="N50" s="64">
        <f t="shared" si="2"/>
        <v>0</v>
      </c>
      <c r="O50" s="287"/>
      <c r="P50" s="181" t="e">
        <f t="shared" si="4"/>
        <v>#DIV/0!</v>
      </c>
      <c r="Q50" s="181" t="e">
        <f t="shared" si="5"/>
        <v>#DIV/0!</v>
      </c>
      <c r="R50" s="194">
        <v>0</v>
      </c>
      <c r="S50" s="187" t="e">
        <f t="shared" si="3"/>
        <v>#DIV/0!</v>
      </c>
      <c r="T50" s="200"/>
      <c r="U50" s="198" t="e">
        <f>IF(COUNT($T50:T50)&gt;ROUNDUP($Q50/$O50,0)+$P50,0,EDATE(EDATE($T50,1)+$R50,COLUMN()-22))</f>
        <v>#DIV/0!</v>
      </c>
      <c r="V50" s="198" t="e">
        <f>IF(COUNT($T50:U50)&gt;ROUNDUP($Q50/$O50,0)+$P50,0,EDATE(EDATE($T50,1)+$R50,COLUMN()-22))</f>
        <v>#DIV/0!</v>
      </c>
      <c r="W50" s="198" t="e">
        <f>IF(COUNT($T50:V50)&gt;ROUNDUP($Q50/$O50,0)+$P50,0,EDATE(EDATE($T50,1)+$R50,COLUMN()-22))</f>
        <v>#DIV/0!</v>
      </c>
      <c r="X50" s="198" t="e">
        <f>IF(COUNT($T50:W50)&gt;ROUNDUP($Q50/$O50,0)+$P50,0,EDATE(EDATE($T50,1)+$R50,COLUMN()-22))</f>
        <v>#DIV/0!</v>
      </c>
      <c r="Y50" s="198" t="e">
        <f>IF(COUNT($T50:X50)&gt;ROUNDUP($Q50/$O50,0)+$P50,0,EDATE(EDATE($T50,1)+$R50,COLUMN()-22))</f>
        <v>#DIV/0!</v>
      </c>
      <c r="Z50" s="198" t="e">
        <f>IF(COUNT($T50:Y50)&gt;ROUNDUP($Q50/$O50,0)+$P50,0,EDATE(EDATE($T50,1)+$R50,COLUMN()-22))</f>
        <v>#DIV/0!</v>
      </c>
      <c r="AA50" s="198" t="e">
        <f>IF(COUNT($T50:Z50)&gt;ROUNDUP($Q50/$O50,0)+$P50,0,EDATE(EDATE($T50,1)+$R50,COLUMN()-22))</f>
        <v>#DIV/0!</v>
      </c>
      <c r="AB50" s="198" t="e">
        <f>IF(COUNT($T50:AA50)&gt;ROUNDUP($Q50/$O50,0)+$P50,0,EDATE(EDATE($T50,1)+$R50,COLUMN()-22))</f>
        <v>#DIV/0!</v>
      </c>
      <c r="AC50" s="198" t="e">
        <f>IF(COUNT($T50:AB50)&gt;ROUNDUP($Q50/$O50,0)+$P50,0,EDATE(EDATE($T50,1)+$R50,COLUMN()-22))</f>
        <v>#DIV/0!</v>
      </c>
      <c r="AD50" s="198" t="e">
        <f>IF(COUNT($T50:AC50)&gt;ROUNDUP($Q50/$O50,0)+$P50,0,EDATE(EDATE($T50,1)+$R50,COLUMN()-22))</f>
        <v>#DIV/0!</v>
      </c>
      <c r="AE50" s="198" t="e">
        <f>IF(COUNT($T50:AD50)&gt;ROUNDUP($Q50/$O50,0)+$P50,0,EDATE(EDATE($T50,1)+$R50,COLUMN()-22))</f>
        <v>#DIV/0!</v>
      </c>
      <c r="AF50" s="198" t="e">
        <f>IF(COUNT($T50:AE50)&gt;ROUNDUP($Q50/$O50,0)+$P50,0,EDATE(EDATE($T50,1)+$R50,COLUMN()-22))</f>
        <v>#DIV/0!</v>
      </c>
      <c r="AG50" s="198" t="e">
        <f>IF(COUNT($T50:AF50)&gt;ROUNDUP($Q50/$O50,0)+$P50,0,EDATE(EDATE($T50,1)+$R50,COLUMN()-22))</f>
        <v>#DIV/0!</v>
      </c>
      <c r="AH50" s="198" t="e">
        <f>IF(COUNT($T50:AG50)&gt;ROUNDUP($Q50/$O50,0)+$P50,0,EDATE(EDATE($T50,1)+$R50,COLUMN()-22))</f>
        <v>#DIV/0!</v>
      </c>
      <c r="AI50" s="198" t="e">
        <f>IF(COUNT($T50:AH50)&gt;ROUNDUP($Q50/$O50,0)+$P50,0,EDATE(EDATE($T50,1)+$R50,COLUMN()-22))</f>
        <v>#DIV/0!</v>
      </c>
      <c r="AJ50" s="198" t="e">
        <f>IF(COUNT($T50:AI50)&gt;ROUNDUP($Q50/$O50,0)+$P50,0,EDATE(EDATE($T50,1)+$R50,COLUMN()-22))</f>
        <v>#DIV/0!</v>
      </c>
      <c r="AK50" s="198" t="e">
        <f>IF(COUNT($T50:AJ50)&gt;ROUNDUP($Q50/$O50,0)+$P50,0,EDATE(EDATE($T50,1)+$R50,COLUMN()-22))</f>
        <v>#DIV/0!</v>
      </c>
      <c r="AL50" s="198" t="e">
        <f>IF(COUNT($T50:AK50)&gt;ROUNDUP($Q50/$O50,0)+$P50,0,EDATE(EDATE($T50,1)+$R50,COLUMN()-22))</f>
        <v>#DIV/0!</v>
      </c>
      <c r="AM50" s="198" t="e">
        <f>IF(COUNT($T50:AL50)&gt;ROUNDUP($Q50/$O50,0)+$P50,0,EDATE(EDATE($T50,1)+$R50,COLUMN()-22))</f>
        <v>#DIV/0!</v>
      </c>
      <c r="AN50" s="198" t="e">
        <f>IF(COUNT($T50:AM50)&gt;ROUNDUP($Q50/$O50,0)+$P50,0,EDATE(EDATE($T50,1)+$R50,COLUMN()-22))</f>
        <v>#DIV/0!</v>
      </c>
      <c r="AO50" s="198" t="e">
        <f>IF(COUNT($T50:AN50)&gt;ROUNDUP($Q50/$O50,0)+$P50,0,EDATE(EDATE($T50,1)+$R50,COLUMN()-22))</f>
        <v>#DIV/0!</v>
      </c>
      <c r="AP50" s="198" t="e">
        <f>IF(COUNT($T50:AO50)&gt;ROUNDUP($Q50/$O50,0)+$P50,0,EDATE(EDATE($T50,1)+$R50,COLUMN()-22))</f>
        <v>#DIV/0!</v>
      </c>
      <c r="AQ50" s="198" t="e">
        <f>IF(COUNT($T50:AP50)&gt;ROUNDUP($Q50/$O50,0)+$P50,0,EDATE(EDATE($T50,1)+$R50,COLUMN()-22))</f>
        <v>#DIV/0!</v>
      </c>
      <c r="AR50" s="198" t="e">
        <f>IF(COUNT($T50:AQ50)&gt;ROUNDUP($Q50/$O50,0)+$P50,0,EDATE(EDATE($T50,1)+$R50,COLUMN()-22))</f>
        <v>#DIV/0!</v>
      </c>
      <c r="AS50" s="198" t="e">
        <f>IF(COUNT($T50:AR50)&gt;ROUNDUP($Q50/$O50,0)+$P50,0,EDATE(EDATE($T50,1)+$R50,COLUMN()-22))</f>
        <v>#DIV/0!</v>
      </c>
      <c r="AT50" s="198" t="e">
        <f>IF(COUNT($T50:AS50)&gt;ROUNDUP($Q50/$O50,0)+$P50,0,EDATE(EDATE($T50,1)+$R50,COLUMN()-22))</f>
        <v>#DIV/0!</v>
      </c>
      <c r="AU50" s="198" t="e">
        <f>IF(COUNT($T50:AT50)&gt;ROUNDUP($Q50/$O50,0)+$P50,0,EDATE(EDATE($T50,1)+$R50,COLUMN()-22))</f>
        <v>#DIV/0!</v>
      </c>
      <c r="AV50" s="198" t="e">
        <f>IF(COUNT($T50:AU50)&gt;ROUNDUP($Q50/$O50,0)+$P50,0,EDATE(EDATE($T50,1)+$R50,COLUMN()-22))</f>
        <v>#DIV/0!</v>
      </c>
      <c r="AW50" s="198" t="e">
        <f>IF(COUNT($T50:AV50)&gt;ROUNDUP($Q50/$O50,0)+$P50,0,EDATE(EDATE($T50,1)+$R50,COLUMN()-22))</f>
        <v>#DIV/0!</v>
      </c>
      <c r="AX50" s="198" t="e">
        <f>IF(COUNT($T50:AW50)&gt;ROUNDUP($Q50/$O50,0)+$P50,0,EDATE(EDATE($T50,1)+$R50,COLUMN()-22))</f>
        <v>#DIV/0!</v>
      </c>
      <c r="AY50" s="198" t="e">
        <f>IF(COUNT($T50:AX50)&gt;ROUNDUP($Q50/$O50,0)+$P50,0,EDATE(EDATE($T50,1)+$R50,COLUMN()-22))</f>
        <v>#DIV/0!</v>
      </c>
      <c r="AZ50" s="198" t="e">
        <f>IF(COUNT($T50:AY50)&gt;ROUNDUP($Q50/$O50,0)+$P50,0,EDATE(EDATE($T50,1)+$R50,COLUMN()-22))</f>
        <v>#DIV/0!</v>
      </c>
      <c r="BA50" s="198" t="e">
        <f>IF(COUNT($T50:AZ50)&gt;ROUNDUP($Q50/$O50,0)+$P50,0,EDATE(EDATE($T50,1)+$R50,COLUMN()-22))</f>
        <v>#DIV/0!</v>
      </c>
      <c r="BB50" s="198" t="e">
        <f>IF(COUNT($T50:BA50)&gt;ROUNDUP($Q50/$O50,0)+$P50,0,EDATE(EDATE($T50,1)+$R50,COLUMN()-22))</f>
        <v>#DIV/0!</v>
      </c>
      <c r="BC50" s="198" t="e">
        <f>IF(COUNT($T50:BB50)&gt;ROUNDUP($Q50/$O50,0)+$P50,0,EDATE(EDATE($T50,1)+$R50,COLUMN()-22))</f>
        <v>#DIV/0!</v>
      </c>
      <c r="BD50" s="167"/>
      <c r="BE50" s="47"/>
    </row>
    <row r="51" spans="1:57" ht="21" customHeight="1">
      <c r="A51" s="160" t="str">
        <f t="shared" ca="1" si="0"/>
        <v/>
      </c>
      <c r="B51" s="280"/>
      <c r="C51" s="282" t="e">
        <f>+VLOOKUP(B51,'اسماء العملاء'!$A$2:$E$1270,5,FALSE)</f>
        <v>#N/A</v>
      </c>
      <c r="D51" s="282" t="e">
        <f>+VLOOKUP(B51,'اسماء العملاء'!$A$2:$C$1270,2,FALSE)</f>
        <v>#N/A</v>
      </c>
      <c r="E51" s="282"/>
      <c r="F51" s="282" t="e">
        <f>+VLOOKUP(B51,'اسماء العملاء'!$A$2:$C$1270,3,FALSE)</f>
        <v>#N/A</v>
      </c>
      <c r="G51" s="47"/>
      <c r="H51" s="82" t="e">
        <f>+VLOOKUP(G51,'انواع الفلاتر'!$B$2:$C$52,2,FALSE)</f>
        <v>#N/A</v>
      </c>
      <c r="I51" s="58"/>
      <c r="J51" s="80" t="e">
        <f t="shared" si="1"/>
        <v>#N/A</v>
      </c>
      <c r="K51" s="63"/>
      <c r="L51" s="63"/>
      <c r="M51" s="169"/>
      <c r="N51" s="64">
        <f t="shared" si="2"/>
        <v>0</v>
      </c>
      <c r="O51" s="287"/>
      <c r="P51" s="181" t="e">
        <f t="shared" si="4"/>
        <v>#DIV/0!</v>
      </c>
      <c r="Q51" s="181" t="e">
        <f t="shared" si="5"/>
        <v>#DIV/0!</v>
      </c>
      <c r="R51" s="194">
        <v>0</v>
      </c>
      <c r="S51" s="187" t="e">
        <f t="shared" si="3"/>
        <v>#DIV/0!</v>
      </c>
      <c r="T51" s="200"/>
      <c r="U51" s="198" t="e">
        <f>IF(COUNT($T51:T51)&gt;ROUNDUP($Q51/$O51,0)+$P51,0,EDATE(EDATE($T51,1)+$R51,COLUMN()-22))</f>
        <v>#DIV/0!</v>
      </c>
      <c r="V51" s="198" t="e">
        <f>IF(COUNT($T51:U51)&gt;ROUNDUP($Q51/$O51,0)+$P51,0,EDATE(EDATE($T51,1)+$R51,COLUMN()-22))</f>
        <v>#DIV/0!</v>
      </c>
      <c r="W51" s="198" t="e">
        <f>IF(COUNT($T51:V51)&gt;ROUNDUP($Q51/$O51,0)+$P51,0,EDATE(EDATE($T51,1)+$R51,COLUMN()-22))</f>
        <v>#DIV/0!</v>
      </c>
      <c r="X51" s="198" t="e">
        <f>IF(COUNT($T51:W51)&gt;ROUNDUP($Q51/$O51,0)+$P51,0,EDATE(EDATE($T51,1)+$R51,COLUMN()-22))</f>
        <v>#DIV/0!</v>
      </c>
      <c r="Y51" s="198" t="e">
        <f>IF(COUNT($T51:X51)&gt;ROUNDUP($Q51/$O51,0)+$P51,0,EDATE(EDATE($T51,1)+$R51,COLUMN()-22))</f>
        <v>#DIV/0!</v>
      </c>
      <c r="Z51" s="198" t="e">
        <f>IF(COUNT($T51:Y51)&gt;ROUNDUP($Q51/$O51,0)+$P51,0,EDATE(EDATE($T51,1)+$R51,COLUMN()-22))</f>
        <v>#DIV/0!</v>
      </c>
      <c r="AA51" s="198" t="e">
        <f>IF(COUNT($T51:Z51)&gt;ROUNDUP($Q51/$O51,0)+$P51,0,EDATE(EDATE($T51,1)+$R51,COLUMN()-22))</f>
        <v>#DIV/0!</v>
      </c>
      <c r="AB51" s="198" t="e">
        <f>IF(COUNT($T51:AA51)&gt;ROUNDUP($Q51/$O51,0)+$P51,0,EDATE(EDATE($T51,1)+$R51,COLUMN()-22))</f>
        <v>#DIV/0!</v>
      </c>
      <c r="AC51" s="198" t="e">
        <f>IF(COUNT($T51:AB51)&gt;ROUNDUP($Q51/$O51,0)+$P51,0,EDATE(EDATE($T51,1)+$R51,COLUMN()-22))</f>
        <v>#DIV/0!</v>
      </c>
      <c r="AD51" s="198" t="e">
        <f>IF(COUNT($T51:AC51)&gt;ROUNDUP($Q51/$O51,0)+$P51,0,EDATE(EDATE($T51,1)+$R51,COLUMN()-22))</f>
        <v>#DIV/0!</v>
      </c>
      <c r="AE51" s="198" t="e">
        <f>IF(COUNT($T51:AD51)&gt;ROUNDUP($Q51/$O51,0)+$P51,0,EDATE(EDATE($T51,1)+$R51,COLUMN()-22))</f>
        <v>#DIV/0!</v>
      </c>
      <c r="AF51" s="198" t="e">
        <f>IF(COUNT($T51:AE51)&gt;ROUNDUP($Q51/$O51,0)+$P51,0,EDATE(EDATE($T51,1)+$R51,COLUMN()-22))</f>
        <v>#DIV/0!</v>
      </c>
      <c r="AG51" s="198" t="e">
        <f>IF(COUNT($T51:AF51)&gt;ROUNDUP($Q51/$O51,0)+$P51,0,EDATE(EDATE($T51,1)+$R51,COLUMN()-22))</f>
        <v>#DIV/0!</v>
      </c>
      <c r="AH51" s="198" t="e">
        <f>IF(COUNT($T51:AG51)&gt;ROUNDUP($Q51/$O51,0)+$P51,0,EDATE(EDATE($T51,1)+$R51,COLUMN()-22))</f>
        <v>#DIV/0!</v>
      </c>
      <c r="AI51" s="198" t="e">
        <f>IF(COUNT($T51:AH51)&gt;ROUNDUP($Q51/$O51,0)+$P51,0,EDATE(EDATE($T51,1)+$R51,COLUMN()-22))</f>
        <v>#DIV/0!</v>
      </c>
      <c r="AJ51" s="198" t="e">
        <f>IF(COUNT($T51:AI51)&gt;ROUNDUP($Q51/$O51,0)+$P51,0,EDATE(EDATE($T51,1)+$R51,COLUMN()-22))</f>
        <v>#DIV/0!</v>
      </c>
      <c r="AK51" s="198" t="e">
        <f>IF(COUNT($T51:AJ51)&gt;ROUNDUP($Q51/$O51,0)+$P51,0,EDATE(EDATE($T51,1)+$R51,COLUMN()-22))</f>
        <v>#DIV/0!</v>
      </c>
      <c r="AL51" s="198" t="e">
        <f>IF(COUNT($T51:AK51)&gt;ROUNDUP($Q51/$O51,0)+$P51,0,EDATE(EDATE($T51,1)+$R51,COLUMN()-22))</f>
        <v>#DIV/0!</v>
      </c>
      <c r="AM51" s="198" t="e">
        <f>IF(COUNT($T51:AL51)&gt;ROUNDUP($Q51/$O51,0)+$P51,0,EDATE(EDATE($T51,1)+$R51,COLUMN()-22))</f>
        <v>#DIV/0!</v>
      </c>
      <c r="AN51" s="198" t="e">
        <f>IF(COUNT($T51:AM51)&gt;ROUNDUP($Q51/$O51,0)+$P51,0,EDATE(EDATE($T51,1)+$R51,COLUMN()-22))</f>
        <v>#DIV/0!</v>
      </c>
      <c r="AO51" s="198" t="e">
        <f>IF(COUNT($T51:AN51)&gt;ROUNDUP($Q51/$O51,0)+$P51,0,EDATE(EDATE($T51,1)+$R51,COLUMN()-22))</f>
        <v>#DIV/0!</v>
      </c>
      <c r="AP51" s="198" t="e">
        <f>IF(COUNT($T51:AO51)&gt;ROUNDUP($Q51/$O51,0)+$P51,0,EDATE(EDATE($T51,1)+$R51,COLUMN()-22))</f>
        <v>#DIV/0!</v>
      </c>
      <c r="AQ51" s="198" t="e">
        <f>IF(COUNT($T51:AP51)&gt;ROUNDUP($Q51/$O51,0)+$P51,0,EDATE(EDATE($T51,1)+$R51,COLUMN()-22))</f>
        <v>#DIV/0!</v>
      </c>
      <c r="AR51" s="198" t="e">
        <f>IF(COUNT($T51:AQ51)&gt;ROUNDUP($Q51/$O51,0)+$P51,0,EDATE(EDATE($T51,1)+$R51,COLUMN()-22))</f>
        <v>#DIV/0!</v>
      </c>
      <c r="AS51" s="198" t="e">
        <f>IF(COUNT($T51:AR51)&gt;ROUNDUP($Q51/$O51,0)+$P51,0,EDATE(EDATE($T51,1)+$R51,COLUMN()-22))</f>
        <v>#DIV/0!</v>
      </c>
      <c r="AT51" s="198" t="e">
        <f>IF(COUNT($T51:AS51)&gt;ROUNDUP($Q51/$O51,0)+$P51,0,EDATE(EDATE($T51,1)+$R51,COLUMN()-22))</f>
        <v>#DIV/0!</v>
      </c>
      <c r="AU51" s="198" t="e">
        <f>IF(COUNT($T51:AT51)&gt;ROUNDUP($Q51/$O51,0)+$P51,0,EDATE(EDATE($T51,1)+$R51,COLUMN()-22))</f>
        <v>#DIV/0!</v>
      </c>
      <c r="AV51" s="198" t="e">
        <f>IF(COUNT($T51:AU51)&gt;ROUNDUP($Q51/$O51,0)+$P51,0,EDATE(EDATE($T51,1)+$R51,COLUMN()-22))</f>
        <v>#DIV/0!</v>
      </c>
      <c r="AW51" s="198" t="e">
        <f>IF(COUNT($T51:AV51)&gt;ROUNDUP($Q51/$O51,0)+$P51,0,EDATE(EDATE($T51,1)+$R51,COLUMN()-22))</f>
        <v>#DIV/0!</v>
      </c>
      <c r="AX51" s="198" t="e">
        <f>IF(COUNT($T51:AW51)&gt;ROUNDUP($Q51/$O51,0)+$P51,0,EDATE(EDATE($T51,1)+$R51,COLUMN()-22))</f>
        <v>#DIV/0!</v>
      </c>
      <c r="AY51" s="198" t="e">
        <f>IF(COUNT($T51:AX51)&gt;ROUNDUP($Q51/$O51,0)+$P51,0,EDATE(EDATE($T51,1)+$R51,COLUMN()-22))</f>
        <v>#DIV/0!</v>
      </c>
      <c r="AZ51" s="198" t="e">
        <f>IF(COUNT($T51:AY51)&gt;ROUNDUP($Q51/$O51,0)+$P51,0,EDATE(EDATE($T51,1)+$R51,COLUMN()-22))</f>
        <v>#DIV/0!</v>
      </c>
      <c r="BA51" s="198" t="e">
        <f>IF(COUNT($T51:AZ51)&gt;ROUNDUP($Q51/$O51,0)+$P51,0,EDATE(EDATE($T51,1)+$R51,COLUMN()-22))</f>
        <v>#DIV/0!</v>
      </c>
      <c r="BB51" s="198" t="e">
        <f>IF(COUNT($T51:BA51)&gt;ROUNDUP($Q51/$O51,0)+$P51,0,EDATE(EDATE($T51,1)+$R51,COLUMN()-22))</f>
        <v>#DIV/0!</v>
      </c>
      <c r="BC51" s="198" t="e">
        <f>IF(COUNT($T51:BB51)&gt;ROUNDUP($Q51/$O51,0)+$P51,0,EDATE(EDATE($T51,1)+$R51,COLUMN()-22))</f>
        <v>#DIV/0!</v>
      </c>
      <c r="BD51" s="167"/>
      <c r="BE51" s="47"/>
    </row>
    <row r="52" spans="1:57" ht="21" customHeight="1">
      <c r="A52" s="160" t="str">
        <f t="shared" ca="1" si="0"/>
        <v/>
      </c>
      <c r="B52" s="280"/>
      <c r="C52" s="282" t="e">
        <f>+VLOOKUP(B52,'اسماء العملاء'!$A$2:$E$1270,5,FALSE)</f>
        <v>#N/A</v>
      </c>
      <c r="D52" s="282" t="e">
        <f>+VLOOKUP(B52,'اسماء العملاء'!$A$2:$C$1270,2,FALSE)</f>
        <v>#N/A</v>
      </c>
      <c r="E52" s="282"/>
      <c r="F52" s="282" t="e">
        <f>+VLOOKUP(B52,'اسماء العملاء'!$A$2:$C$1270,3,FALSE)</f>
        <v>#N/A</v>
      </c>
      <c r="G52" s="47"/>
      <c r="H52" s="82" t="e">
        <f>+VLOOKUP(G52,'انواع الفلاتر'!$B$2:$C$52,2,FALSE)</f>
        <v>#N/A</v>
      </c>
      <c r="I52" s="58"/>
      <c r="J52" s="80" t="e">
        <f t="shared" si="1"/>
        <v>#N/A</v>
      </c>
      <c r="K52" s="63"/>
      <c r="L52" s="63"/>
      <c r="M52" s="169"/>
      <c r="N52" s="64">
        <f t="shared" si="2"/>
        <v>0</v>
      </c>
      <c r="O52" s="287"/>
      <c r="P52" s="181" t="e">
        <f t="shared" si="4"/>
        <v>#DIV/0!</v>
      </c>
      <c r="Q52" s="181" t="e">
        <f t="shared" si="5"/>
        <v>#DIV/0!</v>
      </c>
      <c r="R52" s="194">
        <v>0</v>
      </c>
      <c r="S52" s="187" t="e">
        <f t="shared" si="3"/>
        <v>#DIV/0!</v>
      </c>
      <c r="T52" s="200"/>
      <c r="U52" s="198" t="e">
        <f>IF(COUNT($T52:T52)&gt;ROUNDUP($Q52/$O52,0)+$P52,0,EDATE(EDATE($T52,1)+$R52,COLUMN()-22))</f>
        <v>#DIV/0!</v>
      </c>
      <c r="V52" s="198" t="e">
        <f>IF(COUNT($T52:U52)&gt;ROUNDUP($Q52/$O52,0)+$P52,0,EDATE(EDATE($T52,1)+$R52,COLUMN()-22))</f>
        <v>#DIV/0!</v>
      </c>
      <c r="W52" s="198" t="e">
        <f>IF(COUNT($T52:V52)&gt;ROUNDUP($Q52/$O52,0)+$P52,0,EDATE(EDATE($T52,1)+$R52,COLUMN()-22))</f>
        <v>#DIV/0!</v>
      </c>
      <c r="X52" s="198" t="e">
        <f>IF(COUNT($T52:W52)&gt;ROUNDUP($Q52/$O52,0)+$P52,0,EDATE(EDATE($T52,1)+$R52,COLUMN()-22))</f>
        <v>#DIV/0!</v>
      </c>
      <c r="Y52" s="198" t="e">
        <f>IF(COUNT($T52:X52)&gt;ROUNDUP($Q52/$O52,0)+$P52,0,EDATE(EDATE($T52,1)+$R52,COLUMN()-22))</f>
        <v>#DIV/0!</v>
      </c>
      <c r="Z52" s="198" t="e">
        <f>IF(COUNT($T52:Y52)&gt;ROUNDUP($Q52/$O52,0)+$P52,0,EDATE(EDATE($T52,1)+$R52,COLUMN()-22))</f>
        <v>#DIV/0!</v>
      </c>
      <c r="AA52" s="198" t="e">
        <f>IF(COUNT($T52:Z52)&gt;ROUNDUP($Q52/$O52,0)+$P52,0,EDATE(EDATE($T52,1)+$R52,COLUMN()-22))</f>
        <v>#DIV/0!</v>
      </c>
      <c r="AB52" s="198" t="e">
        <f>IF(COUNT($T52:AA52)&gt;ROUNDUP($Q52/$O52,0)+$P52,0,EDATE(EDATE($T52,1)+$R52,COLUMN()-22))</f>
        <v>#DIV/0!</v>
      </c>
      <c r="AC52" s="198" t="e">
        <f>IF(COUNT($T52:AB52)&gt;ROUNDUP($Q52/$O52,0)+$P52,0,EDATE(EDATE($T52,1)+$R52,COLUMN()-22))</f>
        <v>#DIV/0!</v>
      </c>
      <c r="AD52" s="198" t="e">
        <f>IF(COUNT($T52:AC52)&gt;ROUNDUP($Q52/$O52,0)+$P52,0,EDATE(EDATE($T52,1)+$R52,COLUMN()-22))</f>
        <v>#DIV/0!</v>
      </c>
      <c r="AE52" s="198" t="e">
        <f>IF(COUNT($T52:AD52)&gt;ROUNDUP($Q52/$O52,0)+$P52,0,EDATE(EDATE($T52,1)+$R52,COLUMN()-22))</f>
        <v>#DIV/0!</v>
      </c>
      <c r="AF52" s="198" t="e">
        <f>IF(COUNT($T52:AE52)&gt;ROUNDUP($Q52/$O52,0)+$P52,0,EDATE(EDATE($T52,1)+$R52,COLUMN()-22))</f>
        <v>#DIV/0!</v>
      </c>
      <c r="AG52" s="198" t="e">
        <f>IF(COUNT($T52:AF52)&gt;ROUNDUP($Q52/$O52,0)+$P52,0,EDATE(EDATE($T52,1)+$R52,COLUMN()-22))</f>
        <v>#DIV/0!</v>
      </c>
      <c r="AH52" s="198" t="e">
        <f>IF(COUNT($T52:AG52)&gt;ROUNDUP($Q52/$O52,0)+$P52,0,EDATE(EDATE($T52,1)+$R52,COLUMN()-22))</f>
        <v>#DIV/0!</v>
      </c>
      <c r="AI52" s="198" t="e">
        <f>IF(COUNT($T52:AH52)&gt;ROUNDUP($Q52/$O52,0)+$P52,0,EDATE(EDATE($T52,1)+$R52,COLUMN()-22))</f>
        <v>#DIV/0!</v>
      </c>
      <c r="AJ52" s="198" t="e">
        <f>IF(COUNT($T52:AI52)&gt;ROUNDUP($Q52/$O52,0)+$P52,0,EDATE(EDATE($T52,1)+$R52,COLUMN()-22))</f>
        <v>#DIV/0!</v>
      </c>
      <c r="AK52" s="198" t="e">
        <f>IF(COUNT($T52:AJ52)&gt;ROUNDUP($Q52/$O52,0)+$P52,0,EDATE(EDATE($T52,1)+$R52,COLUMN()-22))</f>
        <v>#DIV/0!</v>
      </c>
      <c r="AL52" s="198" t="e">
        <f>IF(COUNT($T52:AK52)&gt;ROUNDUP($Q52/$O52,0)+$P52,0,EDATE(EDATE($T52,1)+$R52,COLUMN()-22))</f>
        <v>#DIV/0!</v>
      </c>
      <c r="AM52" s="198" t="e">
        <f>IF(COUNT($T52:AL52)&gt;ROUNDUP($Q52/$O52,0)+$P52,0,EDATE(EDATE($T52,1)+$R52,COLUMN()-22))</f>
        <v>#DIV/0!</v>
      </c>
      <c r="AN52" s="198" t="e">
        <f>IF(COUNT($T52:AM52)&gt;ROUNDUP($Q52/$O52,0)+$P52,0,EDATE(EDATE($T52,1)+$R52,COLUMN()-22))</f>
        <v>#DIV/0!</v>
      </c>
      <c r="AO52" s="198" t="e">
        <f>IF(COUNT($T52:AN52)&gt;ROUNDUP($Q52/$O52,0)+$P52,0,EDATE(EDATE($T52,1)+$R52,COLUMN()-22))</f>
        <v>#DIV/0!</v>
      </c>
      <c r="AP52" s="198" t="e">
        <f>IF(COUNT($T52:AO52)&gt;ROUNDUP($Q52/$O52,0)+$P52,0,EDATE(EDATE($T52,1)+$R52,COLUMN()-22))</f>
        <v>#DIV/0!</v>
      </c>
      <c r="AQ52" s="198" t="e">
        <f>IF(COUNT($T52:AP52)&gt;ROUNDUP($Q52/$O52,0)+$P52,0,EDATE(EDATE($T52,1)+$R52,COLUMN()-22))</f>
        <v>#DIV/0!</v>
      </c>
      <c r="AR52" s="198" t="e">
        <f>IF(COUNT($T52:AQ52)&gt;ROUNDUP($Q52/$O52,0)+$P52,0,EDATE(EDATE($T52,1)+$R52,COLUMN()-22))</f>
        <v>#DIV/0!</v>
      </c>
      <c r="AS52" s="198" t="e">
        <f>IF(COUNT($T52:AR52)&gt;ROUNDUP($Q52/$O52,0)+$P52,0,EDATE(EDATE($T52,1)+$R52,COLUMN()-22))</f>
        <v>#DIV/0!</v>
      </c>
      <c r="AT52" s="198" t="e">
        <f>IF(COUNT($T52:AS52)&gt;ROUNDUP($Q52/$O52,0)+$P52,0,EDATE(EDATE($T52,1)+$R52,COLUMN()-22))</f>
        <v>#DIV/0!</v>
      </c>
      <c r="AU52" s="198" t="e">
        <f>IF(COUNT($T52:AT52)&gt;ROUNDUP($Q52/$O52,0)+$P52,0,EDATE(EDATE($T52,1)+$R52,COLUMN()-22))</f>
        <v>#DIV/0!</v>
      </c>
      <c r="AV52" s="198" t="e">
        <f>IF(COUNT($T52:AU52)&gt;ROUNDUP($Q52/$O52,0)+$P52,0,EDATE(EDATE($T52,1)+$R52,COLUMN()-22))</f>
        <v>#DIV/0!</v>
      </c>
      <c r="AW52" s="198" t="e">
        <f>IF(COUNT($T52:AV52)&gt;ROUNDUP($Q52/$O52,0)+$P52,0,EDATE(EDATE($T52,1)+$R52,COLUMN()-22))</f>
        <v>#DIV/0!</v>
      </c>
      <c r="AX52" s="198" t="e">
        <f>IF(COUNT($T52:AW52)&gt;ROUNDUP($Q52/$O52,0)+$P52,0,EDATE(EDATE($T52,1)+$R52,COLUMN()-22))</f>
        <v>#DIV/0!</v>
      </c>
      <c r="AY52" s="198" t="e">
        <f>IF(COUNT($T52:AX52)&gt;ROUNDUP($Q52/$O52,0)+$P52,0,EDATE(EDATE($T52,1)+$R52,COLUMN()-22))</f>
        <v>#DIV/0!</v>
      </c>
      <c r="AZ52" s="198" t="e">
        <f>IF(COUNT($T52:AY52)&gt;ROUNDUP($Q52/$O52,0)+$P52,0,EDATE(EDATE($T52,1)+$R52,COLUMN()-22))</f>
        <v>#DIV/0!</v>
      </c>
      <c r="BA52" s="198" t="e">
        <f>IF(COUNT($T52:AZ52)&gt;ROUNDUP($Q52/$O52,0)+$P52,0,EDATE(EDATE($T52,1)+$R52,COLUMN()-22))</f>
        <v>#DIV/0!</v>
      </c>
      <c r="BB52" s="198" t="e">
        <f>IF(COUNT($T52:BA52)&gt;ROUNDUP($Q52/$O52,0)+$P52,0,EDATE(EDATE($T52,1)+$R52,COLUMN()-22))</f>
        <v>#DIV/0!</v>
      </c>
      <c r="BC52" s="198" t="e">
        <f>IF(COUNT($T52:BB52)&gt;ROUNDUP($Q52/$O52,0)+$P52,0,EDATE(EDATE($T52,1)+$R52,COLUMN()-22))</f>
        <v>#DIV/0!</v>
      </c>
      <c r="BD52" s="167"/>
      <c r="BE52" s="47"/>
    </row>
    <row r="53" spans="1:57" ht="21" customHeight="1">
      <c r="A53" s="160" t="str">
        <f t="shared" ca="1" si="0"/>
        <v/>
      </c>
      <c r="B53" s="280"/>
      <c r="C53" s="282" t="e">
        <f>+VLOOKUP(B53,'اسماء العملاء'!$A$2:$E$1270,5,FALSE)</f>
        <v>#N/A</v>
      </c>
      <c r="D53" s="282" t="e">
        <f>+VLOOKUP(B53,'اسماء العملاء'!$A$2:$C$1270,2,FALSE)</f>
        <v>#N/A</v>
      </c>
      <c r="E53" s="282"/>
      <c r="F53" s="282" t="e">
        <f>+VLOOKUP(B53,'اسماء العملاء'!$A$2:$C$1270,3,FALSE)</f>
        <v>#N/A</v>
      </c>
      <c r="G53" s="47"/>
      <c r="H53" s="82" t="e">
        <f>+VLOOKUP(G53,'انواع الفلاتر'!$B$2:$C$52,2,FALSE)</f>
        <v>#N/A</v>
      </c>
      <c r="I53" s="58"/>
      <c r="J53" s="80" t="e">
        <f t="shared" si="1"/>
        <v>#N/A</v>
      </c>
      <c r="K53" s="63"/>
      <c r="L53" s="63"/>
      <c r="M53" s="169"/>
      <c r="N53" s="64">
        <f t="shared" si="2"/>
        <v>0</v>
      </c>
      <c r="O53" s="287"/>
      <c r="P53" s="181" t="e">
        <f t="shared" si="4"/>
        <v>#DIV/0!</v>
      </c>
      <c r="Q53" s="181" t="e">
        <f t="shared" si="5"/>
        <v>#DIV/0!</v>
      </c>
      <c r="R53" s="194">
        <v>0</v>
      </c>
      <c r="S53" s="187" t="e">
        <f t="shared" si="3"/>
        <v>#DIV/0!</v>
      </c>
      <c r="T53" s="200"/>
      <c r="U53" s="198" t="e">
        <f>IF(COUNT($T53:T53)&gt;ROUNDUP($Q53/$O53,0)+$P53,0,EDATE(EDATE($T53,1)+$R53,COLUMN()-22))</f>
        <v>#DIV/0!</v>
      </c>
      <c r="V53" s="198" t="e">
        <f>IF(COUNT($T53:U53)&gt;ROUNDUP($Q53/$O53,0)+$P53,0,EDATE(EDATE($T53,1)+$R53,COLUMN()-22))</f>
        <v>#DIV/0!</v>
      </c>
      <c r="W53" s="198" t="e">
        <f>IF(COUNT($T53:V53)&gt;ROUNDUP($Q53/$O53,0)+$P53,0,EDATE(EDATE($T53,1)+$R53,COLUMN()-22))</f>
        <v>#DIV/0!</v>
      </c>
      <c r="X53" s="198" t="e">
        <f>IF(COUNT($T53:W53)&gt;ROUNDUP($Q53/$O53,0)+$P53,0,EDATE(EDATE($T53,1)+$R53,COLUMN()-22))</f>
        <v>#DIV/0!</v>
      </c>
      <c r="Y53" s="198" t="e">
        <f>IF(COUNT($T53:X53)&gt;ROUNDUP($Q53/$O53,0)+$P53,0,EDATE(EDATE($T53,1)+$R53,COLUMN()-22))</f>
        <v>#DIV/0!</v>
      </c>
      <c r="Z53" s="198" t="e">
        <f>IF(COUNT($T53:Y53)&gt;ROUNDUP($Q53/$O53,0)+$P53,0,EDATE(EDATE($T53,1)+$R53,COLUMN()-22))</f>
        <v>#DIV/0!</v>
      </c>
      <c r="AA53" s="198" t="e">
        <f>IF(COUNT($T53:Z53)&gt;ROUNDUP($Q53/$O53,0)+$P53,0,EDATE(EDATE($T53,1)+$R53,COLUMN()-22))</f>
        <v>#DIV/0!</v>
      </c>
      <c r="AB53" s="198" t="e">
        <f>IF(COUNT($T53:AA53)&gt;ROUNDUP($Q53/$O53,0)+$P53,0,EDATE(EDATE($T53,1)+$R53,COLUMN()-22))</f>
        <v>#DIV/0!</v>
      </c>
      <c r="AC53" s="198" t="e">
        <f>IF(COUNT($T53:AB53)&gt;ROUNDUP($Q53/$O53,0)+$P53,0,EDATE(EDATE($T53,1)+$R53,COLUMN()-22))</f>
        <v>#DIV/0!</v>
      </c>
      <c r="AD53" s="198" t="e">
        <f>IF(COUNT($T53:AC53)&gt;ROUNDUP($Q53/$O53,0)+$P53,0,EDATE(EDATE($T53,1)+$R53,COLUMN()-22))</f>
        <v>#DIV/0!</v>
      </c>
      <c r="AE53" s="198" t="e">
        <f>IF(COUNT($T53:AD53)&gt;ROUNDUP($Q53/$O53,0)+$P53,0,EDATE(EDATE($T53,1)+$R53,COLUMN()-22))</f>
        <v>#DIV/0!</v>
      </c>
      <c r="AF53" s="198" t="e">
        <f>IF(COUNT($T53:AE53)&gt;ROUNDUP($Q53/$O53,0)+$P53,0,EDATE(EDATE($T53,1)+$R53,COLUMN()-22))</f>
        <v>#DIV/0!</v>
      </c>
      <c r="AG53" s="198" t="e">
        <f>IF(COUNT($T53:AF53)&gt;ROUNDUP($Q53/$O53,0)+$P53,0,EDATE(EDATE($T53,1)+$R53,COLUMN()-22))</f>
        <v>#DIV/0!</v>
      </c>
      <c r="AH53" s="198" t="e">
        <f>IF(COUNT($T53:AG53)&gt;ROUNDUP($Q53/$O53,0)+$P53,0,EDATE(EDATE($T53,1)+$R53,COLUMN()-22))</f>
        <v>#DIV/0!</v>
      </c>
      <c r="AI53" s="198" t="e">
        <f>IF(COUNT($T53:AH53)&gt;ROUNDUP($Q53/$O53,0)+$P53,0,EDATE(EDATE($T53,1)+$R53,COLUMN()-22))</f>
        <v>#DIV/0!</v>
      </c>
      <c r="AJ53" s="198" t="e">
        <f>IF(COUNT($T53:AI53)&gt;ROUNDUP($Q53/$O53,0)+$P53,0,EDATE(EDATE($T53,1)+$R53,COLUMN()-22))</f>
        <v>#DIV/0!</v>
      </c>
      <c r="AK53" s="198" t="e">
        <f>IF(COUNT($T53:AJ53)&gt;ROUNDUP($Q53/$O53,0)+$P53,0,EDATE(EDATE($T53,1)+$R53,COLUMN()-22))</f>
        <v>#DIV/0!</v>
      </c>
      <c r="AL53" s="198" t="e">
        <f>IF(COUNT($T53:AK53)&gt;ROUNDUP($Q53/$O53,0)+$P53,0,EDATE(EDATE($T53,1)+$R53,COLUMN()-22))</f>
        <v>#DIV/0!</v>
      </c>
      <c r="AM53" s="198" t="e">
        <f>IF(COUNT($T53:AL53)&gt;ROUNDUP($Q53/$O53,0)+$P53,0,EDATE(EDATE($T53,1)+$R53,COLUMN()-22))</f>
        <v>#DIV/0!</v>
      </c>
      <c r="AN53" s="198" t="e">
        <f>IF(COUNT($T53:AM53)&gt;ROUNDUP($Q53/$O53,0)+$P53,0,EDATE(EDATE($T53,1)+$R53,COLUMN()-22))</f>
        <v>#DIV/0!</v>
      </c>
      <c r="AO53" s="198" t="e">
        <f>IF(COUNT($T53:AN53)&gt;ROUNDUP($Q53/$O53,0)+$P53,0,EDATE(EDATE($T53,1)+$R53,COLUMN()-22))</f>
        <v>#DIV/0!</v>
      </c>
      <c r="AP53" s="198" t="e">
        <f>IF(COUNT($T53:AO53)&gt;ROUNDUP($Q53/$O53,0)+$P53,0,EDATE(EDATE($T53,1)+$R53,COLUMN()-22))</f>
        <v>#DIV/0!</v>
      </c>
      <c r="AQ53" s="198" t="e">
        <f>IF(COUNT($T53:AP53)&gt;ROUNDUP($Q53/$O53,0)+$P53,0,EDATE(EDATE($T53,1)+$R53,COLUMN()-22))</f>
        <v>#DIV/0!</v>
      </c>
      <c r="AR53" s="198" t="e">
        <f>IF(COUNT($T53:AQ53)&gt;ROUNDUP($Q53/$O53,0)+$P53,0,EDATE(EDATE($T53,1)+$R53,COLUMN()-22))</f>
        <v>#DIV/0!</v>
      </c>
      <c r="AS53" s="198" t="e">
        <f>IF(COUNT($T53:AR53)&gt;ROUNDUP($Q53/$O53,0)+$P53,0,EDATE(EDATE($T53,1)+$R53,COLUMN()-22))</f>
        <v>#DIV/0!</v>
      </c>
      <c r="AT53" s="198" t="e">
        <f>IF(COUNT($T53:AS53)&gt;ROUNDUP($Q53/$O53,0)+$P53,0,EDATE(EDATE($T53,1)+$R53,COLUMN()-22))</f>
        <v>#DIV/0!</v>
      </c>
      <c r="AU53" s="198" t="e">
        <f>IF(COUNT($T53:AT53)&gt;ROUNDUP($Q53/$O53,0)+$P53,0,EDATE(EDATE($T53,1)+$R53,COLUMN()-22))</f>
        <v>#DIV/0!</v>
      </c>
      <c r="AV53" s="198" t="e">
        <f>IF(COUNT($T53:AU53)&gt;ROUNDUP($Q53/$O53,0)+$P53,0,EDATE(EDATE($T53,1)+$R53,COLUMN()-22))</f>
        <v>#DIV/0!</v>
      </c>
      <c r="AW53" s="198" t="e">
        <f>IF(COUNT($T53:AV53)&gt;ROUNDUP($Q53/$O53,0)+$P53,0,EDATE(EDATE($T53,1)+$R53,COLUMN()-22))</f>
        <v>#DIV/0!</v>
      </c>
      <c r="AX53" s="198" t="e">
        <f>IF(COUNT($T53:AW53)&gt;ROUNDUP($Q53/$O53,0)+$P53,0,EDATE(EDATE($T53,1)+$R53,COLUMN()-22))</f>
        <v>#DIV/0!</v>
      </c>
      <c r="AY53" s="198" t="e">
        <f>IF(COUNT($T53:AX53)&gt;ROUNDUP($Q53/$O53,0)+$P53,0,EDATE(EDATE($T53,1)+$R53,COLUMN()-22))</f>
        <v>#DIV/0!</v>
      </c>
      <c r="AZ53" s="198" t="e">
        <f>IF(COUNT($T53:AY53)&gt;ROUNDUP($Q53/$O53,0)+$P53,0,EDATE(EDATE($T53,1)+$R53,COLUMN()-22))</f>
        <v>#DIV/0!</v>
      </c>
      <c r="BA53" s="198" t="e">
        <f>IF(COUNT($T53:AZ53)&gt;ROUNDUP($Q53/$O53,0)+$P53,0,EDATE(EDATE($T53,1)+$R53,COLUMN()-22))</f>
        <v>#DIV/0!</v>
      </c>
      <c r="BB53" s="198" t="e">
        <f>IF(COUNT($T53:BA53)&gt;ROUNDUP($Q53/$O53,0)+$P53,0,EDATE(EDATE($T53,1)+$R53,COLUMN()-22))</f>
        <v>#DIV/0!</v>
      </c>
      <c r="BC53" s="198" t="e">
        <f>IF(COUNT($T53:BB53)&gt;ROUNDUP($Q53/$O53,0)+$P53,0,EDATE(EDATE($T53,1)+$R53,COLUMN()-22))</f>
        <v>#DIV/0!</v>
      </c>
      <c r="BD53" s="167"/>
      <c r="BE53" s="47"/>
    </row>
    <row r="54" spans="1:57" ht="21" customHeight="1">
      <c r="A54" s="160" t="str">
        <f t="shared" ca="1" si="0"/>
        <v/>
      </c>
      <c r="B54" s="280"/>
      <c r="C54" s="282" t="e">
        <f>+VLOOKUP(B54,'اسماء العملاء'!$A$2:$E$1270,5,FALSE)</f>
        <v>#N/A</v>
      </c>
      <c r="D54" s="282" t="e">
        <f>+VLOOKUP(B54,'اسماء العملاء'!$A$2:$C$1270,2,FALSE)</f>
        <v>#N/A</v>
      </c>
      <c r="E54" s="282"/>
      <c r="F54" s="282" t="e">
        <f>+VLOOKUP(B54,'اسماء العملاء'!$A$2:$C$1270,3,FALSE)</f>
        <v>#N/A</v>
      </c>
      <c r="G54" s="47"/>
      <c r="H54" s="82" t="e">
        <f>+VLOOKUP(G54,'انواع الفلاتر'!$B$2:$C$52,2,FALSE)</f>
        <v>#N/A</v>
      </c>
      <c r="I54" s="58"/>
      <c r="J54" s="80" t="e">
        <f t="shared" si="1"/>
        <v>#N/A</v>
      </c>
      <c r="K54" s="63"/>
      <c r="L54" s="63"/>
      <c r="M54" s="169"/>
      <c r="N54" s="64">
        <f t="shared" si="2"/>
        <v>0</v>
      </c>
      <c r="O54" s="287"/>
      <c r="P54" s="181" t="e">
        <f t="shared" si="4"/>
        <v>#DIV/0!</v>
      </c>
      <c r="Q54" s="181" t="e">
        <f t="shared" si="5"/>
        <v>#DIV/0!</v>
      </c>
      <c r="R54" s="194">
        <v>0</v>
      </c>
      <c r="S54" s="187" t="e">
        <f t="shared" si="3"/>
        <v>#DIV/0!</v>
      </c>
      <c r="T54" s="200"/>
      <c r="U54" s="198" t="e">
        <f>IF(COUNT($T54:T54)&gt;ROUNDUP($Q54/$O54,0)+$P54,0,EDATE(EDATE($T54,1)+$R54,COLUMN()-22))</f>
        <v>#DIV/0!</v>
      </c>
      <c r="V54" s="198" t="e">
        <f>IF(COUNT($T54:U54)&gt;ROUNDUP($Q54/$O54,0)+$P54,0,EDATE(EDATE($T54,1)+$R54,COLUMN()-22))</f>
        <v>#DIV/0!</v>
      </c>
      <c r="W54" s="198" t="e">
        <f>IF(COUNT($T54:V54)&gt;ROUNDUP($Q54/$O54,0)+$P54,0,EDATE(EDATE($T54,1)+$R54,COLUMN()-22))</f>
        <v>#DIV/0!</v>
      </c>
      <c r="X54" s="198" t="e">
        <f>IF(COUNT($T54:W54)&gt;ROUNDUP($Q54/$O54,0)+$P54,0,EDATE(EDATE($T54,1)+$R54,COLUMN()-22))</f>
        <v>#DIV/0!</v>
      </c>
      <c r="Y54" s="198" t="e">
        <f>IF(COUNT($T54:X54)&gt;ROUNDUP($Q54/$O54,0)+$P54,0,EDATE(EDATE($T54,1)+$R54,COLUMN()-22))</f>
        <v>#DIV/0!</v>
      </c>
      <c r="Z54" s="198" t="e">
        <f>IF(COUNT($T54:Y54)&gt;ROUNDUP($Q54/$O54,0)+$P54,0,EDATE(EDATE($T54,1)+$R54,COLUMN()-22))</f>
        <v>#DIV/0!</v>
      </c>
      <c r="AA54" s="198" t="e">
        <f>IF(COUNT($T54:Z54)&gt;ROUNDUP($Q54/$O54,0)+$P54,0,EDATE(EDATE($T54,1)+$R54,COLUMN()-22))</f>
        <v>#DIV/0!</v>
      </c>
      <c r="AB54" s="198" t="e">
        <f>IF(COUNT($T54:AA54)&gt;ROUNDUP($Q54/$O54,0)+$P54,0,EDATE(EDATE($T54,1)+$R54,COLUMN()-22))</f>
        <v>#DIV/0!</v>
      </c>
      <c r="AC54" s="198" t="e">
        <f>IF(COUNT($T54:AB54)&gt;ROUNDUP($Q54/$O54,0)+$P54,0,EDATE(EDATE($T54,1)+$R54,COLUMN()-22))</f>
        <v>#DIV/0!</v>
      </c>
      <c r="AD54" s="198" t="e">
        <f>IF(COUNT($T54:AC54)&gt;ROUNDUP($Q54/$O54,0)+$P54,0,EDATE(EDATE($T54,1)+$R54,COLUMN()-22))</f>
        <v>#DIV/0!</v>
      </c>
      <c r="AE54" s="198" t="e">
        <f>IF(COUNT($T54:AD54)&gt;ROUNDUP($Q54/$O54,0)+$P54,0,EDATE(EDATE($T54,1)+$R54,COLUMN()-22))</f>
        <v>#DIV/0!</v>
      </c>
      <c r="AF54" s="198" t="e">
        <f>IF(COUNT($T54:AE54)&gt;ROUNDUP($Q54/$O54,0)+$P54,0,EDATE(EDATE($T54,1)+$R54,COLUMN()-22))</f>
        <v>#DIV/0!</v>
      </c>
      <c r="AG54" s="198" t="e">
        <f>IF(COUNT($T54:AF54)&gt;ROUNDUP($Q54/$O54,0)+$P54,0,EDATE(EDATE($T54,1)+$R54,COLUMN()-22))</f>
        <v>#DIV/0!</v>
      </c>
      <c r="AH54" s="198" t="e">
        <f>IF(COUNT($T54:AG54)&gt;ROUNDUP($Q54/$O54,0)+$P54,0,EDATE(EDATE($T54,1)+$R54,COLUMN()-22))</f>
        <v>#DIV/0!</v>
      </c>
      <c r="AI54" s="198" t="e">
        <f>IF(COUNT($T54:AH54)&gt;ROUNDUP($Q54/$O54,0)+$P54,0,EDATE(EDATE($T54,1)+$R54,COLUMN()-22))</f>
        <v>#DIV/0!</v>
      </c>
      <c r="AJ54" s="198" t="e">
        <f>IF(COUNT($T54:AI54)&gt;ROUNDUP($Q54/$O54,0)+$P54,0,EDATE(EDATE($T54,1)+$R54,COLUMN()-22))</f>
        <v>#DIV/0!</v>
      </c>
      <c r="AK54" s="198" t="e">
        <f>IF(COUNT($T54:AJ54)&gt;ROUNDUP($Q54/$O54,0)+$P54,0,EDATE(EDATE($T54,1)+$R54,COLUMN()-22))</f>
        <v>#DIV/0!</v>
      </c>
      <c r="AL54" s="198" t="e">
        <f>IF(COUNT($T54:AK54)&gt;ROUNDUP($Q54/$O54,0)+$P54,0,EDATE(EDATE($T54,1)+$R54,COLUMN()-22))</f>
        <v>#DIV/0!</v>
      </c>
      <c r="AM54" s="198" t="e">
        <f>IF(COUNT($T54:AL54)&gt;ROUNDUP($Q54/$O54,0)+$P54,0,EDATE(EDATE($T54,1)+$R54,COLUMN()-22))</f>
        <v>#DIV/0!</v>
      </c>
      <c r="AN54" s="198" t="e">
        <f>IF(COUNT($T54:AM54)&gt;ROUNDUP($Q54/$O54,0)+$P54,0,EDATE(EDATE($T54,1)+$R54,COLUMN()-22))</f>
        <v>#DIV/0!</v>
      </c>
      <c r="AO54" s="198" t="e">
        <f>IF(COUNT($T54:AN54)&gt;ROUNDUP($Q54/$O54,0)+$P54,0,EDATE(EDATE($T54,1)+$R54,COLUMN()-22))</f>
        <v>#DIV/0!</v>
      </c>
      <c r="AP54" s="198" t="e">
        <f>IF(COUNT($T54:AO54)&gt;ROUNDUP($Q54/$O54,0)+$P54,0,EDATE(EDATE($T54,1)+$R54,COLUMN()-22))</f>
        <v>#DIV/0!</v>
      </c>
      <c r="AQ54" s="198" t="e">
        <f>IF(COUNT($T54:AP54)&gt;ROUNDUP($Q54/$O54,0)+$P54,0,EDATE(EDATE($T54,1)+$R54,COLUMN()-22))</f>
        <v>#DIV/0!</v>
      </c>
      <c r="AR54" s="198" t="e">
        <f>IF(COUNT($T54:AQ54)&gt;ROUNDUP($Q54/$O54,0)+$P54,0,EDATE(EDATE($T54,1)+$R54,COLUMN()-22))</f>
        <v>#DIV/0!</v>
      </c>
      <c r="AS54" s="198" t="e">
        <f>IF(COUNT($T54:AR54)&gt;ROUNDUP($Q54/$O54,0)+$P54,0,EDATE(EDATE($T54,1)+$R54,COLUMN()-22))</f>
        <v>#DIV/0!</v>
      </c>
      <c r="AT54" s="198" t="e">
        <f>IF(COUNT($T54:AS54)&gt;ROUNDUP($Q54/$O54,0)+$P54,0,EDATE(EDATE($T54,1)+$R54,COLUMN()-22))</f>
        <v>#DIV/0!</v>
      </c>
      <c r="AU54" s="198" t="e">
        <f>IF(COUNT($T54:AT54)&gt;ROUNDUP($Q54/$O54,0)+$P54,0,EDATE(EDATE($T54,1)+$R54,COLUMN()-22))</f>
        <v>#DIV/0!</v>
      </c>
      <c r="AV54" s="198" t="e">
        <f>IF(COUNT($T54:AU54)&gt;ROUNDUP($Q54/$O54,0)+$P54,0,EDATE(EDATE($T54,1)+$R54,COLUMN()-22))</f>
        <v>#DIV/0!</v>
      </c>
      <c r="AW54" s="198" t="e">
        <f>IF(COUNT($T54:AV54)&gt;ROUNDUP($Q54/$O54,0)+$P54,0,EDATE(EDATE($T54,1)+$R54,COLUMN()-22))</f>
        <v>#DIV/0!</v>
      </c>
      <c r="AX54" s="198" t="e">
        <f>IF(COUNT($T54:AW54)&gt;ROUNDUP($Q54/$O54,0)+$P54,0,EDATE(EDATE($T54,1)+$R54,COLUMN()-22))</f>
        <v>#DIV/0!</v>
      </c>
      <c r="AY54" s="198" t="e">
        <f>IF(COUNT($T54:AX54)&gt;ROUNDUP($Q54/$O54,0)+$P54,0,EDATE(EDATE($T54,1)+$R54,COLUMN()-22))</f>
        <v>#DIV/0!</v>
      </c>
      <c r="AZ54" s="198" t="e">
        <f>IF(COUNT($T54:AY54)&gt;ROUNDUP($Q54/$O54,0)+$P54,0,EDATE(EDATE($T54,1)+$R54,COLUMN()-22))</f>
        <v>#DIV/0!</v>
      </c>
      <c r="BA54" s="198" t="e">
        <f>IF(COUNT($T54:AZ54)&gt;ROUNDUP($Q54/$O54,0)+$P54,0,EDATE(EDATE($T54,1)+$R54,COLUMN()-22))</f>
        <v>#DIV/0!</v>
      </c>
      <c r="BB54" s="198" t="e">
        <f>IF(COUNT($T54:BA54)&gt;ROUNDUP($Q54/$O54,0)+$P54,0,EDATE(EDATE($T54,1)+$R54,COLUMN()-22))</f>
        <v>#DIV/0!</v>
      </c>
      <c r="BC54" s="198" t="e">
        <f>IF(COUNT($T54:BB54)&gt;ROUNDUP($Q54/$O54,0)+$P54,0,EDATE(EDATE($T54,1)+$R54,COLUMN()-22))</f>
        <v>#DIV/0!</v>
      </c>
      <c r="BD54" s="167"/>
      <c r="BE54" s="47"/>
    </row>
    <row r="55" spans="1:57" ht="21" customHeight="1">
      <c r="A55" s="160" t="str">
        <f t="shared" ca="1" si="0"/>
        <v/>
      </c>
      <c r="B55" s="280"/>
      <c r="C55" s="282" t="e">
        <f>+VLOOKUP(B55,'اسماء العملاء'!$A$2:$E$1270,5,FALSE)</f>
        <v>#N/A</v>
      </c>
      <c r="D55" s="282" t="e">
        <f>+VLOOKUP(B55,'اسماء العملاء'!$A$2:$C$1270,2,FALSE)</f>
        <v>#N/A</v>
      </c>
      <c r="E55" s="282"/>
      <c r="F55" s="282" t="e">
        <f>+VLOOKUP(B55,'اسماء العملاء'!$A$2:$C$1270,3,FALSE)</f>
        <v>#N/A</v>
      </c>
      <c r="G55" s="47"/>
      <c r="H55" s="82" t="e">
        <f>+VLOOKUP(G55,'انواع الفلاتر'!$B$2:$C$52,2,FALSE)</f>
        <v>#N/A</v>
      </c>
      <c r="I55" s="58"/>
      <c r="J55" s="80" t="e">
        <f t="shared" si="1"/>
        <v>#N/A</v>
      </c>
      <c r="K55" s="63"/>
      <c r="L55" s="63"/>
      <c r="M55" s="169"/>
      <c r="N55" s="64">
        <f t="shared" si="2"/>
        <v>0</v>
      </c>
      <c r="O55" s="287"/>
      <c r="P55" s="181" t="e">
        <f t="shared" si="4"/>
        <v>#DIV/0!</v>
      </c>
      <c r="Q55" s="181" t="e">
        <f t="shared" si="5"/>
        <v>#DIV/0!</v>
      </c>
      <c r="R55" s="194">
        <v>0</v>
      </c>
      <c r="S55" s="187" t="e">
        <f t="shared" si="3"/>
        <v>#DIV/0!</v>
      </c>
      <c r="T55" s="200"/>
      <c r="U55" s="198" t="e">
        <f>IF(COUNT($T55:T55)&gt;ROUNDUP($Q55/$O55,0)+$P55,0,EDATE(EDATE($T55,1)+$R55,COLUMN()-22))</f>
        <v>#DIV/0!</v>
      </c>
      <c r="V55" s="198" t="e">
        <f>IF(COUNT($T55:U55)&gt;ROUNDUP($Q55/$O55,0)+$P55,0,EDATE(EDATE($T55,1)+$R55,COLUMN()-22))</f>
        <v>#DIV/0!</v>
      </c>
      <c r="W55" s="198" t="e">
        <f>IF(COUNT($T55:V55)&gt;ROUNDUP($Q55/$O55,0)+$P55,0,EDATE(EDATE($T55,1)+$R55,COLUMN()-22))</f>
        <v>#DIV/0!</v>
      </c>
      <c r="X55" s="198" t="e">
        <f>IF(COUNT($T55:W55)&gt;ROUNDUP($Q55/$O55,0)+$P55,0,EDATE(EDATE($T55,1)+$R55,COLUMN()-22))</f>
        <v>#DIV/0!</v>
      </c>
      <c r="Y55" s="198" t="e">
        <f>IF(COUNT($T55:X55)&gt;ROUNDUP($Q55/$O55,0)+$P55,0,EDATE(EDATE($T55,1)+$R55,COLUMN()-22))</f>
        <v>#DIV/0!</v>
      </c>
      <c r="Z55" s="198" t="e">
        <f>IF(COUNT($T55:Y55)&gt;ROUNDUP($Q55/$O55,0)+$P55,0,EDATE(EDATE($T55,1)+$R55,COLUMN()-22))</f>
        <v>#DIV/0!</v>
      </c>
      <c r="AA55" s="198" t="e">
        <f>IF(COUNT($T55:Z55)&gt;ROUNDUP($Q55/$O55,0)+$P55,0,EDATE(EDATE($T55,1)+$R55,COLUMN()-22))</f>
        <v>#DIV/0!</v>
      </c>
      <c r="AB55" s="198" t="e">
        <f>IF(COUNT($T55:AA55)&gt;ROUNDUP($Q55/$O55,0)+$P55,0,EDATE(EDATE($T55,1)+$R55,COLUMN()-22))</f>
        <v>#DIV/0!</v>
      </c>
      <c r="AC55" s="198" t="e">
        <f>IF(COUNT($T55:AB55)&gt;ROUNDUP($Q55/$O55,0)+$P55,0,EDATE(EDATE($T55,1)+$R55,COLUMN()-22))</f>
        <v>#DIV/0!</v>
      </c>
      <c r="AD55" s="198" t="e">
        <f>IF(COUNT($T55:AC55)&gt;ROUNDUP($Q55/$O55,0)+$P55,0,EDATE(EDATE($T55,1)+$R55,COLUMN()-22))</f>
        <v>#DIV/0!</v>
      </c>
      <c r="AE55" s="198" t="e">
        <f>IF(COUNT($T55:AD55)&gt;ROUNDUP($Q55/$O55,0)+$P55,0,EDATE(EDATE($T55,1)+$R55,COLUMN()-22))</f>
        <v>#DIV/0!</v>
      </c>
      <c r="AF55" s="198" t="e">
        <f>IF(COUNT($T55:AE55)&gt;ROUNDUP($Q55/$O55,0)+$P55,0,EDATE(EDATE($T55,1)+$R55,COLUMN()-22))</f>
        <v>#DIV/0!</v>
      </c>
      <c r="AG55" s="198" t="e">
        <f>IF(COUNT($T55:AF55)&gt;ROUNDUP($Q55/$O55,0)+$P55,0,EDATE(EDATE($T55,1)+$R55,COLUMN()-22))</f>
        <v>#DIV/0!</v>
      </c>
      <c r="AH55" s="198" t="e">
        <f>IF(COUNT($T55:AG55)&gt;ROUNDUP($Q55/$O55,0)+$P55,0,EDATE(EDATE($T55,1)+$R55,COLUMN()-22))</f>
        <v>#DIV/0!</v>
      </c>
      <c r="AI55" s="198" t="e">
        <f>IF(COUNT($T55:AH55)&gt;ROUNDUP($Q55/$O55,0)+$P55,0,EDATE(EDATE($T55,1)+$R55,COLUMN()-22))</f>
        <v>#DIV/0!</v>
      </c>
      <c r="AJ55" s="198" t="e">
        <f>IF(COUNT($T55:AI55)&gt;ROUNDUP($Q55/$O55,0)+$P55,0,EDATE(EDATE($T55,1)+$R55,COLUMN()-22))</f>
        <v>#DIV/0!</v>
      </c>
      <c r="AK55" s="198" t="e">
        <f>IF(COUNT($T55:AJ55)&gt;ROUNDUP($Q55/$O55,0)+$P55,0,EDATE(EDATE($T55,1)+$R55,COLUMN()-22))</f>
        <v>#DIV/0!</v>
      </c>
      <c r="AL55" s="198" t="e">
        <f>IF(COUNT($T55:AK55)&gt;ROUNDUP($Q55/$O55,0)+$P55,0,EDATE(EDATE($T55,1)+$R55,COLUMN()-22))</f>
        <v>#DIV/0!</v>
      </c>
      <c r="AM55" s="198" t="e">
        <f>IF(COUNT($T55:AL55)&gt;ROUNDUP($Q55/$O55,0)+$P55,0,EDATE(EDATE($T55,1)+$R55,COLUMN()-22))</f>
        <v>#DIV/0!</v>
      </c>
      <c r="AN55" s="198" t="e">
        <f>IF(COUNT($T55:AM55)&gt;ROUNDUP($Q55/$O55,0)+$P55,0,EDATE(EDATE($T55,1)+$R55,COLUMN()-22))</f>
        <v>#DIV/0!</v>
      </c>
      <c r="AO55" s="198" t="e">
        <f>IF(COUNT($T55:AN55)&gt;ROUNDUP($Q55/$O55,0)+$P55,0,EDATE(EDATE($T55,1)+$R55,COLUMN()-22))</f>
        <v>#DIV/0!</v>
      </c>
      <c r="AP55" s="198" t="e">
        <f>IF(COUNT($T55:AO55)&gt;ROUNDUP($Q55/$O55,0)+$P55,0,EDATE(EDATE($T55,1)+$R55,COLUMN()-22))</f>
        <v>#DIV/0!</v>
      </c>
      <c r="AQ55" s="198" t="e">
        <f>IF(COUNT($T55:AP55)&gt;ROUNDUP($Q55/$O55,0)+$P55,0,EDATE(EDATE($T55,1)+$R55,COLUMN()-22))</f>
        <v>#DIV/0!</v>
      </c>
      <c r="AR55" s="198" t="e">
        <f>IF(COUNT($T55:AQ55)&gt;ROUNDUP($Q55/$O55,0)+$P55,0,EDATE(EDATE($T55,1)+$R55,COLUMN()-22))</f>
        <v>#DIV/0!</v>
      </c>
      <c r="AS55" s="198" t="e">
        <f>IF(COUNT($T55:AR55)&gt;ROUNDUP($Q55/$O55,0)+$P55,0,EDATE(EDATE($T55,1)+$R55,COLUMN()-22))</f>
        <v>#DIV/0!</v>
      </c>
      <c r="AT55" s="198" t="e">
        <f>IF(COUNT($T55:AS55)&gt;ROUNDUP($Q55/$O55,0)+$P55,0,EDATE(EDATE($T55,1)+$R55,COLUMN()-22))</f>
        <v>#DIV/0!</v>
      </c>
      <c r="AU55" s="198" t="e">
        <f>IF(COUNT($T55:AT55)&gt;ROUNDUP($Q55/$O55,0)+$P55,0,EDATE(EDATE($T55,1)+$R55,COLUMN()-22))</f>
        <v>#DIV/0!</v>
      </c>
      <c r="AV55" s="198" t="e">
        <f>IF(COUNT($T55:AU55)&gt;ROUNDUP($Q55/$O55,0)+$P55,0,EDATE(EDATE($T55,1)+$R55,COLUMN()-22))</f>
        <v>#DIV/0!</v>
      </c>
      <c r="AW55" s="198" t="e">
        <f>IF(COUNT($T55:AV55)&gt;ROUNDUP($Q55/$O55,0)+$P55,0,EDATE(EDATE($T55,1)+$R55,COLUMN()-22))</f>
        <v>#DIV/0!</v>
      </c>
      <c r="AX55" s="198" t="e">
        <f>IF(COUNT($T55:AW55)&gt;ROUNDUP($Q55/$O55,0)+$P55,0,EDATE(EDATE($T55,1)+$R55,COLUMN()-22))</f>
        <v>#DIV/0!</v>
      </c>
      <c r="AY55" s="198" t="e">
        <f>IF(COUNT($T55:AX55)&gt;ROUNDUP($Q55/$O55,0)+$P55,0,EDATE(EDATE($T55,1)+$R55,COLUMN()-22))</f>
        <v>#DIV/0!</v>
      </c>
      <c r="AZ55" s="198" t="e">
        <f>IF(COUNT($T55:AY55)&gt;ROUNDUP($Q55/$O55,0)+$P55,0,EDATE(EDATE($T55,1)+$R55,COLUMN()-22))</f>
        <v>#DIV/0!</v>
      </c>
      <c r="BA55" s="198" t="e">
        <f>IF(COUNT($T55:AZ55)&gt;ROUNDUP($Q55/$O55,0)+$P55,0,EDATE(EDATE($T55,1)+$R55,COLUMN()-22))</f>
        <v>#DIV/0!</v>
      </c>
      <c r="BB55" s="198" t="e">
        <f>IF(COUNT($T55:BA55)&gt;ROUNDUP($Q55/$O55,0)+$P55,0,EDATE(EDATE($T55,1)+$R55,COLUMN()-22))</f>
        <v>#DIV/0!</v>
      </c>
      <c r="BC55" s="198" t="e">
        <f>IF(COUNT($T55:BB55)&gt;ROUNDUP($Q55/$O55,0)+$P55,0,EDATE(EDATE($T55,1)+$R55,COLUMN()-22))</f>
        <v>#DIV/0!</v>
      </c>
      <c r="BD55" s="167"/>
      <c r="BE55" s="47"/>
    </row>
    <row r="56" spans="1:57" ht="21" customHeight="1">
      <c r="A56" s="160" t="str">
        <f t="shared" ca="1" si="0"/>
        <v/>
      </c>
      <c r="B56" s="280"/>
      <c r="C56" s="282" t="e">
        <f>+VLOOKUP(B56,'اسماء العملاء'!$A$2:$E$1270,5,FALSE)</f>
        <v>#N/A</v>
      </c>
      <c r="D56" s="282" t="e">
        <f>+VLOOKUP(B56,'اسماء العملاء'!$A$2:$C$1270,2,FALSE)</f>
        <v>#N/A</v>
      </c>
      <c r="E56" s="282"/>
      <c r="F56" s="282" t="e">
        <f>+VLOOKUP(B56,'اسماء العملاء'!$A$2:$C$1270,3,FALSE)</f>
        <v>#N/A</v>
      </c>
      <c r="G56" s="47"/>
      <c r="H56" s="82" t="e">
        <f>+VLOOKUP(G56,'انواع الفلاتر'!$B$2:$C$52,2,FALSE)</f>
        <v>#N/A</v>
      </c>
      <c r="I56" s="58"/>
      <c r="J56" s="80" t="e">
        <f t="shared" si="1"/>
        <v>#N/A</v>
      </c>
      <c r="K56" s="63"/>
      <c r="L56" s="63"/>
      <c r="M56" s="169"/>
      <c r="N56" s="64">
        <f t="shared" si="2"/>
        <v>0</v>
      </c>
      <c r="O56" s="287"/>
      <c r="P56" s="181" t="e">
        <f t="shared" si="4"/>
        <v>#DIV/0!</v>
      </c>
      <c r="Q56" s="181" t="e">
        <f t="shared" si="5"/>
        <v>#DIV/0!</v>
      </c>
      <c r="R56" s="194">
        <v>0</v>
      </c>
      <c r="S56" s="187" t="e">
        <f t="shared" si="3"/>
        <v>#DIV/0!</v>
      </c>
      <c r="T56" s="200"/>
      <c r="U56" s="198" t="e">
        <f>IF(COUNT($T56:T56)&gt;ROUNDUP($Q56/$O56,0)+$P56,0,EDATE(EDATE($T56,1)+$R56,COLUMN()-22))</f>
        <v>#DIV/0!</v>
      </c>
      <c r="V56" s="198" t="e">
        <f>IF(COUNT($T56:U56)&gt;ROUNDUP($Q56/$O56,0)+$P56,0,EDATE(EDATE($T56,1)+$R56,COLUMN()-22))</f>
        <v>#DIV/0!</v>
      </c>
      <c r="W56" s="198" t="e">
        <f>IF(COUNT($T56:V56)&gt;ROUNDUP($Q56/$O56,0)+$P56,0,EDATE(EDATE($T56,1)+$R56,COLUMN()-22))</f>
        <v>#DIV/0!</v>
      </c>
      <c r="X56" s="198" t="e">
        <f>IF(COUNT($T56:W56)&gt;ROUNDUP($Q56/$O56,0)+$P56,0,EDATE(EDATE($T56,1)+$R56,COLUMN()-22))</f>
        <v>#DIV/0!</v>
      </c>
      <c r="Y56" s="198" t="e">
        <f>IF(COUNT($T56:X56)&gt;ROUNDUP($Q56/$O56,0)+$P56,0,EDATE(EDATE($T56,1)+$R56,COLUMN()-22))</f>
        <v>#DIV/0!</v>
      </c>
      <c r="Z56" s="198" t="e">
        <f>IF(COUNT($T56:Y56)&gt;ROUNDUP($Q56/$O56,0)+$P56,0,EDATE(EDATE($T56,1)+$R56,COLUMN()-22))</f>
        <v>#DIV/0!</v>
      </c>
      <c r="AA56" s="198" t="e">
        <f>IF(COUNT($T56:Z56)&gt;ROUNDUP($Q56/$O56,0)+$P56,0,EDATE(EDATE($T56,1)+$R56,COLUMN()-22))</f>
        <v>#DIV/0!</v>
      </c>
      <c r="AB56" s="198" t="e">
        <f>IF(COUNT($T56:AA56)&gt;ROUNDUP($Q56/$O56,0)+$P56,0,EDATE(EDATE($T56,1)+$R56,COLUMN()-22))</f>
        <v>#DIV/0!</v>
      </c>
      <c r="AC56" s="198" t="e">
        <f>IF(COUNT($T56:AB56)&gt;ROUNDUP($Q56/$O56,0)+$P56,0,EDATE(EDATE($T56,1)+$R56,COLUMN()-22))</f>
        <v>#DIV/0!</v>
      </c>
      <c r="AD56" s="198" t="e">
        <f>IF(COUNT($T56:AC56)&gt;ROUNDUP($Q56/$O56,0)+$P56,0,EDATE(EDATE($T56,1)+$R56,COLUMN()-22))</f>
        <v>#DIV/0!</v>
      </c>
      <c r="AE56" s="198" t="e">
        <f>IF(COUNT($T56:AD56)&gt;ROUNDUP($Q56/$O56,0)+$P56,0,EDATE(EDATE($T56,1)+$R56,COLUMN()-22))</f>
        <v>#DIV/0!</v>
      </c>
      <c r="AF56" s="198" t="e">
        <f>IF(COUNT($T56:AE56)&gt;ROUNDUP($Q56/$O56,0)+$P56,0,EDATE(EDATE($T56,1)+$R56,COLUMN()-22))</f>
        <v>#DIV/0!</v>
      </c>
      <c r="AG56" s="198" t="e">
        <f>IF(COUNT($T56:AF56)&gt;ROUNDUP($Q56/$O56,0)+$P56,0,EDATE(EDATE($T56,1)+$R56,COLUMN()-22))</f>
        <v>#DIV/0!</v>
      </c>
      <c r="AH56" s="198" t="e">
        <f>IF(COUNT($T56:AG56)&gt;ROUNDUP($Q56/$O56,0)+$P56,0,EDATE(EDATE($T56,1)+$R56,COLUMN()-22))</f>
        <v>#DIV/0!</v>
      </c>
      <c r="AI56" s="198" t="e">
        <f>IF(COUNT($T56:AH56)&gt;ROUNDUP($Q56/$O56,0)+$P56,0,EDATE(EDATE($T56,1)+$R56,COLUMN()-22))</f>
        <v>#DIV/0!</v>
      </c>
      <c r="AJ56" s="198" t="e">
        <f>IF(COUNT($T56:AI56)&gt;ROUNDUP($Q56/$O56,0)+$P56,0,EDATE(EDATE($T56,1)+$R56,COLUMN()-22))</f>
        <v>#DIV/0!</v>
      </c>
      <c r="AK56" s="198" t="e">
        <f>IF(COUNT($T56:AJ56)&gt;ROUNDUP($Q56/$O56,0)+$P56,0,EDATE(EDATE($T56,1)+$R56,COLUMN()-22))</f>
        <v>#DIV/0!</v>
      </c>
      <c r="AL56" s="198" t="e">
        <f>IF(COUNT($T56:AK56)&gt;ROUNDUP($Q56/$O56,0)+$P56,0,EDATE(EDATE($T56,1)+$R56,COLUMN()-22))</f>
        <v>#DIV/0!</v>
      </c>
      <c r="AM56" s="198" t="e">
        <f>IF(COUNT($T56:AL56)&gt;ROUNDUP($Q56/$O56,0)+$P56,0,EDATE(EDATE($T56,1)+$R56,COLUMN()-22))</f>
        <v>#DIV/0!</v>
      </c>
      <c r="AN56" s="198" t="e">
        <f>IF(COUNT($T56:AM56)&gt;ROUNDUP($Q56/$O56,0)+$P56,0,EDATE(EDATE($T56,1)+$R56,COLUMN()-22))</f>
        <v>#DIV/0!</v>
      </c>
      <c r="AO56" s="198" t="e">
        <f>IF(COUNT($T56:AN56)&gt;ROUNDUP($Q56/$O56,0)+$P56,0,EDATE(EDATE($T56,1)+$R56,COLUMN()-22))</f>
        <v>#DIV/0!</v>
      </c>
      <c r="AP56" s="198" t="e">
        <f>IF(COUNT($T56:AO56)&gt;ROUNDUP($Q56/$O56,0)+$P56,0,EDATE(EDATE($T56,1)+$R56,COLUMN()-22))</f>
        <v>#DIV/0!</v>
      </c>
      <c r="AQ56" s="198" t="e">
        <f>IF(COUNT($T56:AP56)&gt;ROUNDUP($Q56/$O56,0)+$P56,0,EDATE(EDATE($T56,1)+$R56,COLUMN()-22))</f>
        <v>#DIV/0!</v>
      </c>
      <c r="AR56" s="198" t="e">
        <f>IF(COUNT($T56:AQ56)&gt;ROUNDUP($Q56/$O56,0)+$P56,0,EDATE(EDATE($T56,1)+$R56,COLUMN()-22))</f>
        <v>#DIV/0!</v>
      </c>
      <c r="AS56" s="198" t="e">
        <f>IF(COUNT($T56:AR56)&gt;ROUNDUP($Q56/$O56,0)+$P56,0,EDATE(EDATE($T56,1)+$R56,COLUMN()-22))</f>
        <v>#DIV/0!</v>
      </c>
      <c r="AT56" s="198" t="e">
        <f>IF(COUNT($T56:AS56)&gt;ROUNDUP($Q56/$O56,0)+$P56,0,EDATE(EDATE($T56,1)+$R56,COLUMN()-22))</f>
        <v>#DIV/0!</v>
      </c>
      <c r="AU56" s="198" t="e">
        <f>IF(COUNT($T56:AT56)&gt;ROUNDUP($Q56/$O56,0)+$P56,0,EDATE(EDATE($T56,1)+$R56,COLUMN()-22))</f>
        <v>#DIV/0!</v>
      </c>
      <c r="AV56" s="198" t="e">
        <f>IF(COUNT($T56:AU56)&gt;ROUNDUP($Q56/$O56,0)+$P56,0,EDATE(EDATE($T56,1)+$R56,COLUMN()-22))</f>
        <v>#DIV/0!</v>
      </c>
      <c r="AW56" s="198" t="e">
        <f>IF(COUNT($T56:AV56)&gt;ROUNDUP($Q56/$O56,0)+$P56,0,EDATE(EDATE($T56,1)+$R56,COLUMN()-22))</f>
        <v>#DIV/0!</v>
      </c>
      <c r="AX56" s="198" t="e">
        <f>IF(COUNT($T56:AW56)&gt;ROUNDUP($Q56/$O56,0)+$P56,0,EDATE(EDATE($T56,1)+$R56,COLUMN()-22))</f>
        <v>#DIV/0!</v>
      </c>
      <c r="AY56" s="198" t="e">
        <f>IF(COUNT($T56:AX56)&gt;ROUNDUP($Q56/$O56,0)+$P56,0,EDATE(EDATE($T56,1)+$R56,COLUMN()-22))</f>
        <v>#DIV/0!</v>
      </c>
      <c r="AZ56" s="198" t="e">
        <f>IF(COUNT($T56:AY56)&gt;ROUNDUP($Q56/$O56,0)+$P56,0,EDATE(EDATE($T56,1)+$R56,COLUMN()-22))</f>
        <v>#DIV/0!</v>
      </c>
      <c r="BA56" s="198" t="e">
        <f>IF(COUNT($T56:AZ56)&gt;ROUNDUP($Q56/$O56,0)+$P56,0,EDATE(EDATE($T56,1)+$R56,COLUMN()-22))</f>
        <v>#DIV/0!</v>
      </c>
      <c r="BB56" s="198" t="e">
        <f>IF(COUNT($T56:BA56)&gt;ROUNDUP($Q56/$O56,0)+$P56,0,EDATE(EDATE($T56,1)+$R56,COLUMN()-22))</f>
        <v>#DIV/0!</v>
      </c>
      <c r="BC56" s="198" t="e">
        <f>IF(COUNT($T56:BB56)&gt;ROUNDUP($Q56/$O56,0)+$P56,0,EDATE(EDATE($T56,1)+$R56,COLUMN()-22))</f>
        <v>#DIV/0!</v>
      </c>
      <c r="BD56" s="167"/>
      <c r="BE56" s="47"/>
    </row>
    <row r="57" spans="1:57" ht="21" customHeight="1">
      <c r="A57" s="160" t="str">
        <f t="shared" ca="1" si="0"/>
        <v/>
      </c>
      <c r="B57" s="280"/>
      <c r="C57" s="282" t="e">
        <f>+VLOOKUP(B57,'اسماء العملاء'!$A$2:$E$1270,5,FALSE)</f>
        <v>#N/A</v>
      </c>
      <c r="D57" s="282" t="e">
        <f>+VLOOKUP(B57,'اسماء العملاء'!$A$2:$C$1270,2,FALSE)</f>
        <v>#N/A</v>
      </c>
      <c r="E57" s="282"/>
      <c r="F57" s="282" t="e">
        <f>+VLOOKUP(B57,'اسماء العملاء'!$A$2:$C$1270,3,FALSE)</f>
        <v>#N/A</v>
      </c>
      <c r="G57" s="47"/>
      <c r="H57" s="82" t="e">
        <f>+VLOOKUP(G57,'انواع الفلاتر'!$B$2:$C$52,2,FALSE)</f>
        <v>#N/A</v>
      </c>
      <c r="I57" s="58"/>
      <c r="J57" s="80" t="e">
        <f t="shared" si="1"/>
        <v>#N/A</v>
      </c>
      <c r="K57" s="63"/>
      <c r="L57" s="63"/>
      <c r="M57" s="169"/>
      <c r="N57" s="64">
        <f t="shared" si="2"/>
        <v>0</v>
      </c>
      <c r="O57" s="287"/>
      <c r="P57" s="181" t="e">
        <f t="shared" si="4"/>
        <v>#DIV/0!</v>
      </c>
      <c r="Q57" s="181" t="e">
        <f t="shared" si="5"/>
        <v>#DIV/0!</v>
      </c>
      <c r="R57" s="194">
        <v>0</v>
      </c>
      <c r="S57" s="187" t="e">
        <f t="shared" si="3"/>
        <v>#DIV/0!</v>
      </c>
      <c r="T57" s="200"/>
      <c r="U57" s="198" t="e">
        <f>IF(COUNT($T57:T57)&gt;ROUNDUP($Q57/$O57,0)+$P57,0,EDATE(EDATE($T57,1)+$R57,COLUMN()-22))</f>
        <v>#DIV/0!</v>
      </c>
      <c r="V57" s="198" t="e">
        <f>IF(COUNT($T57:U57)&gt;ROUNDUP($Q57/$O57,0)+$P57,0,EDATE(EDATE($T57,1)+$R57,COLUMN()-22))</f>
        <v>#DIV/0!</v>
      </c>
      <c r="W57" s="198" t="e">
        <f>IF(COUNT($T57:V57)&gt;ROUNDUP($Q57/$O57,0)+$P57,0,EDATE(EDATE($T57,1)+$R57,COLUMN()-22))</f>
        <v>#DIV/0!</v>
      </c>
      <c r="X57" s="198" t="e">
        <f>IF(COUNT($T57:W57)&gt;ROUNDUP($Q57/$O57,0)+$P57,0,EDATE(EDATE($T57,1)+$R57,COLUMN()-22))</f>
        <v>#DIV/0!</v>
      </c>
      <c r="Y57" s="198" t="e">
        <f>IF(COUNT($T57:X57)&gt;ROUNDUP($Q57/$O57,0)+$P57,0,EDATE(EDATE($T57,1)+$R57,COLUMN()-22))</f>
        <v>#DIV/0!</v>
      </c>
      <c r="Z57" s="198" t="e">
        <f>IF(COUNT($T57:Y57)&gt;ROUNDUP($Q57/$O57,0)+$P57,0,EDATE(EDATE($T57,1)+$R57,COLUMN()-22))</f>
        <v>#DIV/0!</v>
      </c>
      <c r="AA57" s="198" t="e">
        <f>IF(COUNT($T57:Z57)&gt;ROUNDUP($Q57/$O57,0)+$P57,0,EDATE(EDATE($T57,1)+$R57,COLUMN()-22))</f>
        <v>#DIV/0!</v>
      </c>
      <c r="AB57" s="198" t="e">
        <f>IF(COUNT($T57:AA57)&gt;ROUNDUP($Q57/$O57,0)+$P57,0,EDATE(EDATE($T57,1)+$R57,COLUMN()-22))</f>
        <v>#DIV/0!</v>
      </c>
      <c r="AC57" s="198" t="e">
        <f>IF(COUNT($T57:AB57)&gt;ROUNDUP($Q57/$O57,0)+$P57,0,EDATE(EDATE($T57,1)+$R57,COLUMN()-22))</f>
        <v>#DIV/0!</v>
      </c>
      <c r="AD57" s="198" t="e">
        <f>IF(COUNT($T57:AC57)&gt;ROUNDUP($Q57/$O57,0)+$P57,0,EDATE(EDATE($T57,1)+$R57,COLUMN()-22))</f>
        <v>#DIV/0!</v>
      </c>
      <c r="AE57" s="198" t="e">
        <f>IF(COUNT($T57:AD57)&gt;ROUNDUP($Q57/$O57,0)+$P57,0,EDATE(EDATE($T57,1)+$R57,COLUMN()-22))</f>
        <v>#DIV/0!</v>
      </c>
      <c r="AF57" s="198" t="e">
        <f>IF(COUNT($T57:AE57)&gt;ROUNDUP($Q57/$O57,0)+$P57,0,EDATE(EDATE($T57,1)+$R57,COLUMN()-22))</f>
        <v>#DIV/0!</v>
      </c>
      <c r="AG57" s="198" t="e">
        <f>IF(COUNT($T57:AF57)&gt;ROUNDUP($Q57/$O57,0)+$P57,0,EDATE(EDATE($T57,1)+$R57,COLUMN()-22))</f>
        <v>#DIV/0!</v>
      </c>
      <c r="AH57" s="198" t="e">
        <f>IF(COUNT($T57:AG57)&gt;ROUNDUP($Q57/$O57,0)+$P57,0,EDATE(EDATE($T57,1)+$R57,COLUMN()-22))</f>
        <v>#DIV/0!</v>
      </c>
      <c r="AI57" s="198" t="e">
        <f>IF(COUNT($T57:AH57)&gt;ROUNDUP($Q57/$O57,0)+$P57,0,EDATE(EDATE($T57,1)+$R57,COLUMN()-22))</f>
        <v>#DIV/0!</v>
      </c>
      <c r="AJ57" s="198" t="e">
        <f>IF(COUNT($T57:AI57)&gt;ROUNDUP($Q57/$O57,0)+$P57,0,EDATE(EDATE($T57,1)+$R57,COLUMN()-22))</f>
        <v>#DIV/0!</v>
      </c>
      <c r="AK57" s="198" t="e">
        <f>IF(COUNT($T57:AJ57)&gt;ROUNDUP($Q57/$O57,0)+$P57,0,EDATE(EDATE($T57,1)+$R57,COLUMN()-22))</f>
        <v>#DIV/0!</v>
      </c>
      <c r="AL57" s="198" t="e">
        <f>IF(COUNT($T57:AK57)&gt;ROUNDUP($Q57/$O57,0)+$P57,0,EDATE(EDATE($T57,1)+$R57,COLUMN()-22))</f>
        <v>#DIV/0!</v>
      </c>
      <c r="AM57" s="198" t="e">
        <f>IF(COUNT($T57:AL57)&gt;ROUNDUP($Q57/$O57,0)+$P57,0,EDATE(EDATE($T57,1)+$R57,COLUMN()-22))</f>
        <v>#DIV/0!</v>
      </c>
      <c r="AN57" s="198" t="e">
        <f>IF(COUNT($T57:AM57)&gt;ROUNDUP($Q57/$O57,0)+$P57,0,EDATE(EDATE($T57,1)+$R57,COLUMN()-22))</f>
        <v>#DIV/0!</v>
      </c>
      <c r="AO57" s="198" t="e">
        <f>IF(COUNT($T57:AN57)&gt;ROUNDUP($Q57/$O57,0)+$P57,0,EDATE(EDATE($T57,1)+$R57,COLUMN()-22))</f>
        <v>#DIV/0!</v>
      </c>
      <c r="AP57" s="198" t="e">
        <f>IF(COUNT($T57:AO57)&gt;ROUNDUP($Q57/$O57,0)+$P57,0,EDATE(EDATE($T57,1)+$R57,COLUMN()-22))</f>
        <v>#DIV/0!</v>
      </c>
      <c r="AQ57" s="198" t="e">
        <f>IF(COUNT($T57:AP57)&gt;ROUNDUP($Q57/$O57,0)+$P57,0,EDATE(EDATE($T57,1)+$R57,COLUMN()-22))</f>
        <v>#DIV/0!</v>
      </c>
      <c r="AR57" s="198" t="e">
        <f>IF(COUNT($T57:AQ57)&gt;ROUNDUP($Q57/$O57,0)+$P57,0,EDATE(EDATE($T57,1)+$R57,COLUMN()-22))</f>
        <v>#DIV/0!</v>
      </c>
      <c r="AS57" s="198" t="e">
        <f>IF(COUNT($T57:AR57)&gt;ROUNDUP($Q57/$O57,0)+$P57,0,EDATE(EDATE($T57,1)+$R57,COLUMN()-22))</f>
        <v>#DIV/0!</v>
      </c>
      <c r="AT57" s="198" t="e">
        <f>IF(COUNT($T57:AS57)&gt;ROUNDUP($Q57/$O57,0)+$P57,0,EDATE(EDATE($T57,1)+$R57,COLUMN()-22))</f>
        <v>#DIV/0!</v>
      </c>
      <c r="AU57" s="198" t="e">
        <f>IF(COUNT($T57:AT57)&gt;ROUNDUP($Q57/$O57,0)+$P57,0,EDATE(EDATE($T57,1)+$R57,COLUMN()-22))</f>
        <v>#DIV/0!</v>
      </c>
      <c r="AV57" s="198" t="e">
        <f>IF(COUNT($T57:AU57)&gt;ROUNDUP($Q57/$O57,0)+$P57,0,EDATE(EDATE($T57,1)+$R57,COLUMN()-22))</f>
        <v>#DIV/0!</v>
      </c>
      <c r="AW57" s="198" t="e">
        <f>IF(COUNT($T57:AV57)&gt;ROUNDUP($Q57/$O57,0)+$P57,0,EDATE(EDATE($T57,1)+$R57,COLUMN()-22))</f>
        <v>#DIV/0!</v>
      </c>
      <c r="AX57" s="198" t="e">
        <f>IF(COUNT($T57:AW57)&gt;ROUNDUP($Q57/$O57,0)+$P57,0,EDATE(EDATE($T57,1)+$R57,COLUMN()-22))</f>
        <v>#DIV/0!</v>
      </c>
      <c r="AY57" s="198" t="e">
        <f>IF(COUNT($T57:AX57)&gt;ROUNDUP($Q57/$O57,0)+$P57,0,EDATE(EDATE($T57,1)+$R57,COLUMN()-22))</f>
        <v>#DIV/0!</v>
      </c>
      <c r="AZ57" s="198" t="e">
        <f>IF(COUNT($T57:AY57)&gt;ROUNDUP($Q57/$O57,0)+$P57,0,EDATE(EDATE($T57,1)+$R57,COLUMN()-22))</f>
        <v>#DIV/0!</v>
      </c>
      <c r="BA57" s="198" t="e">
        <f>IF(COUNT($T57:AZ57)&gt;ROUNDUP($Q57/$O57,0)+$P57,0,EDATE(EDATE($T57,1)+$R57,COLUMN()-22))</f>
        <v>#DIV/0!</v>
      </c>
      <c r="BB57" s="198" t="e">
        <f>IF(COUNT($T57:BA57)&gt;ROUNDUP($Q57/$O57,0)+$P57,0,EDATE(EDATE($T57,1)+$R57,COLUMN()-22))</f>
        <v>#DIV/0!</v>
      </c>
      <c r="BC57" s="198" t="e">
        <f>IF(COUNT($T57:BB57)&gt;ROUNDUP($Q57/$O57,0)+$P57,0,EDATE(EDATE($T57,1)+$R57,COLUMN()-22))</f>
        <v>#DIV/0!</v>
      </c>
      <c r="BD57" s="167"/>
      <c r="BE57" s="47"/>
    </row>
    <row r="58" spans="1:57" ht="21" customHeight="1">
      <c r="A58" s="160" t="str">
        <f t="shared" ca="1" si="0"/>
        <v/>
      </c>
      <c r="B58" s="280"/>
      <c r="C58" s="282" t="e">
        <f>+VLOOKUP(B58,'اسماء العملاء'!$A$2:$E$1270,5,FALSE)</f>
        <v>#N/A</v>
      </c>
      <c r="D58" s="282" t="e">
        <f>+VLOOKUP(B58,'اسماء العملاء'!$A$2:$C$1270,2,FALSE)</f>
        <v>#N/A</v>
      </c>
      <c r="E58" s="282"/>
      <c r="F58" s="282" t="e">
        <f>+VLOOKUP(B58,'اسماء العملاء'!$A$2:$C$1270,3,FALSE)</f>
        <v>#N/A</v>
      </c>
      <c r="G58" s="47"/>
      <c r="H58" s="82" t="e">
        <f>+VLOOKUP(G58,'انواع الفلاتر'!$B$2:$C$52,2,FALSE)</f>
        <v>#N/A</v>
      </c>
      <c r="I58" s="58"/>
      <c r="J58" s="80" t="e">
        <f t="shared" si="1"/>
        <v>#N/A</v>
      </c>
      <c r="K58" s="63"/>
      <c r="L58" s="63"/>
      <c r="M58" s="169"/>
      <c r="N58" s="64">
        <f t="shared" si="2"/>
        <v>0</v>
      </c>
      <c r="O58" s="287"/>
      <c r="P58" s="181" t="e">
        <f t="shared" si="4"/>
        <v>#DIV/0!</v>
      </c>
      <c r="Q58" s="181" t="e">
        <f t="shared" si="5"/>
        <v>#DIV/0!</v>
      </c>
      <c r="R58" s="194">
        <v>0</v>
      </c>
      <c r="S58" s="187" t="e">
        <f t="shared" si="3"/>
        <v>#DIV/0!</v>
      </c>
      <c r="T58" s="200"/>
      <c r="U58" s="198" t="e">
        <f>IF(COUNT($T58:T58)&gt;ROUNDUP($Q58/$O58,0)+$P58,0,EDATE(EDATE($T58,1)+$R58,COLUMN()-22))</f>
        <v>#DIV/0!</v>
      </c>
      <c r="V58" s="198" t="e">
        <f>IF(COUNT($T58:U58)&gt;ROUNDUP($Q58/$O58,0)+$P58,0,EDATE(EDATE($T58,1)+$R58,COLUMN()-22))</f>
        <v>#DIV/0!</v>
      </c>
      <c r="W58" s="198" t="e">
        <f>IF(COUNT($T58:V58)&gt;ROUNDUP($Q58/$O58,0)+$P58,0,EDATE(EDATE($T58,1)+$R58,COLUMN()-22))</f>
        <v>#DIV/0!</v>
      </c>
      <c r="X58" s="198" t="e">
        <f>IF(COUNT($T58:W58)&gt;ROUNDUP($Q58/$O58,0)+$P58,0,EDATE(EDATE($T58,1)+$R58,COLUMN()-22))</f>
        <v>#DIV/0!</v>
      </c>
      <c r="Y58" s="198" t="e">
        <f>IF(COUNT($T58:X58)&gt;ROUNDUP($Q58/$O58,0)+$P58,0,EDATE(EDATE($T58,1)+$R58,COLUMN()-22))</f>
        <v>#DIV/0!</v>
      </c>
      <c r="Z58" s="198" t="e">
        <f>IF(COUNT($T58:Y58)&gt;ROUNDUP($Q58/$O58,0)+$P58,0,EDATE(EDATE($T58,1)+$R58,COLUMN()-22))</f>
        <v>#DIV/0!</v>
      </c>
      <c r="AA58" s="198" t="e">
        <f>IF(COUNT($T58:Z58)&gt;ROUNDUP($Q58/$O58,0)+$P58,0,EDATE(EDATE($T58,1)+$R58,COLUMN()-22))</f>
        <v>#DIV/0!</v>
      </c>
      <c r="AB58" s="198" t="e">
        <f>IF(COUNT($T58:AA58)&gt;ROUNDUP($Q58/$O58,0)+$P58,0,EDATE(EDATE($T58,1)+$R58,COLUMN()-22))</f>
        <v>#DIV/0!</v>
      </c>
      <c r="AC58" s="198" t="e">
        <f>IF(COUNT($T58:AB58)&gt;ROUNDUP($Q58/$O58,0)+$P58,0,EDATE(EDATE($T58,1)+$R58,COLUMN()-22))</f>
        <v>#DIV/0!</v>
      </c>
      <c r="AD58" s="198" t="e">
        <f>IF(COUNT($T58:AC58)&gt;ROUNDUP($Q58/$O58,0)+$P58,0,EDATE(EDATE($T58,1)+$R58,COLUMN()-22))</f>
        <v>#DIV/0!</v>
      </c>
      <c r="AE58" s="198" t="e">
        <f>IF(COUNT($T58:AD58)&gt;ROUNDUP($Q58/$O58,0)+$P58,0,EDATE(EDATE($T58,1)+$R58,COLUMN()-22))</f>
        <v>#DIV/0!</v>
      </c>
      <c r="AF58" s="198" t="e">
        <f>IF(COUNT($T58:AE58)&gt;ROUNDUP($Q58/$O58,0)+$P58,0,EDATE(EDATE($T58,1)+$R58,COLUMN()-22))</f>
        <v>#DIV/0!</v>
      </c>
      <c r="AG58" s="198" t="e">
        <f>IF(COUNT($T58:AF58)&gt;ROUNDUP($Q58/$O58,0)+$P58,0,EDATE(EDATE($T58,1)+$R58,COLUMN()-22))</f>
        <v>#DIV/0!</v>
      </c>
      <c r="AH58" s="198" t="e">
        <f>IF(COUNT($T58:AG58)&gt;ROUNDUP($Q58/$O58,0)+$P58,0,EDATE(EDATE($T58,1)+$R58,COLUMN()-22))</f>
        <v>#DIV/0!</v>
      </c>
      <c r="AI58" s="198" t="e">
        <f>IF(COUNT($T58:AH58)&gt;ROUNDUP($Q58/$O58,0)+$P58,0,EDATE(EDATE($T58,1)+$R58,COLUMN()-22))</f>
        <v>#DIV/0!</v>
      </c>
      <c r="AJ58" s="198" t="e">
        <f>IF(COUNT($T58:AI58)&gt;ROUNDUP($Q58/$O58,0)+$P58,0,EDATE(EDATE($T58,1)+$R58,COLUMN()-22))</f>
        <v>#DIV/0!</v>
      </c>
      <c r="AK58" s="198" t="e">
        <f>IF(COUNT($T58:AJ58)&gt;ROUNDUP($Q58/$O58,0)+$P58,0,EDATE(EDATE($T58,1)+$R58,COLUMN()-22))</f>
        <v>#DIV/0!</v>
      </c>
      <c r="AL58" s="198" t="e">
        <f>IF(COUNT($T58:AK58)&gt;ROUNDUP($Q58/$O58,0)+$P58,0,EDATE(EDATE($T58,1)+$R58,COLUMN()-22))</f>
        <v>#DIV/0!</v>
      </c>
      <c r="AM58" s="198" t="e">
        <f>IF(COUNT($T58:AL58)&gt;ROUNDUP($Q58/$O58,0)+$P58,0,EDATE(EDATE($T58,1)+$R58,COLUMN()-22))</f>
        <v>#DIV/0!</v>
      </c>
      <c r="AN58" s="198" t="e">
        <f>IF(COUNT($T58:AM58)&gt;ROUNDUP($Q58/$O58,0)+$P58,0,EDATE(EDATE($T58,1)+$R58,COLUMN()-22))</f>
        <v>#DIV/0!</v>
      </c>
      <c r="AO58" s="198" t="e">
        <f>IF(COUNT($T58:AN58)&gt;ROUNDUP($Q58/$O58,0)+$P58,0,EDATE(EDATE($T58,1)+$R58,COLUMN()-22))</f>
        <v>#DIV/0!</v>
      </c>
      <c r="AP58" s="198" t="e">
        <f>IF(COUNT($T58:AO58)&gt;ROUNDUP($Q58/$O58,0)+$P58,0,EDATE(EDATE($T58,1)+$R58,COLUMN()-22))</f>
        <v>#DIV/0!</v>
      </c>
      <c r="AQ58" s="198" t="e">
        <f>IF(COUNT($T58:AP58)&gt;ROUNDUP($Q58/$O58,0)+$P58,0,EDATE(EDATE($T58,1)+$R58,COLUMN()-22))</f>
        <v>#DIV/0!</v>
      </c>
      <c r="AR58" s="198" t="e">
        <f>IF(COUNT($T58:AQ58)&gt;ROUNDUP($Q58/$O58,0)+$P58,0,EDATE(EDATE($T58,1)+$R58,COLUMN()-22))</f>
        <v>#DIV/0!</v>
      </c>
      <c r="AS58" s="198" t="e">
        <f>IF(COUNT($T58:AR58)&gt;ROUNDUP($Q58/$O58,0)+$P58,0,EDATE(EDATE($T58,1)+$R58,COLUMN()-22))</f>
        <v>#DIV/0!</v>
      </c>
      <c r="AT58" s="198" t="e">
        <f>IF(COUNT($T58:AS58)&gt;ROUNDUP($Q58/$O58,0)+$P58,0,EDATE(EDATE($T58,1)+$R58,COLUMN()-22))</f>
        <v>#DIV/0!</v>
      </c>
      <c r="AU58" s="198" t="e">
        <f>IF(COUNT($T58:AT58)&gt;ROUNDUP($Q58/$O58,0)+$P58,0,EDATE(EDATE($T58,1)+$R58,COLUMN()-22))</f>
        <v>#DIV/0!</v>
      </c>
      <c r="AV58" s="198" t="e">
        <f>IF(COUNT($T58:AU58)&gt;ROUNDUP($Q58/$O58,0)+$P58,0,EDATE(EDATE($T58,1)+$R58,COLUMN()-22))</f>
        <v>#DIV/0!</v>
      </c>
      <c r="AW58" s="198" t="e">
        <f>IF(COUNT($T58:AV58)&gt;ROUNDUP($Q58/$O58,0)+$P58,0,EDATE(EDATE($T58,1)+$R58,COLUMN()-22))</f>
        <v>#DIV/0!</v>
      </c>
      <c r="AX58" s="198" t="e">
        <f>IF(COUNT($T58:AW58)&gt;ROUNDUP($Q58/$O58,0)+$P58,0,EDATE(EDATE($T58,1)+$R58,COLUMN()-22))</f>
        <v>#DIV/0!</v>
      </c>
      <c r="AY58" s="198" t="e">
        <f>IF(COUNT($T58:AX58)&gt;ROUNDUP($Q58/$O58,0)+$P58,0,EDATE(EDATE($T58,1)+$R58,COLUMN()-22))</f>
        <v>#DIV/0!</v>
      </c>
      <c r="AZ58" s="198" t="e">
        <f>IF(COUNT($T58:AY58)&gt;ROUNDUP($Q58/$O58,0)+$P58,0,EDATE(EDATE($T58,1)+$R58,COLUMN()-22))</f>
        <v>#DIV/0!</v>
      </c>
      <c r="BA58" s="198" t="e">
        <f>IF(COUNT($T58:AZ58)&gt;ROUNDUP($Q58/$O58,0)+$P58,0,EDATE(EDATE($T58,1)+$R58,COLUMN()-22))</f>
        <v>#DIV/0!</v>
      </c>
      <c r="BB58" s="198" t="e">
        <f>IF(COUNT($T58:BA58)&gt;ROUNDUP($Q58/$O58,0)+$P58,0,EDATE(EDATE($T58,1)+$R58,COLUMN()-22))</f>
        <v>#DIV/0!</v>
      </c>
      <c r="BC58" s="198" t="e">
        <f>IF(COUNT($T58:BB58)&gt;ROUNDUP($Q58/$O58,0)+$P58,0,EDATE(EDATE($T58,1)+$R58,COLUMN()-22))</f>
        <v>#DIV/0!</v>
      </c>
      <c r="BD58" s="167"/>
      <c r="BE58" s="47"/>
    </row>
    <row r="59" spans="1:57" ht="21" customHeight="1">
      <c r="A59" s="160" t="str">
        <f t="shared" ca="1" si="0"/>
        <v/>
      </c>
      <c r="B59" s="280"/>
      <c r="C59" s="282" t="e">
        <f>+VLOOKUP(B59,'اسماء العملاء'!$A$2:$E$1270,5,FALSE)</f>
        <v>#N/A</v>
      </c>
      <c r="D59" s="282" t="e">
        <f>+VLOOKUP(B59,'اسماء العملاء'!$A$2:$C$1270,2,FALSE)</f>
        <v>#N/A</v>
      </c>
      <c r="E59" s="282"/>
      <c r="F59" s="282" t="e">
        <f>+VLOOKUP(B59,'اسماء العملاء'!$A$2:$C$1270,3,FALSE)</f>
        <v>#N/A</v>
      </c>
      <c r="G59" s="47"/>
      <c r="H59" s="82" t="e">
        <f>+VLOOKUP(G59,'انواع الفلاتر'!$B$2:$C$52,2,FALSE)</f>
        <v>#N/A</v>
      </c>
      <c r="I59" s="58"/>
      <c r="J59" s="80" t="e">
        <f t="shared" si="1"/>
        <v>#N/A</v>
      </c>
      <c r="K59" s="63"/>
      <c r="L59" s="63"/>
      <c r="M59" s="169"/>
      <c r="N59" s="64">
        <f t="shared" si="2"/>
        <v>0</v>
      </c>
      <c r="O59" s="287"/>
      <c r="P59" s="181" t="e">
        <f t="shared" si="4"/>
        <v>#DIV/0!</v>
      </c>
      <c r="Q59" s="181" t="e">
        <f t="shared" si="5"/>
        <v>#DIV/0!</v>
      </c>
      <c r="R59" s="194">
        <v>0</v>
      </c>
      <c r="S59" s="187" t="e">
        <f t="shared" si="3"/>
        <v>#DIV/0!</v>
      </c>
      <c r="T59" s="200"/>
      <c r="U59" s="198" t="e">
        <f>IF(COUNT($T59:T59)&gt;ROUNDUP($Q59/$O59,0)+$P59,0,EDATE(EDATE($T59,1)+$R59,COLUMN()-22))</f>
        <v>#DIV/0!</v>
      </c>
      <c r="V59" s="198" t="e">
        <f>IF(COUNT($T59:U59)&gt;ROUNDUP($Q59/$O59,0)+$P59,0,EDATE(EDATE($T59,1)+$R59,COLUMN()-22))</f>
        <v>#DIV/0!</v>
      </c>
      <c r="W59" s="198" t="e">
        <f>IF(COUNT($T59:V59)&gt;ROUNDUP($Q59/$O59,0)+$P59,0,EDATE(EDATE($T59,1)+$R59,COLUMN()-22))</f>
        <v>#DIV/0!</v>
      </c>
      <c r="X59" s="198" t="e">
        <f>IF(COUNT($T59:W59)&gt;ROUNDUP($Q59/$O59,0)+$P59,0,EDATE(EDATE($T59,1)+$R59,COLUMN()-22))</f>
        <v>#DIV/0!</v>
      </c>
      <c r="Y59" s="198" t="e">
        <f>IF(COUNT($T59:X59)&gt;ROUNDUP($Q59/$O59,0)+$P59,0,EDATE(EDATE($T59,1)+$R59,COLUMN()-22))</f>
        <v>#DIV/0!</v>
      </c>
      <c r="Z59" s="198" t="e">
        <f>IF(COUNT($T59:Y59)&gt;ROUNDUP($Q59/$O59,0)+$P59,0,EDATE(EDATE($T59,1)+$R59,COLUMN()-22))</f>
        <v>#DIV/0!</v>
      </c>
      <c r="AA59" s="198" t="e">
        <f>IF(COUNT($T59:Z59)&gt;ROUNDUP($Q59/$O59,0)+$P59,0,EDATE(EDATE($T59,1)+$R59,COLUMN()-22))</f>
        <v>#DIV/0!</v>
      </c>
      <c r="AB59" s="198" t="e">
        <f>IF(COUNT($T59:AA59)&gt;ROUNDUP($Q59/$O59,0)+$P59,0,EDATE(EDATE($T59,1)+$R59,COLUMN()-22))</f>
        <v>#DIV/0!</v>
      </c>
      <c r="AC59" s="198" t="e">
        <f>IF(COUNT($T59:AB59)&gt;ROUNDUP($Q59/$O59,0)+$P59,0,EDATE(EDATE($T59,1)+$R59,COLUMN()-22))</f>
        <v>#DIV/0!</v>
      </c>
      <c r="AD59" s="198" t="e">
        <f>IF(COUNT($T59:AC59)&gt;ROUNDUP($Q59/$O59,0)+$P59,0,EDATE(EDATE($T59,1)+$R59,COLUMN()-22))</f>
        <v>#DIV/0!</v>
      </c>
      <c r="AE59" s="198" t="e">
        <f>IF(COUNT($T59:AD59)&gt;ROUNDUP($Q59/$O59,0)+$P59,0,EDATE(EDATE($T59,1)+$R59,COLUMN()-22))</f>
        <v>#DIV/0!</v>
      </c>
      <c r="AF59" s="198" t="e">
        <f>IF(COUNT($T59:AE59)&gt;ROUNDUP($Q59/$O59,0)+$P59,0,EDATE(EDATE($T59,1)+$R59,COLUMN()-22))</f>
        <v>#DIV/0!</v>
      </c>
      <c r="AG59" s="198" t="e">
        <f>IF(COUNT($T59:AF59)&gt;ROUNDUP($Q59/$O59,0)+$P59,0,EDATE(EDATE($T59,1)+$R59,COLUMN()-22))</f>
        <v>#DIV/0!</v>
      </c>
      <c r="AH59" s="198" t="e">
        <f>IF(COUNT($T59:AG59)&gt;ROUNDUP($Q59/$O59,0)+$P59,0,EDATE(EDATE($T59,1)+$R59,COLUMN()-22))</f>
        <v>#DIV/0!</v>
      </c>
      <c r="AI59" s="198" t="e">
        <f>IF(COUNT($T59:AH59)&gt;ROUNDUP($Q59/$O59,0)+$P59,0,EDATE(EDATE($T59,1)+$R59,COLUMN()-22))</f>
        <v>#DIV/0!</v>
      </c>
      <c r="AJ59" s="198" t="e">
        <f>IF(COUNT($T59:AI59)&gt;ROUNDUP($Q59/$O59,0)+$P59,0,EDATE(EDATE($T59,1)+$R59,COLUMN()-22))</f>
        <v>#DIV/0!</v>
      </c>
      <c r="AK59" s="198" t="e">
        <f>IF(COUNT($T59:AJ59)&gt;ROUNDUP($Q59/$O59,0)+$P59,0,EDATE(EDATE($T59,1)+$R59,COLUMN()-22))</f>
        <v>#DIV/0!</v>
      </c>
      <c r="AL59" s="198" t="e">
        <f>IF(COUNT($T59:AK59)&gt;ROUNDUP($Q59/$O59,0)+$P59,0,EDATE(EDATE($T59,1)+$R59,COLUMN()-22))</f>
        <v>#DIV/0!</v>
      </c>
      <c r="AM59" s="198" t="e">
        <f>IF(COUNT($T59:AL59)&gt;ROUNDUP($Q59/$O59,0)+$P59,0,EDATE(EDATE($T59,1)+$R59,COLUMN()-22))</f>
        <v>#DIV/0!</v>
      </c>
      <c r="AN59" s="198" t="e">
        <f>IF(COUNT($T59:AM59)&gt;ROUNDUP($Q59/$O59,0)+$P59,0,EDATE(EDATE($T59,1)+$R59,COLUMN()-22))</f>
        <v>#DIV/0!</v>
      </c>
      <c r="AO59" s="198" t="e">
        <f>IF(COUNT($T59:AN59)&gt;ROUNDUP($Q59/$O59,0)+$P59,0,EDATE(EDATE($T59,1)+$R59,COLUMN()-22))</f>
        <v>#DIV/0!</v>
      </c>
      <c r="AP59" s="198" t="e">
        <f>IF(COUNT($T59:AO59)&gt;ROUNDUP($Q59/$O59,0)+$P59,0,EDATE(EDATE($T59,1)+$R59,COLUMN()-22))</f>
        <v>#DIV/0!</v>
      </c>
      <c r="AQ59" s="198" t="e">
        <f>IF(COUNT($T59:AP59)&gt;ROUNDUP($Q59/$O59,0)+$P59,0,EDATE(EDATE($T59,1)+$R59,COLUMN()-22))</f>
        <v>#DIV/0!</v>
      </c>
      <c r="AR59" s="198" t="e">
        <f>IF(COUNT($T59:AQ59)&gt;ROUNDUP($Q59/$O59,0)+$P59,0,EDATE(EDATE($T59,1)+$R59,COLUMN()-22))</f>
        <v>#DIV/0!</v>
      </c>
      <c r="AS59" s="198" t="e">
        <f>IF(COUNT($T59:AR59)&gt;ROUNDUP($Q59/$O59,0)+$P59,0,EDATE(EDATE($T59,1)+$R59,COLUMN()-22))</f>
        <v>#DIV/0!</v>
      </c>
      <c r="AT59" s="198" t="e">
        <f>IF(COUNT($T59:AS59)&gt;ROUNDUP($Q59/$O59,0)+$P59,0,EDATE(EDATE($T59,1)+$R59,COLUMN()-22))</f>
        <v>#DIV/0!</v>
      </c>
      <c r="AU59" s="198" t="e">
        <f>IF(COUNT($T59:AT59)&gt;ROUNDUP($Q59/$O59,0)+$P59,0,EDATE(EDATE($T59,1)+$R59,COLUMN()-22))</f>
        <v>#DIV/0!</v>
      </c>
      <c r="AV59" s="198" t="e">
        <f>IF(COUNT($T59:AU59)&gt;ROUNDUP($Q59/$O59,0)+$P59,0,EDATE(EDATE($T59,1)+$R59,COLUMN()-22))</f>
        <v>#DIV/0!</v>
      </c>
      <c r="AW59" s="198" t="e">
        <f>IF(COUNT($T59:AV59)&gt;ROUNDUP($Q59/$O59,0)+$P59,0,EDATE(EDATE($T59,1)+$R59,COLUMN()-22))</f>
        <v>#DIV/0!</v>
      </c>
      <c r="AX59" s="198" t="e">
        <f>IF(COUNT($T59:AW59)&gt;ROUNDUP($Q59/$O59,0)+$P59,0,EDATE(EDATE($T59,1)+$R59,COLUMN()-22))</f>
        <v>#DIV/0!</v>
      </c>
      <c r="AY59" s="198" t="e">
        <f>IF(COUNT($T59:AX59)&gt;ROUNDUP($Q59/$O59,0)+$P59,0,EDATE(EDATE($T59,1)+$R59,COLUMN()-22))</f>
        <v>#DIV/0!</v>
      </c>
      <c r="AZ59" s="198" t="e">
        <f>IF(COUNT($T59:AY59)&gt;ROUNDUP($Q59/$O59,0)+$P59,0,EDATE(EDATE($T59,1)+$R59,COLUMN()-22))</f>
        <v>#DIV/0!</v>
      </c>
      <c r="BA59" s="198" t="e">
        <f>IF(COUNT($T59:AZ59)&gt;ROUNDUP($Q59/$O59,0)+$P59,0,EDATE(EDATE($T59,1)+$R59,COLUMN()-22))</f>
        <v>#DIV/0!</v>
      </c>
      <c r="BB59" s="198" t="e">
        <f>IF(COUNT($T59:BA59)&gt;ROUNDUP($Q59/$O59,0)+$P59,0,EDATE(EDATE($T59,1)+$R59,COLUMN()-22))</f>
        <v>#DIV/0!</v>
      </c>
      <c r="BC59" s="198" t="e">
        <f>IF(COUNT($T59:BB59)&gt;ROUNDUP($Q59/$O59,0)+$P59,0,EDATE(EDATE($T59,1)+$R59,COLUMN()-22))</f>
        <v>#DIV/0!</v>
      </c>
      <c r="BD59" s="167"/>
      <c r="BE59" s="47"/>
    </row>
    <row r="60" spans="1:57" ht="21" customHeight="1">
      <c r="A60" s="160" t="str">
        <f t="shared" ca="1" si="0"/>
        <v/>
      </c>
      <c r="B60" s="280"/>
      <c r="C60" s="282" t="e">
        <f>+VLOOKUP(B60,'اسماء العملاء'!$A$2:$E$1270,5,FALSE)</f>
        <v>#N/A</v>
      </c>
      <c r="D60" s="282" t="e">
        <f>+VLOOKUP(B60,'اسماء العملاء'!$A$2:$C$1270,2,FALSE)</f>
        <v>#N/A</v>
      </c>
      <c r="E60" s="282"/>
      <c r="F60" s="282" t="e">
        <f>+VLOOKUP(B60,'اسماء العملاء'!$A$2:$C$1270,3,FALSE)</f>
        <v>#N/A</v>
      </c>
      <c r="G60" s="47"/>
      <c r="H60" s="82" t="e">
        <f>+VLOOKUP(G60,'انواع الفلاتر'!$B$2:$C$52,2,FALSE)</f>
        <v>#N/A</v>
      </c>
      <c r="I60" s="58"/>
      <c r="J60" s="80" t="e">
        <f t="shared" si="1"/>
        <v>#N/A</v>
      </c>
      <c r="K60" s="63"/>
      <c r="L60" s="63"/>
      <c r="M60" s="169"/>
      <c r="N60" s="64">
        <f t="shared" si="2"/>
        <v>0</v>
      </c>
      <c r="O60" s="287"/>
      <c r="P60" s="181" t="e">
        <f t="shared" si="4"/>
        <v>#DIV/0!</v>
      </c>
      <c r="Q60" s="181" t="e">
        <f t="shared" si="5"/>
        <v>#DIV/0!</v>
      </c>
      <c r="R60" s="194">
        <v>0</v>
      </c>
      <c r="S60" s="187" t="e">
        <f t="shared" si="3"/>
        <v>#DIV/0!</v>
      </c>
      <c r="T60" s="200"/>
      <c r="U60" s="198" t="e">
        <f>IF(COUNT($T60:T60)&gt;ROUNDUP($Q60/$O60,0)+$P60,0,EDATE(EDATE($T60,1)+$R60,COLUMN()-22))</f>
        <v>#DIV/0!</v>
      </c>
      <c r="V60" s="198" t="e">
        <f>IF(COUNT($T60:U60)&gt;ROUNDUP($Q60/$O60,0)+$P60,0,EDATE(EDATE($T60,1)+$R60,COLUMN()-22))</f>
        <v>#DIV/0!</v>
      </c>
      <c r="W60" s="198" t="e">
        <f>IF(COUNT($T60:V60)&gt;ROUNDUP($Q60/$O60,0)+$P60,0,EDATE(EDATE($T60,1)+$R60,COLUMN()-22))</f>
        <v>#DIV/0!</v>
      </c>
      <c r="X60" s="198" t="e">
        <f>IF(COUNT($T60:W60)&gt;ROUNDUP($Q60/$O60,0)+$P60,0,EDATE(EDATE($T60,1)+$R60,COLUMN()-22))</f>
        <v>#DIV/0!</v>
      </c>
      <c r="Y60" s="198" t="e">
        <f>IF(COUNT($T60:X60)&gt;ROUNDUP($Q60/$O60,0)+$P60,0,EDATE(EDATE($T60,1)+$R60,COLUMN()-22))</f>
        <v>#DIV/0!</v>
      </c>
      <c r="Z60" s="198" t="e">
        <f>IF(COUNT($T60:Y60)&gt;ROUNDUP($Q60/$O60,0)+$P60,0,EDATE(EDATE($T60,1)+$R60,COLUMN()-22))</f>
        <v>#DIV/0!</v>
      </c>
      <c r="AA60" s="198" t="e">
        <f>IF(COUNT($T60:Z60)&gt;ROUNDUP($Q60/$O60,0)+$P60,0,EDATE(EDATE($T60,1)+$R60,COLUMN()-22))</f>
        <v>#DIV/0!</v>
      </c>
      <c r="AB60" s="198" t="e">
        <f>IF(COUNT($T60:AA60)&gt;ROUNDUP($Q60/$O60,0)+$P60,0,EDATE(EDATE($T60,1)+$R60,COLUMN()-22))</f>
        <v>#DIV/0!</v>
      </c>
      <c r="AC60" s="198" t="e">
        <f>IF(COUNT($T60:AB60)&gt;ROUNDUP($Q60/$O60,0)+$P60,0,EDATE(EDATE($T60,1)+$R60,COLUMN()-22))</f>
        <v>#DIV/0!</v>
      </c>
      <c r="AD60" s="198" t="e">
        <f>IF(COUNT($T60:AC60)&gt;ROUNDUP($Q60/$O60,0)+$P60,0,EDATE(EDATE($T60,1)+$R60,COLUMN()-22))</f>
        <v>#DIV/0!</v>
      </c>
      <c r="AE60" s="198" t="e">
        <f>IF(COUNT($T60:AD60)&gt;ROUNDUP($Q60/$O60,0)+$P60,0,EDATE(EDATE($T60,1)+$R60,COLUMN()-22))</f>
        <v>#DIV/0!</v>
      </c>
      <c r="AF60" s="198" t="e">
        <f>IF(COUNT($T60:AE60)&gt;ROUNDUP($Q60/$O60,0)+$P60,0,EDATE(EDATE($T60,1)+$R60,COLUMN()-22))</f>
        <v>#DIV/0!</v>
      </c>
      <c r="AG60" s="198" t="e">
        <f>IF(COUNT($T60:AF60)&gt;ROUNDUP($Q60/$O60,0)+$P60,0,EDATE(EDATE($T60,1)+$R60,COLUMN()-22))</f>
        <v>#DIV/0!</v>
      </c>
      <c r="AH60" s="198" t="e">
        <f>IF(COUNT($T60:AG60)&gt;ROUNDUP($Q60/$O60,0)+$P60,0,EDATE(EDATE($T60,1)+$R60,COLUMN()-22))</f>
        <v>#DIV/0!</v>
      </c>
      <c r="AI60" s="198" t="e">
        <f>IF(COUNT($T60:AH60)&gt;ROUNDUP($Q60/$O60,0)+$P60,0,EDATE(EDATE($T60,1)+$R60,COLUMN()-22))</f>
        <v>#DIV/0!</v>
      </c>
      <c r="AJ60" s="198" t="e">
        <f>IF(COUNT($T60:AI60)&gt;ROUNDUP($Q60/$O60,0)+$P60,0,EDATE(EDATE($T60,1)+$R60,COLUMN()-22))</f>
        <v>#DIV/0!</v>
      </c>
      <c r="AK60" s="198" t="e">
        <f>IF(COUNT($T60:AJ60)&gt;ROUNDUP($Q60/$O60,0)+$P60,0,EDATE(EDATE($T60,1)+$R60,COLUMN()-22))</f>
        <v>#DIV/0!</v>
      </c>
      <c r="AL60" s="198" t="e">
        <f>IF(COUNT($T60:AK60)&gt;ROUNDUP($Q60/$O60,0)+$P60,0,EDATE(EDATE($T60,1)+$R60,COLUMN()-22))</f>
        <v>#DIV/0!</v>
      </c>
      <c r="AM60" s="198" t="e">
        <f>IF(COUNT($T60:AL60)&gt;ROUNDUP($Q60/$O60,0)+$P60,0,EDATE(EDATE($T60,1)+$R60,COLUMN()-22))</f>
        <v>#DIV/0!</v>
      </c>
      <c r="AN60" s="198" t="e">
        <f>IF(COUNT($T60:AM60)&gt;ROUNDUP($Q60/$O60,0)+$P60,0,EDATE(EDATE($T60,1)+$R60,COLUMN()-22))</f>
        <v>#DIV/0!</v>
      </c>
      <c r="AO60" s="198" t="e">
        <f>IF(COUNT($T60:AN60)&gt;ROUNDUP($Q60/$O60,0)+$P60,0,EDATE(EDATE($T60,1)+$R60,COLUMN()-22))</f>
        <v>#DIV/0!</v>
      </c>
      <c r="AP60" s="198" t="e">
        <f>IF(COUNT($T60:AO60)&gt;ROUNDUP($Q60/$O60,0)+$P60,0,EDATE(EDATE($T60,1)+$R60,COLUMN()-22))</f>
        <v>#DIV/0!</v>
      </c>
      <c r="AQ60" s="198" t="e">
        <f>IF(COUNT($T60:AP60)&gt;ROUNDUP($Q60/$O60,0)+$P60,0,EDATE(EDATE($T60,1)+$R60,COLUMN()-22))</f>
        <v>#DIV/0!</v>
      </c>
      <c r="AR60" s="198" t="e">
        <f>IF(COUNT($T60:AQ60)&gt;ROUNDUP($Q60/$O60,0)+$P60,0,EDATE(EDATE($T60,1)+$R60,COLUMN()-22))</f>
        <v>#DIV/0!</v>
      </c>
      <c r="AS60" s="198" t="e">
        <f>IF(COUNT($T60:AR60)&gt;ROUNDUP($Q60/$O60,0)+$P60,0,EDATE(EDATE($T60,1)+$R60,COLUMN()-22))</f>
        <v>#DIV/0!</v>
      </c>
      <c r="AT60" s="198" t="e">
        <f>IF(COUNT($T60:AS60)&gt;ROUNDUP($Q60/$O60,0)+$P60,0,EDATE(EDATE($T60,1)+$R60,COLUMN()-22))</f>
        <v>#DIV/0!</v>
      </c>
      <c r="AU60" s="198" t="e">
        <f>IF(COUNT($T60:AT60)&gt;ROUNDUP($Q60/$O60,0)+$P60,0,EDATE(EDATE($T60,1)+$R60,COLUMN()-22))</f>
        <v>#DIV/0!</v>
      </c>
      <c r="AV60" s="198" t="e">
        <f>IF(COUNT($T60:AU60)&gt;ROUNDUP($Q60/$O60,0)+$P60,0,EDATE(EDATE($T60,1)+$R60,COLUMN()-22))</f>
        <v>#DIV/0!</v>
      </c>
      <c r="AW60" s="198" t="e">
        <f>IF(COUNT($T60:AV60)&gt;ROUNDUP($Q60/$O60,0)+$P60,0,EDATE(EDATE($T60,1)+$R60,COLUMN()-22))</f>
        <v>#DIV/0!</v>
      </c>
      <c r="AX60" s="198" t="e">
        <f>IF(COUNT($T60:AW60)&gt;ROUNDUP($Q60/$O60,0)+$P60,0,EDATE(EDATE($T60,1)+$R60,COLUMN()-22))</f>
        <v>#DIV/0!</v>
      </c>
      <c r="AY60" s="198" t="e">
        <f>IF(COUNT($T60:AX60)&gt;ROUNDUP($Q60/$O60,0)+$P60,0,EDATE(EDATE($T60,1)+$R60,COLUMN()-22))</f>
        <v>#DIV/0!</v>
      </c>
      <c r="AZ60" s="198" t="e">
        <f>IF(COUNT($T60:AY60)&gt;ROUNDUP($Q60/$O60,0)+$P60,0,EDATE(EDATE($T60,1)+$R60,COLUMN()-22))</f>
        <v>#DIV/0!</v>
      </c>
      <c r="BA60" s="198" t="e">
        <f>IF(COUNT($T60:AZ60)&gt;ROUNDUP($Q60/$O60,0)+$P60,0,EDATE(EDATE($T60,1)+$R60,COLUMN()-22))</f>
        <v>#DIV/0!</v>
      </c>
      <c r="BB60" s="198" t="e">
        <f>IF(COUNT($T60:BA60)&gt;ROUNDUP($Q60/$O60,0)+$P60,0,EDATE(EDATE($T60,1)+$R60,COLUMN()-22))</f>
        <v>#DIV/0!</v>
      </c>
      <c r="BC60" s="198" t="e">
        <f>IF(COUNT($T60:BB60)&gt;ROUNDUP($Q60/$O60,0)+$P60,0,EDATE(EDATE($T60,1)+$R60,COLUMN()-22))</f>
        <v>#DIV/0!</v>
      </c>
      <c r="BD60" s="167"/>
      <c r="BE60" s="47"/>
    </row>
    <row r="61" spans="1:57" ht="21" customHeight="1">
      <c r="A61" s="160" t="str">
        <f t="shared" ca="1" si="0"/>
        <v/>
      </c>
      <c r="B61" s="280"/>
      <c r="C61" s="282" t="e">
        <f>+VLOOKUP(B61,'اسماء العملاء'!$A$2:$E$1270,5,FALSE)</f>
        <v>#N/A</v>
      </c>
      <c r="D61" s="282" t="e">
        <f>+VLOOKUP(B61,'اسماء العملاء'!$A$2:$C$1270,2,FALSE)</f>
        <v>#N/A</v>
      </c>
      <c r="E61" s="282"/>
      <c r="F61" s="282" t="e">
        <f>+VLOOKUP(B61,'اسماء العملاء'!$A$2:$C$1270,3,FALSE)</f>
        <v>#N/A</v>
      </c>
      <c r="G61" s="47"/>
      <c r="H61" s="82" t="e">
        <f>+VLOOKUP(G61,'انواع الفلاتر'!$B$2:$C$52,2,FALSE)</f>
        <v>#N/A</v>
      </c>
      <c r="I61" s="58"/>
      <c r="J61" s="80" t="e">
        <f t="shared" si="1"/>
        <v>#N/A</v>
      </c>
      <c r="K61" s="63"/>
      <c r="L61" s="63"/>
      <c r="M61" s="169"/>
      <c r="N61" s="64">
        <f t="shared" si="2"/>
        <v>0</v>
      </c>
      <c r="O61" s="287"/>
      <c r="P61" s="181" t="e">
        <f t="shared" si="4"/>
        <v>#DIV/0!</v>
      </c>
      <c r="Q61" s="181" t="e">
        <f t="shared" si="5"/>
        <v>#DIV/0!</v>
      </c>
      <c r="R61" s="194">
        <v>0</v>
      </c>
      <c r="S61" s="187" t="e">
        <f t="shared" si="3"/>
        <v>#DIV/0!</v>
      </c>
      <c r="T61" s="200"/>
      <c r="U61" s="198" t="e">
        <f>IF(COUNT($T61:T61)&gt;ROUNDUP($Q61/$O61,0)+$P61,0,EDATE(EDATE($T61,1)+$R61,COLUMN()-22))</f>
        <v>#DIV/0!</v>
      </c>
      <c r="V61" s="198" t="e">
        <f>IF(COUNT($T61:U61)&gt;ROUNDUP($Q61/$O61,0)+$P61,0,EDATE(EDATE($T61,1)+$R61,COLUMN()-22))</f>
        <v>#DIV/0!</v>
      </c>
      <c r="W61" s="198" t="e">
        <f>IF(COUNT($T61:V61)&gt;ROUNDUP($Q61/$O61,0)+$P61,0,EDATE(EDATE($T61,1)+$R61,COLUMN()-22))</f>
        <v>#DIV/0!</v>
      </c>
      <c r="X61" s="198" t="e">
        <f>IF(COUNT($T61:W61)&gt;ROUNDUP($Q61/$O61,0)+$P61,0,EDATE(EDATE($T61,1)+$R61,COLUMN()-22))</f>
        <v>#DIV/0!</v>
      </c>
      <c r="Y61" s="198" t="e">
        <f>IF(COUNT($T61:X61)&gt;ROUNDUP($Q61/$O61,0)+$P61,0,EDATE(EDATE($T61,1)+$R61,COLUMN()-22))</f>
        <v>#DIV/0!</v>
      </c>
      <c r="Z61" s="198" t="e">
        <f>IF(COUNT($T61:Y61)&gt;ROUNDUP($Q61/$O61,0)+$P61,0,EDATE(EDATE($T61,1)+$R61,COLUMN()-22))</f>
        <v>#DIV/0!</v>
      </c>
      <c r="AA61" s="198" t="e">
        <f>IF(COUNT($T61:Z61)&gt;ROUNDUP($Q61/$O61,0)+$P61,0,EDATE(EDATE($T61,1)+$R61,COLUMN()-22))</f>
        <v>#DIV/0!</v>
      </c>
      <c r="AB61" s="198" t="e">
        <f>IF(COUNT($T61:AA61)&gt;ROUNDUP($Q61/$O61,0)+$P61,0,EDATE(EDATE($T61,1)+$R61,COLUMN()-22))</f>
        <v>#DIV/0!</v>
      </c>
      <c r="AC61" s="198" t="e">
        <f>IF(COUNT($T61:AB61)&gt;ROUNDUP($Q61/$O61,0)+$P61,0,EDATE(EDATE($T61,1)+$R61,COLUMN()-22))</f>
        <v>#DIV/0!</v>
      </c>
      <c r="AD61" s="198" t="e">
        <f>IF(COUNT($T61:AC61)&gt;ROUNDUP($Q61/$O61,0)+$P61,0,EDATE(EDATE($T61,1)+$R61,COLUMN()-22))</f>
        <v>#DIV/0!</v>
      </c>
      <c r="AE61" s="198" t="e">
        <f>IF(COUNT($T61:AD61)&gt;ROUNDUP($Q61/$O61,0)+$P61,0,EDATE(EDATE($T61,1)+$R61,COLUMN()-22))</f>
        <v>#DIV/0!</v>
      </c>
      <c r="AF61" s="198" t="e">
        <f>IF(COUNT($T61:AE61)&gt;ROUNDUP($Q61/$O61,0)+$P61,0,EDATE(EDATE($T61,1)+$R61,COLUMN()-22))</f>
        <v>#DIV/0!</v>
      </c>
      <c r="AG61" s="198" t="e">
        <f>IF(COUNT($T61:AF61)&gt;ROUNDUP($Q61/$O61,0)+$P61,0,EDATE(EDATE($T61,1)+$R61,COLUMN()-22))</f>
        <v>#DIV/0!</v>
      </c>
      <c r="AH61" s="198" t="e">
        <f>IF(COUNT($T61:AG61)&gt;ROUNDUP($Q61/$O61,0)+$P61,0,EDATE(EDATE($T61,1)+$R61,COLUMN()-22))</f>
        <v>#DIV/0!</v>
      </c>
      <c r="AI61" s="198" t="e">
        <f>IF(COUNT($T61:AH61)&gt;ROUNDUP($Q61/$O61,0)+$P61,0,EDATE(EDATE($T61,1)+$R61,COLUMN()-22))</f>
        <v>#DIV/0!</v>
      </c>
      <c r="AJ61" s="198" t="e">
        <f>IF(COUNT($T61:AI61)&gt;ROUNDUP($Q61/$O61,0)+$P61,0,EDATE(EDATE($T61,1)+$R61,COLUMN()-22))</f>
        <v>#DIV/0!</v>
      </c>
      <c r="AK61" s="198" t="e">
        <f>IF(COUNT($T61:AJ61)&gt;ROUNDUP($Q61/$O61,0)+$P61,0,EDATE(EDATE($T61,1)+$R61,COLUMN()-22))</f>
        <v>#DIV/0!</v>
      </c>
      <c r="AL61" s="198" t="e">
        <f>IF(COUNT($T61:AK61)&gt;ROUNDUP($Q61/$O61,0)+$P61,0,EDATE(EDATE($T61,1)+$R61,COLUMN()-22))</f>
        <v>#DIV/0!</v>
      </c>
      <c r="AM61" s="198" t="e">
        <f>IF(COUNT($T61:AL61)&gt;ROUNDUP($Q61/$O61,0)+$P61,0,EDATE(EDATE($T61,1)+$R61,COLUMN()-22))</f>
        <v>#DIV/0!</v>
      </c>
      <c r="AN61" s="198" t="e">
        <f>IF(COUNT($T61:AM61)&gt;ROUNDUP($Q61/$O61,0)+$P61,0,EDATE(EDATE($T61,1)+$R61,COLUMN()-22))</f>
        <v>#DIV/0!</v>
      </c>
      <c r="AO61" s="198" t="e">
        <f>IF(COUNT($T61:AN61)&gt;ROUNDUP($Q61/$O61,0)+$P61,0,EDATE(EDATE($T61,1)+$R61,COLUMN()-22))</f>
        <v>#DIV/0!</v>
      </c>
      <c r="AP61" s="198" t="e">
        <f>IF(COUNT($T61:AO61)&gt;ROUNDUP($Q61/$O61,0)+$P61,0,EDATE(EDATE($T61,1)+$R61,COLUMN()-22))</f>
        <v>#DIV/0!</v>
      </c>
      <c r="AQ61" s="198" t="e">
        <f>IF(COUNT($T61:AP61)&gt;ROUNDUP($Q61/$O61,0)+$P61,0,EDATE(EDATE($T61,1)+$R61,COLUMN()-22))</f>
        <v>#DIV/0!</v>
      </c>
      <c r="AR61" s="198" t="e">
        <f>IF(COUNT($T61:AQ61)&gt;ROUNDUP($Q61/$O61,0)+$P61,0,EDATE(EDATE($T61,1)+$R61,COLUMN()-22))</f>
        <v>#DIV/0!</v>
      </c>
      <c r="AS61" s="198" t="e">
        <f>IF(COUNT($T61:AR61)&gt;ROUNDUP($Q61/$O61,0)+$P61,0,EDATE(EDATE($T61,1)+$R61,COLUMN()-22))</f>
        <v>#DIV/0!</v>
      </c>
      <c r="AT61" s="198" t="e">
        <f>IF(COUNT($T61:AS61)&gt;ROUNDUP($Q61/$O61,0)+$P61,0,EDATE(EDATE($T61,1)+$R61,COLUMN()-22))</f>
        <v>#DIV/0!</v>
      </c>
      <c r="AU61" s="198" t="e">
        <f>IF(COUNT($T61:AT61)&gt;ROUNDUP($Q61/$O61,0)+$P61,0,EDATE(EDATE($T61,1)+$R61,COLUMN()-22))</f>
        <v>#DIV/0!</v>
      </c>
      <c r="AV61" s="198" t="e">
        <f>IF(COUNT($T61:AU61)&gt;ROUNDUP($Q61/$O61,0)+$P61,0,EDATE(EDATE($T61,1)+$R61,COLUMN()-22))</f>
        <v>#DIV/0!</v>
      </c>
      <c r="AW61" s="198" t="e">
        <f>IF(COUNT($T61:AV61)&gt;ROUNDUP($Q61/$O61,0)+$P61,0,EDATE(EDATE($T61,1)+$R61,COLUMN()-22))</f>
        <v>#DIV/0!</v>
      </c>
      <c r="AX61" s="198" t="e">
        <f>IF(COUNT($T61:AW61)&gt;ROUNDUP($Q61/$O61,0)+$P61,0,EDATE(EDATE($T61,1)+$R61,COLUMN()-22))</f>
        <v>#DIV/0!</v>
      </c>
      <c r="AY61" s="198" t="e">
        <f>IF(COUNT($T61:AX61)&gt;ROUNDUP($Q61/$O61,0)+$P61,0,EDATE(EDATE($T61,1)+$R61,COLUMN()-22))</f>
        <v>#DIV/0!</v>
      </c>
      <c r="AZ61" s="198" t="e">
        <f>IF(COUNT($T61:AY61)&gt;ROUNDUP($Q61/$O61,0)+$P61,0,EDATE(EDATE($T61,1)+$R61,COLUMN()-22))</f>
        <v>#DIV/0!</v>
      </c>
      <c r="BA61" s="198" t="e">
        <f>IF(COUNT($T61:AZ61)&gt;ROUNDUP($Q61/$O61,0)+$P61,0,EDATE(EDATE($T61,1)+$R61,COLUMN()-22))</f>
        <v>#DIV/0!</v>
      </c>
      <c r="BB61" s="198" t="e">
        <f>IF(COUNT($T61:BA61)&gt;ROUNDUP($Q61/$O61,0)+$P61,0,EDATE(EDATE($T61,1)+$R61,COLUMN()-22))</f>
        <v>#DIV/0!</v>
      </c>
      <c r="BC61" s="198" t="e">
        <f>IF(COUNT($T61:BB61)&gt;ROUNDUP($Q61/$O61,0)+$P61,0,EDATE(EDATE($T61,1)+$R61,COLUMN()-22))</f>
        <v>#DIV/0!</v>
      </c>
      <c r="BD61" s="167"/>
      <c r="BE61" s="47"/>
    </row>
    <row r="62" spans="1:57" ht="21" customHeight="1">
      <c r="A62" s="160" t="str">
        <f t="shared" ca="1" si="0"/>
        <v/>
      </c>
      <c r="B62" s="280"/>
      <c r="C62" s="282" t="e">
        <f>+VLOOKUP(B62,'اسماء العملاء'!$A$2:$E$1270,5,FALSE)</f>
        <v>#N/A</v>
      </c>
      <c r="D62" s="282" t="e">
        <f>+VLOOKUP(B62,'اسماء العملاء'!$A$2:$C$1270,2,FALSE)</f>
        <v>#N/A</v>
      </c>
      <c r="E62" s="282"/>
      <c r="F62" s="282" t="e">
        <f>+VLOOKUP(B62,'اسماء العملاء'!$A$2:$C$1270,3,FALSE)</f>
        <v>#N/A</v>
      </c>
      <c r="G62" s="47"/>
      <c r="H62" s="82" t="e">
        <f>+VLOOKUP(G62,'انواع الفلاتر'!$B$2:$C$52,2,FALSE)</f>
        <v>#N/A</v>
      </c>
      <c r="I62" s="58"/>
      <c r="J62" s="80" t="e">
        <f t="shared" si="1"/>
        <v>#N/A</v>
      </c>
      <c r="K62" s="63"/>
      <c r="L62" s="63"/>
      <c r="M62" s="169"/>
      <c r="N62" s="64">
        <f t="shared" si="2"/>
        <v>0</v>
      </c>
      <c r="O62" s="287"/>
      <c r="P62" s="181" t="e">
        <f t="shared" si="4"/>
        <v>#DIV/0!</v>
      </c>
      <c r="Q62" s="181" t="e">
        <f t="shared" si="5"/>
        <v>#DIV/0!</v>
      </c>
      <c r="R62" s="194">
        <v>0</v>
      </c>
      <c r="S62" s="187" t="e">
        <f t="shared" si="3"/>
        <v>#DIV/0!</v>
      </c>
      <c r="T62" s="200"/>
      <c r="U62" s="198" t="e">
        <f>IF(COUNT($T62:T62)&gt;ROUNDUP($Q62/$O62,0)+$P62,0,EDATE(EDATE($T62,1)+$R62,COLUMN()-22))</f>
        <v>#DIV/0!</v>
      </c>
      <c r="V62" s="198" t="e">
        <f>IF(COUNT($T62:U62)&gt;ROUNDUP($Q62/$O62,0)+$P62,0,EDATE(EDATE($T62,1)+$R62,COLUMN()-22))</f>
        <v>#DIV/0!</v>
      </c>
      <c r="W62" s="198" t="e">
        <f>IF(COUNT($T62:V62)&gt;ROUNDUP($Q62/$O62,0)+$P62,0,EDATE(EDATE($T62,1)+$R62,COLUMN()-22))</f>
        <v>#DIV/0!</v>
      </c>
      <c r="X62" s="198" t="e">
        <f>IF(COUNT($T62:W62)&gt;ROUNDUP($Q62/$O62,0)+$P62,0,EDATE(EDATE($T62,1)+$R62,COLUMN()-22))</f>
        <v>#DIV/0!</v>
      </c>
      <c r="Y62" s="198" t="e">
        <f>IF(COUNT($T62:X62)&gt;ROUNDUP($Q62/$O62,0)+$P62,0,EDATE(EDATE($T62,1)+$R62,COLUMN()-22))</f>
        <v>#DIV/0!</v>
      </c>
      <c r="Z62" s="198" t="e">
        <f>IF(COUNT($T62:Y62)&gt;ROUNDUP($Q62/$O62,0)+$P62,0,EDATE(EDATE($T62,1)+$R62,COLUMN()-22))</f>
        <v>#DIV/0!</v>
      </c>
      <c r="AA62" s="198" t="e">
        <f>IF(COUNT($T62:Z62)&gt;ROUNDUP($Q62/$O62,0)+$P62,0,EDATE(EDATE($T62,1)+$R62,COLUMN()-22))</f>
        <v>#DIV/0!</v>
      </c>
      <c r="AB62" s="198" t="e">
        <f>IF(COUNT($T62:AA62)&gt;ROUNDUP($Q62/$O62,0)+$P62,0,EDATE(EDATE($T62,1)+$R62,COLUMN()-22))</f>
        <v>#DIV/0!</v>
      </c>
      <c r="AC62" s="198" t="e">
        <f>IF(COUNT($T62:AB62)&gt;ROUNDUP($Q62/$O62,0)+$P62,0,EDATE(EDATE($T62,1)+$R62,COLUMN()-22))</f>
        <v>#DIV/0!</v>
      </c>
      <c r="AD62" s="198" t="e">
        <f>IF(COUNT($T62:AC62)&gt;ROUNDUP($Q62/$O62,0)+$P62,0,EDATE(EDATE($T62,1)+$R62,COLUMN()-22))</f>
        <v>#DIV/0!</v>
      </c>
      <c r="AE62" s="198" t="e">
        <f>IF(COUNT($T62:AD62)&gt;ROUNDUP($Q62/$O62,0)+$P62,0,EDATE(EDATE($T62,1)+$R62,COLUMN()-22))</f>
        <v>#DIV/0!</v>
      </c>
      <c r="AF62" s="198" t="e">
        <f>IF(COUNT($T62:AE62)&gt;ROUNDUP($Q62/$O62,0)+$P62,0,EDATE(EDATE($T62,1)+$R62,COLUMN()-22))</f>
        <v>#DIV/0!</v>
      </c>
      <c r="AG62" s="198" t="e">
        <f>IF(COUNT($T62:AF62)&gt;ROUNDUP($Q62/$O62,0)+$P62,0,EDATE(EDATE($T62,1)+$R62,COLUMN()-22))</f>
        <v>#DIV/0!</v>
      </c>
      <c r="AH62" s="198" t="e">
        <f>IF(COUNT($T62:AG62)&gt;ROUNDUP($Q62/$O62,0)+$P62,0,EDATE(EDATE($T62,1)+$R62,COLUMN()-22))</f>
        <v>#DIV/0!</v>
      </c>
      <c r="AI62" s="198" t="e">
        <f>IF(COUNT($T62:AH62)&gt;ROUNDUP($Q62/$O62,0)+$P62,0,EDATE(EDATE($T62,1)+$R62,COLUMN()-22))</f>
        <v>#DIV/0!</v>
      </c>
      <c r="AJ62" s="198" t="e">
        <f>IF(COUNT($T62:AI62)&gt;ROUNDUP($Q62/$O62,0)+$P62,0,EDATE(EDATE($T62,1)+$R62,COLUMN()-22))</f>
        <v>#DIV/0!</v>
      </c>
      <c r="AK62" s="198" t="e">
        <f>IF(COUNT($T62:AJ62)&gt;ROUNDUP($Q62/$O62,0)+$P62,0,EDATE(EDATE($T62,1)+$R62,COLUMN()-22))</f>
        <v>#DIV/0!</v>
      </c>
      <c r="AL62" s="198" t="e">
        <f>IF(COUNT($T62:AK62)&gt;ROUNDUP($Q62/$O62,0)+$P62,0,EDATE(EDATE($T62,1)+$R62,COLUMN()-22))</f>
        <v>#DIV/0!</v>
      </c>
      <c r="AM62" s="198" t="e">
        <f>IF(COUNT($T62:AL62)&gt;ROUNDUP($Q62/$O62,0)+$P62,0,EDATE(EDATE($T62,1)+$R62,COLUMN()-22))</f>
        <v>#DIV/0!</v>
      </c>
      <c r="AN62" s="198" t="e">
        <f>IF(COUNT($T62:AM62)&gt;ROUNDUP($Q62/$O62,0)+$P62,0,EDATE(EDATE($T62,1)+$R62,COLUMN()-22))</f>
        <v>#DIV/0!</v>
      </c>
      <c r="AO62" s="198" t="e">
        <f>IF(COUNT($T62:AN62)&gt;ROUNDUP($Q62/$O62,0)+$P62,0,EDATE(EDATE($T62,1)+$R62,COLUMN()-22))</f>
        <v>#DIV/0!</v>
      </c>
      <c r="AP62" s="198" t="e">
        <f>IF(COUNT($T62:AO62)&gt;ROUNDUP($Q62/$O62,0)+$P62,0,EDATE(EDATE($T62,1)+$R62,COLUMN()-22))</f>
        <v>#DIV/0!</v>
      </c>
      <c r="AQ62" s="198" t="e">
        <f>IF(COUNT($T62:AP62)&gt;ROUNDUP($Q62/$O62,0)+$P62,0,EDATE(EDATE($T62,1)+$R62,COLUMN()-22))</f>
        <v>#DIV/0!</v>
      </c>
      <c r="AR62" s="198" t="e">
        <f>IF(COUNT($T62:AQ62)&gt;ROUNDUP($Q62/$O62,0)+$P62,0,EDATE(EDATE($T62,1)+$R62,COLUMN()-22))</f>
        <v>#DIV/0!</v>
      </c>
      <c r="AS62" s="198" t="e">
        <f>IF(COUNT($T62:AR62)&gt;ROUNDUP($Q62/$O62,0)+$P62,0,EDATE(EDATE($T62,1)+$R62,COLUMN()-22))</f>
        <v>#DIV/0!</v>
      </c>
      <c r="AT62" s="198" t="e">
        <f>IF(COUNT($T62:AS62)&gt;ROUNDUP($Q62/$O62,0)+$P62,0,EDATE(EDATE($T62,1)+$R62,COLUMN()-22))</f>
        <v>#DIV/0!</v>
      </c>
      <c r="AU62" s="198" t="e">
        <f>IF(COUNT($T62:AT62)&gt;ROUNDUP($Q62/$O62,0)+$P62,0,EDATE(EDATE($T62,1)+$R62,COLUMN()-22))</f>
        <v>#DIV/0!</v>
      </c>
      <c r="AV62" s="198" t="e">
        <f>IF(COUNT($T62:AU62)&gt;ROUNDUP($Q62/$O62,0)+$P62,0,EDATE(EDATE($T62,1)+$R62,COLUMN()-22))</f>
        <v>#DIV/0!</v>
      </c>
      <c r="AW62" s="198" t="e">
        <f>IF(COUNT($T62:AV62)&gt;ROUNDUP($Q62/$O62,0)+$P62,0,EDATE(EDATE($T62,1)+$R62,COLUMN()-22))</f>
        <v>#DIV/0!</v>
      </c>
      <c r="AX62" s="198" t="e">
        <f>IF(COUNT($T62:AW62)&gt;ROUNDUP($Q62/$O62,0)+$P62,0,EDATE(EDATE($T62,1)+$R62,COLUMN()-22))</f>
        <v>#DIV/0!</v>
      </c>
      <c r="AY62" s="198" t="e">
        <f>IF(COUNT($T62:AX62)&gt;ROUNDUP($Q62/$O62,0)+$P62,0,EDATE(EDATE($T62,1)+$R62,COLUMN()-22))</f>
        <v>#DIV/0!</v>
      </c>
      <c r="AZ62" s="198" t="e">
        <f>IF(COUNT($T62:AY62)&gt;ROUNDUP($Q62/$O62,0)+$P62,0,EDATE(EDATE($T62,1)+$R62,COLUMN()-22))</f>
        <v>#DIV/0!</v>
      </c>
      <c r="BA62" s="198" t="e">
        <f>IF(COUNT($T62:AZ62)&gt;ROUNDUP($Q62/$O62,0)+$P62,0,EDATE(EDATE($T62,1)+$R62,COLUMN()-22))</f>
        <v>#DIV/0!</v>
      </c>
      <c r="BB62" s="198" t="e">
        <f>IF(COUNT($T62:BA62)&gt;ROUNDUP($Q62/$O62,0)+$P62,0,EDATE(EDATE($T62,1)+$R62,COLUMN()-22))</f>
        <v>#DIV/0!</v>
      </c>
      <c r="BC62" s="198" t="e">
        <f>IF(COUNT($T62:BB62)&gt;ROUNDUP($Q62/$O62,0)+$P62,0,EDATE(EDATE($T62,1)+$R62,COLUMN()-22))</f>
        <v>#DIV/0!</v>
      </c>
      <c r="BD62" s="167"/>
      <c r="BE62" s="47"/>
    </row>
    <row r="63" spans="1:57" ht="21" customHeight="1">
      <c r="A63" s="160" t="str">
        <f t="shared" ca="1" si="0"/>
        <v/>
      </c>
      <c r="B63" s="280"/>
      <c r="C63" s="282" t="e">
        <f>+VLOOKUP(B63,'اسماء العملاء'!$A$2:$E$1270,5,FALSE)</f>
        <v>#N/A</v>
      </c>
      <c r="D63" s="282" t="e">
        <f>+VLOOKUP(B63,'اسماء العملاء'!$A$2:$C$1270,2,FALSE)</f>
        <v>#N/A</v>
      </c>
      <c r="E63" s="282"/>
      <c r="F63" s="282" t="e">
        <f>+VLOOKUP(B63,'اسماء العملاء'!$A$2:$C$1270,3,FALSE)</f>
        <v>#N/A</v>
      </c>
      <c r="G63" s="47"/>
      <c r="H63" s="82" t="e">
        <f>+VLOOKUP(G63,'انواع الفلاتر'!$B$2:$C$52,2,FALSE)</f>
        <v>#N/A</v>
      </c>
      <c r="I63" s="58"/>
      <c r="J63" s="80" t="e">
        <f t="shared" si="1"/>
        <v>#N/A</v>
      </c>
      <c r="K63" s="63"/>
      <c r="L63" s="63"/>
      <c r="M63" s="169"/>
      <c r="N63" s="64">
        <f t="shared" si="2"/>
        <v>0</v>
      </c>
      <c r="O63" s="287"/>
      <c r="P63" s="181" t="e">
        <f t="shared" si="4"/>
        <v>#DIV/0!</v>
      </c>
      <c r="Q63" s="181" t="e">
        <f t="shared" si="5"/>
        <v>#DIV/0!</v>
      </c>
      <c r="R63" s="194">
        <v>0</v>
      </c>
      <c r="S63" s="187" t="e">
        <f t="shared" si="3"/>
        <v>#DIV/0!</v>
      </c>
      <c r="T63" s="200"/>
      <c r="U63" s="198" t="e">
        <f>IF(COUNT($T63:T63)&gt;ROUNDUP($Q63/$O63,0)+$P63,0,EDATE(EDATE($T63,1)+$R63,COLUMN()-22))</f>
        <v>#DIV/0!</v>
      </c>
      <c r="V63" s="198" t="e">
        <f>IF(COUNT($T63:U63)&gt;ROUNDUP($Q63/$O63,0)+$P63,0,EDATE(EDATE($T63,1)+$R63,COLUMN()-22))</f>
        <v>#DIV/0!</v>
      </c>
      <c r="W63" s="198" t="e">
        <f>IF(COUNT($T63:V63)&gt;ROUNDUP($Q63/$O63,0)+$P63,0,EDATE(EDATE($T63,1)+$R63,COLUMN()-22))</f>
        <v>#DIV/0!</v>
      </c>
      <c r="X63" s="198" t="e">
        <f>IF(COUNT($T63:W63)&gt;ROUNDUP($Q63/$O63,0)+$P63,0,EDATE(EDATE($T63,1)+$R63,COLUMN()-22))</f>
        <v>#DIV/0!</v>
      </c>
      <c r="Y63" s="198" t="e">
        <f>IF(COUNT($T63:X63)&gt;ROUNDUP($Q63/$O63,0)+$P63,0,EDATE(EDATE($T63,1)+$R63,COLUMN()-22))</f>
        <v>#DIV/0!</v>
      </c>
      <c r="Z63" s="198" t="e">
        <f>IF(COUNT($T63:Y63)&gt;ROUNDUP($Q63/$O63,0)+$P63,0,EDATE(EDATE($T63,1)+$R63,COLUMN()-22))</f>
        <v>#DIV/0!</v>
      </c>
      <c r="AA63" s="198" t="e">
        <f>IF(COUNT($T63:Z63)&gt;ROUNDUP($Q63/$O63,0)+$P63,0,EDATE(EDATE($T63,1)+$R63,COLUMN()-22))</f>
        <v>#DIV/0!</v>
      </c>
      <c r="AB63" s="198" t="e">
        <f>IF(COUNT($T63:AA63)&gt;ROUNDUP($Q63/$O63,0)+$P63,0,EDATE(EDATE($T63,1)+$R63,COLUMN()-22))</f>
        <v>#DIV/0!</v>
      </c>
      <c r="AC63" s="198" t="e">
        <f>IF(COUNT($T63:AB63)&gt;ROUNDUP($Q63/$O63,0)+$P63,0,EDATE(EDATE($T63,1)+$R63,COLUMN()-22))</f>
        <v>#DIV/0!</v>
      </c>
      <c r="AD63" s="198" t="e">
        <f>IF(COUNT($T63:AC63)&gt;ROUNDUP($Q63/$O63,0)+$P63,0,EDATE(EDATE($T63,1)+$R63,COLUMN()-22))</f>
        <v>#DIV/0!</v>
      </c>
      <c r="AE63" s="198" t="e">
        <f>IF(COUNT($T63:AD63)&gt;ROUNDUP($Q63/$O63,0)+$P63,0,EDATE(EDATE($T63,1)+$R63,COLUMN()-22))</f>
        <v>#DIV/0!</v>
      </c>
      <c r="AF63" s="198" t="e">
        <f>IF(COUNT($T63:AE63)&gt;ROUNDUP($Q63/$O63,0)+$P63,0,EDATE(EDATE($T63,1)+$R63,COLUMN()-22))</f>
        <v>#DIV/0!</v>
      </c>
      <c r="AG63" s="198" t="e">
        <f>IF(COUNT($T63:AF63)&gt;ROUNDUP($Q63/$O63,0)+$P63,0,EDATE(EDATE($T63,1)+$R63,COLUMN()-22))</f>
        <v>#DIV/0!</v>
      </c>
      <c r="AH63" s="198" t="e">
        <f>IF(COUNT($T63:AG63)&gt;ROUNDUP($Q63/$O63,0)+$P63,0,EDATE(EDATE($T63,1)+$R63,COLUMN()-22))</f>
        <v>#DIV/0!</v>
      </c>
      <c r="AI63" s="198" t="e">
        <f>IF(COUNT($T63:AH63)&gt;ROUNDUP($Q63/$O63,0)+$P63,0,EDATE(EDATE($T63,1)+$R63,COLUMN()-22))</f>
        <v>#DIV/0!</v>
      </c>
      <c r="AJ63" s="198" t="e">
        <f>IF(COUNT($T63:AI63)&gt;ROUNDUP($Q63/$O63,0)+$P63,0,EDATE(EDATE($T63,1)+$R63,COLUMN()-22))</f>
        <v>#DIV/0!</v>
      </c>
      <c r="AK63" s="198" t="e">
        <f>IF(COUNT($T63:AJ63)&gt;ROUNDUP($Q63/$O63,0)+$P63,0,EDATE(EDATE($T63,1)+$R63,COLUMN()-22))</f>
        <v>#DIV/0!</v>
      </c>
      <c r="AL63" s="198" t="e">
        <f>IF(COUNT($T63:AK63)&gt;ROUNDUP($Q63/$O63,0)+$P63,0,EDATE(EDATE($T63,1)+$R63,COLUMN()-22))</f>
        <v>#DIV/0!</v>
      </c>
      <c r="AM63" s="198" t="e">
        <f>IF(COUNT($T63:AL63)&gt;ROUNDUP($Q63/$O63,0)+$P63,0,EDATE(EDATE($T63,1)+$R63,COLUMN()-22))</f>
        <v>#DIV/0!</v>
      </c>
      <c r="AN63" s="198" t="e">
        <f>IF(COUNT($T63:AM63)&gt;ROUNDUP($Q63/$O63,0)+$P63,0,EDATE(EDATE($T63,1)+$R63,COLUMN()-22))</f>
        <v>#DIV/0!</v>
      </c>
      <c r="AO63" s="198" t="e">
        <f>IF(COUNT($T63:AN63)&gt;ROUNDUP($Q63/$O63,0)+$P63,0,EDATE(EDATE($T63,1)+$R63,COLUMN()-22))</f>
        <v>#DIV/0!</v>
      </c>
      <c r="AP63" s="198" t="e">
        <f>IF(COUNT($T63:AO63)&gt;ROUNDUP($Q63/$O63,0)+$P63,0,EDATE(EDATE($T63,1)+$R63,COLUMN()-22))</f>
        <v>#DIV/0!</v>
      </c>
      <c r="AQ63" s="198" t="e">
        <f>IF(COUNT($T63:AP63)&gt;ROUNDUP($Q63/$O63,0)+$P63,0,EDATE(EDATE($T63,1)+$R63,COLUMN()-22))</f>
        <v>#DIV/0!</v>
      </c>
      <c r="AR63" s="198" t="e">
        <f>IF(COUNT($T63:AQ63)&gt;ROUNDUP($Q63/$O63,0)+$P63,0,EDATE(EDATE($T63,1)+$R63,COLUMN()-22))</f>
        <v>#DIV/0!</v>
      </c>
      <c r="AS63" s="198" t="e">
        <f>IF(COUNT($T63:AR63)&gt;ROUNDUP($Q63/$O63,0)+$P63,0,EDATE(EDATE($T63,1)+$R63,COLUMN()-22))</f>
        <v>#DIV/0!</v>
      </c>
      <c r="AT63" s="198" t="e">
        <f>IF(COUNT($T63:AS63)&gt;ROUNDUP($Q63/$O63,0)+$P63,0,EDATE(EDATE($T63,1)+$R63,COLUMN()-22))</f>
        <v>#DIV/0!</v>
      </c>
      <c r="AU63" s="198" t="e">
        <f>IF(COUNT($T63:AT63)&gt;ROUNDUP($Q63/$O63,0)+$P63,0,EDATE(EDATE($T63,1)+$R63,COLUMN()-22))</f>
        <v>#DIV/0!</v>
      </c>
      <c r="AV63" s="198" t="e">
        <f>IF(COUNT($T63:AU63)&gt;ROUNDUP($Q63/$O63,0)+$P63,0,EDATE(EDATE($T63,1)+$R63,COLUMN()-22))</f>
        <v>#DIV/0!</v>
      </c>
      <c r="AW63" s="198" t="e">
        <f>IF(COUNT($T63:AV63)&gt;ROUNDUP($Q63/$O63,0)+$P63,0,EDATE(EDATE($T63,1)+$R63,COLUMN()-22))</f>
        <v>#DIV/0!</v>
      </c>
      <c r="AX63" s="198" t="e">
        <f>IF(COUNT($T63:AW63)&gt;ROUNDUP($Q63/$O63,0)+$P63,0,EDATE(EDATE($T63,1)+$R63,COLUMN()-22))</f>
        <v>#DIV/0!</v>
      </c>
      <c r="AY63" s="198" t="e">
        <f>IF(COUNT($T63:AX63)&gt;ROUNDUP($Q63/$O63,0)+$P63,0,EDATE(EDATE($T63,1)+$R63,COLUMN()-22))</f>
        <v>#DIV/0!</v>
      </c>
      <c r="AZ63" s="198" t="e">
        <f>IF(COUNT($T63:AY63)&gt;ROUNDUP($Q63/$O63,0)+$P63,0,EDATE(EDATE($T63,1)+$R63,COLUMN()-22))</f>
        <v>#DIV/0!</v>
      </c>
      <c r="BA63" s="198" t="e">
        <f>IF(COUNT($T63:AZ63)&gt;ROUNDUP($Q63/$O63,0)+$P63,0,EDATE(EDATE($T63,1)+$R63,COLUMN()-22))</f>
        <v>#DIV/0!</v>
      </c>
      <c r="BB63" s="198" t="e">
        <f>IF(COUNT($T63:BA63)&gt;ROUNDUP($Q63/$O63,0)+$P63,0,EDATE(EDATE($T63,1)+$R63,COLUMN()-22))</f>
        <v>#DIV/0!</v>
      </c>
      <c r="BC63" s="198" t="e">
        <f>IF(COUNT($T63:BB63)&gt;ROUNDUP($Q63/$O63,0)+$P63,0,EDATE(EDATE($T63,1)+$R63,COLUMN()-22))</f>
        <v>#DIV/0!</v>
      </c>
      <c r="BD63" s="167"/>
      <c r="BE63" s="47"/>
    </row>
    <row r="64" spans="1:57" ht="21" customHeight="1">
      <c r="A64" s="160" t="str">
        <f t="shared" ca="1" si="0"/>
        <v/>
      </c>
      <c r="B64" s="280"/>
      <c r="C64" s="282" t="e">
        <f>+VLOOKUP(B64,'اسماء العملاء'!$A$2:$E$1270,5,FALSE)</f>
        <v>#N/A</v>
      </c>
      <c r="D64" s="282" t="e">
        <f>+VLOOKUP(B64,'اسماء العملاء'!$A$2:$C$1270,2,FALSE)</f>
        <v>#N/A</v>
      </c>
      <c r="E64" s="282"/>
      <c r="F64" s="282" t="e">
        <f>+VLOOKUP(B64,'اسماء العملاء'!$A$2:$C$1270,3,FALSE)</f>
        <v>#N/A</v>
      </c>
      <c r="G64" s="47"/>
      <c r="H64" s="82" t="e">
        <f>+VLOOKUP(G64,'انواع الفلاتر'!$B$2:$C$52,2,FALSE)</f>
        <v>#N/A</v>
      </c>
      <c r="I64" s="58"/>
      <c r="J64" s="80" t="e">
        <f t="shared" si="1"/>
        <v>#N/A</v>
      </c>
      <c r="K64" s="63"/>
      <c r="L64" s="63"/>
      <c r="M64" s="169"/>
      <c r="N64" s="64">
        <f t="shared" si="2"/>
        <v>0</v>
      </c>
      <c r="O64" s="287"/>
      <c r="P64" s="181" t="e">
        <f t="shared" si="4"/>
        <v>#DIV/0!</v>
      </c>
      <c r="Q64" s="181" t="e">
        <f t="shared" si="5"/>
        <v>#DIV/0!</v>
      </c>
      <c r="R64" s="194">
        <v>0</v>
      </c>
      <c r="S64" s="187" t="e">
        <f t="shared" si="3"/>
        <v>#DIV/0!</v>
      </c>
      <c r="T64" s="200"/>
      <c r="U64" s="198" t="e">
        <f>IF(COUNT($T64:T64)&gt;ROUNDUP($Q64/$O64,0)+$P64,0,EDATE(EDATE($T64,1)+$R64,COLUMN()-22))</f>
        <v>#DIV/0!</v>
      </c>
      <c r="V64" s="198" t="e">
        <f>IF(COUNT($T64:U64)&gt;ROUNDUP($Q64/$O64,0)+$P64,0,EDATE(EDATE($T64,1)+$R64,COLUMN()-22))</f>
        <v>#DIV/0!</v>
      </c>
      <c r="W64" s="198" t="e">
        <f>IF(COUNT($T64:V64)&gt;ROUNDUP($Q64/$O64,0)+$P64,0,EDATE(EDATE($T64,1)+$R64,COLUMN()-22))</f>
        <v>#DIV/0!</v>
      </c>
      <c r="X64" s="198" t="e">
        <f>IF(COUNT($T64:W64)&gt;ROUNDUP($Q64/$O64,0)+$P64,0,EDATE(EDATE($T64,1)+$R64,COLUMN()-22))</f>
        <v>#DIV/0!</v>
      </c>
      <c r="Y64" s="198" t="e">
        <f>IF(COUNT($T64:X64)&gt;ROUNDUP($Q64/$O64,0)+$P64,0,EDATE(EDATE($T64,1)+$R64,COLUMN()-22))</f>
        <v>#DIV/0!</v>
      </c>
      <c r="Z64" s="198" t="e">
        <f>IF(COUNT($T64:Y64)&gt;ROUNDUP($Q64/$O64,0)+$P64,0,EDATE(EDATE($T64,1)+$R64,COLUMN()-22))</f>
        <v>#DIV/0!</v>
      </c>
      <c r="AA64" s="198" t="e">
        <f>IF(COUNT($T64:Z64)&gt;ROUNDUP($Q64/$O64,0)+$P64,0,EDATE(EDATE($T64,1)+$R64,COLUMN()-22))</f>
        <v>#DIV/0!</v>
      </c>
      <c r="AB64" s="198" t="e">
        <f>IF(COUNT($T64:AA64)&gt;ROUNDUP($Q64/$O64,0)+$P64,0,EDATE(EDATE($T64,1)+$R64,COLUMN()-22))</f>
        <v>#DIV/0!</v>
      </c>
      <c r="AC64" s="198" t="e">
        <f>IF(COUNT($T64:AB64)&gt;ROUNDUP($Q64/$O64,0)+$P64,0,EDATE(EDATE($T64,1)+$R64,COLUMN()-22))</f>
        <v>#DIV/0!</v>
      </c>
      <c r="AD64" s="198" t="e">
        <f>IF(COUNT($T64:AC64)&gt;ROUNDUP($Q64/$O64,0)+$P64,0,EDATE(EDATE($T64,1)+$R64,COLUMN()-22))</f>
        <v>#DIV/0!</v>
      </c>
      <c r="AE64" s="198" t="e">
        <f>IF(COUNT($T64:AD64)&gt;ROUNDUP($Q64/$O64,0)+$P64,0,EDATE(EDATE($T64,1)+$R64,COLUMN()-22))</f>
        <v>#DIV/0!</v>
      </c>
      <c r="AF64" s="198" t="e">
        <f>IF(COUNT($T64:AE64)&gt;ROUNDUP($Q64/$O64,0)+$P64,0,EDATE(EDATE($T64,1)+$R64,COLUMN()-22))</f>
        <v>#DIV/0!</v>
      </c>
      <c r="AG64" s="198" t="e">
        <f>IF(COUNT($T64:AF64)&gt;ROUNDUP($Q64/$O64,0)+$P64,0,EDATE(EDATE($T64,1)+$R64,COLUMN()-22))</f>
        <v>#DIV/0!</v>
      </c>
      <c r="AH64" s="198" t="e">
        <f>IF(COUNT($T64:AG64)&gt;ROUNDUP($Q64/$O64,0)+$P64,0,EDATE(EDATE($T64,1)+$R64,COLUMN()-22))</f>
        <v>#DIV/0!</v>
      </c>
      <c r="AI64" s="198" t="e">
        <f>IF(COUNT($T64:AH64)&gt;ROUNDUP($Q64/$O64,0)+$P64,0,EDATE(EDATE($T64,1)+$R64,COLUMN()-22))</f>
        <v>#DIV/0!</v>
      </c>
      <c r="AJ64" s="198" t="e">
        <f>IF(COUNT($T64:AI64)&gt;ROUNDUP($Q64/$O64,0)+$P64,0,EDATE(EDATE($T64,1)+$R64,COLUMN()-22))</f>
        <v>#DIV/0!</v>
      </c>
      <c r="AK64" s="198" t="e">
        <f>IF(COUNT($T64:AJ64)&gt;ROUNDUP($Q64/$O64,0)+$P64,0,EDATE(EDATE($T64,1)+$R64,COLUMN()-22))</f>
        <v>#DIV/0!</v>
      </c>
      <c r="AL64" s="198" t="e">
        <f>IF(COUNT($T64:AK64)&gt;ROUNDUP($Q64/$O64,0)+$P64,0,EDATE(EDATE($T64,1)+$R64,COLUMN()-22))</f>
        <v>#DIV/0!</v>
      </c>
      <c r="AM64" s="198" t="e">
        <f>IF(COUNT($T64:AL64)&gt;ROUNDUP($Q64/$O64,0)+$P64,0,EDATE(EDATE($T64,1)+$R64,COLUMN()-22))</f>
        <v>#DIV/0!</v>
      </c>
      <c r="AN64" s="198" t="e">
        <f>IF(COUNT($T64:AM64)&gt;ROUNDUP($Q64/$O64,0)+$P64,0,EDATE(EDATE($T64,1)+$R64,COLUMN()-22))</f>
        <v>#DIV/0!</v>
      </c>
      <c r="AO64" s="198" t="e">
        <f>IF(COUNT($T64:AN64)&gt;ROUNDUP($Q64/$O64,0)+$P64,0,EDATE(EDATE($T64,1)+$R64,COLUMN()-22))</f>
        <v>#DIV/0!</v>
      </c>
      <c r="AP64" s="198" t="e">
        <f>IF(COUNT($T64:AO64)&gt;ROUNDUP($Q64/$O64,0)+$P64,0,EDATE(EDATE($T64,1)+$R64,COLUMN()-22))</f>
        <v>#DIV/0!</v>
      </c>
      <c r="AQ64" s="198" t="e">
        <f>IF(COUNT($T64:AP64)&gt;ROUNDUP($Q64/$O64,0)+$P64,0,EDATE(EDATE($T64,1)+$R64,COLUMN()-22))</f>
        <v>#DIV/0!</v>
      </c>
      <c r="AR64" s="198" t="e">
        <f>IF(COUNT($T64:AQ64)&gt;ROUNDUP($Q64/$O64,0)+$P64,0,EDATE(EDATE($T64,1)+$R64,COLUMN()-22))</f>
        <v>#DIV/0!</v>
      </c>
      <c r="AS64" s="198" t="e">
        <f>IF(COUNT($T64:AR64)&gt;ROUNDUP($Q64/$O64,0)+$P64,0,EDATE(EDATE($T64,1)+$R64,COLUMN()-22))</f>
        <v>#DIV/0!</v>
      </c>
      <c r="AT64" s="198" t="e">
        <f>IF(COUNT($T64:AS64)&gt;ROUNDUP($Q64/$O64,0)+$P64,0,EDATE(EDATE($T64,1)+$R64,COLUMN()-22))</f>
        <v>#DIV/0!</v>
      </c>
      <c r="AU64" s="198" t="e">
        <f>IF(COUNT($T64:AT64)&gt;ROUNDUP($Q64/$O64,0)+$P64,0,EDATE(EDATE($T64,1)+$R64,COLUMN()-22))</f>
        <v>#DIV/0!</v>
      </c>
      <c r="AV64" s="198" t="e">
        <f>IF(COUNT($T64:AU64)&gt;ROUNDUP($Q64/$O64,0)+$P64,0,EDATE(EDATE($T64,1)+$R64,COLUMN()-22))</f>
        <v>#DIV/0!</v>
      </c>
      <c r="AW64" s="198" t="e">
        <f>IF(COUNT($T64:AV64)&gt;ROUNDUP($Q64/$O64,0)+$P64,0,EDATE(EDATE($T64,1)+$R64,COLUMN()-22))</f>
        <v>#DIV/0!</v>
      </c>
      <c r="AX64" s="198" t="e">
        <f>IF(COUNT($T64:AW64)&gt;ROUNDUP($Q64/$O64,0)+$P64,0,EDATE(EDATE($T64,1)+$R64,COLUMN()-22))</f>
        <v>#DIV/0!</v>
      </c>
      <c r="AY64" s="198" t="e">
        <f>IF(COUNT($T64:AX64)&gt;ROUNDUP($Q64/$O64,0)+$P64,0,EDATE(EDATE($T64,1)+$R64,COLUMN()-22))</f>
        <v>#DIV/0!</v>
      </c>
      <c r="AZ64" s="198" t="e">
        <f>IF(COUNT($T64:AY64)&gt;ROUNDUP($Q64/$O64,0)+$P64,0,EDATE(EDATE($T64,1)+$R64,COLUMN()-22))</f>
        <v>#DIV/0!</v>
      </c>
      <c r="BA64" s="198" t="e">
        <f>IF(COUNT($T64:AZ64)&gt;ROUNDUP($Q64/$O64,0)+$P64,0,EDATE(EDATE($T64,1)+$R64,COLUMN()-22))</f>
        <v>#DIV/0!</v>
      </c>
      <c r="BB64" s="198" t="e">
        <f>IF(COUNT($T64:BA64)&gt;ROUNDUP($Q64/$O64,0)+$P64,0,EDATE(EDATE($T64,1)+$R64,COLUMN()-22))</f>
        <v>#DIV/0!</v>
      </c>
      <c r="BC64" s="198" t="e">
        <f>IF(COUNT($T64:BB64)&gt;ROUNDUP($Q64/$O64,0)+$P64,0,EDATE(EDATE($T64,1)+$R64,COLUMN()-22))</f>
        <v>#DIV/0!</v>
      </c>
      <c r="BD64" s="167"/>
      <c r="BE64" s="47"/>
    </row>
    <row r="65" spans="1:57" ht="21" customHeight="1">
      <c r="A65" s="160" t="str">
        <f t="shared" ca="1" si="0"/>
        <v/>
      </c>
      <c r="B65" s="280"/>
      <c r="C65" s="282" t="e">
        <f>+VLOOKUP(B65,'اسماء العملاء'!$A$2:$E$1270,5,FALSE)</f>
        <v>#N/A</v>
      </c>
      <c r="D65" s="282" t="e">
        <f>+VLOOKUP(B65,'اسماء العملاء'!$A$2:$C$1270,2,FALSE)</f>
        <v>#N/A</v>
      </c>
      <c r="E65" s="282"/>
      <c r="F65" s="282" t="e">
        <f>+VLOOKUP(B65,'اسماء العملاء'!$A$2:$C$1270,3,FALSE)</f>
        <v>#N/A</v>
      </c>
      <c r="G65" s="47"/>
      <c r="H65" s="82" t="e">
        <f>+VLOOKUP(G65,'انواع الفلاتر'!$B$2:$C$52,2,FALSE)</f>
        <v>#N/A</v>
      </c>
      <c r="I65" s="58"/>
      <c r="J65" s="80" t="e">
        <f t="shared" si="1"/>
        <v>#N/A</v>
      </c>
      <c r="K65" s="63"/>
      <c r="L65" s="63"/>
      <c r="M65" s="169"/>
      <c r="N65" s="64">
        <f t="shared" si="2"/>
        <v>0</v>
      </c>
      <c r="O65" s="287"/>
      <c r="P65" s="181" t="e">
        <f t="shared" si="4"/>
        <v>#DIV/0!</v>
      </c>
      <c r="Q65" s="181" t="e">
        <f t="shared" si="5"/>
        <v>#DIV/0!</v>
      </c>
      <c r="R65" s="194">
        <v>0</v>
      </c>
      <c r="S65" s="187" t="e">
        <f t="shared" si="3"/>
        <v>#DIV/0!</v>
      </c>
      <c r="T65" s="200"/>
      <c r="U65" s="198" t="e">
        <f>IF(COUNT($T65:T65)&gt;ROUNDUP($Q65/$O65,0)+$P65,0,EDATE(EDATE($T65,1)+$R65,COLUMN()-22))</f>
        <v>#DIV/0!</v>
      </c>
      <c r="V65" s="198" t="e">
        <f>IF(COUNT($T65:U65)&gt;ROUNDUP($Q65/$O65,0)+$P65,0,EDATE(EDATE($T65,1)+$R65,COLUMN()-22))</f>
        <v>#DIV/0!</v>
      </c>
      <c r="W65" s="198" t="e">
        <f>IF(COUNT($T65:V65)&gt;ROUNDUP($Q65/$O65,0)+$P65,0,EDATE(EDATE($T65,1)+$R65,COLUMN()-22))</f>
        <v>#DIV/0!</v>
      </c>
      <c r="X65" s="198" t="e">
        <f>IF(COUNT($T65:W65)&gt;ROUNDUP($Q65/$O65,0)+$P65,0,EDATE(EDATE($T65,1)+$R65,COLUMN()-22))</f>
        <v>#DIV/0!</v>
      </c>
      <c r="Y65" s="198" t="e">
        <f>IF(COUNT($T65:X65)&gt;ROUNDUP($Q65/$O65,0)+$P65,0,EDATE(EDATE($T65,1)+$R65,COLUMN()-22))</f>
        <v>#DIV/0!</v>
      </c>
      <c r="Z65" s="198" t="e">
        <f>IF(COUNT($T65:Y65)&gt;ROUNDUP($Q65/$O65,0)+$P65,0,EDATE(EDATE($T65,1)+$R65,COLUMN()-22))</f>
        <v>#DIV/0!</v>
      </c>
      <c r="AA65" s="198" t="e">
        <f>IF(COUNT($T65:Z65)&gt;ROUNDUP($Q65/$O65,0)+$P65,0,EDATE(EDATE($T65,1)+$R65,COLUMN()-22))</f>
        <v>#DIV/0!</v>
      </c>
      <c r="AB65" s="198" t="e">
        <f>IF(COUNT($T65:AA65)&gt;ROUNDUP($Q65/$O65,0)+$P65,0,EDATE(EDATE($T65,1)+$R65,COLUMN()-22))</f>
        <v>#DIV/0!</v>
      </c>
      <c r="AC65" s="198" t="e">
        <f>IF(COUNT($T65:AB65)&gt;ROUNDUP($Q65/$O65,0)+$P65,0,EDATE(EDATE($T65,1)+$R65,COLUMN()-22))</f>
        <v>#DIV/0!</v>
      </c>
      <c r="AD65" s="198" t="e">
        <f>IF(COUNT($T65:AC65)&gt;ROUNDUP($Q65/$O65,0)+$P65,0,EDATE(EDATE($T65,1)+$R65,COLUMN()-22))</f>
        <v>#DIV/0!</v>
      </c>
      <c r="AE65" s="198" t="e">
        <f>IF(COUNT($T65:AD65)&gt;ROUNDUP($Q65/$O65,0)+$P65,0,EDATE(EDATE($T65,1)+$R65,COLUMN()-22))</f>
        <v>#DIV/0!</v>
      </c>
      <c r="AF65" s="198" t="e">
        <f>IF(COUNT($T65:AE65)&gt;ROUNDUP($Q65/$O65,0)+$P65,0,EDATE(EDATE($T65,1)+$R65,COLUMN()-22))</f>
        <v>#DIV/0!</v>
      </c>
      <c r="AG65" s="198" t="e">
        <f>IF(COUNT($T65:AF65)&gt;ROUNDUP($Q65/$O65,0)+$P65,0,EDATE(EDATE($T65,1)+$R65,COLUMN()-22))</f>
        <v>#DIV/0!</v>
      </c>
      <c r="AH65" s="198" t="e">
        <f>IF(COUNT($T65:AG65)&gt;ROUNDUP($Q65/$O65,0)+$P65,0,EDATE(EDATE($T65,1)+$R65,COLUMN()-22))</f>
        <v>#DIV/0!</v>
      </c>
      <c r="AI65" s="198" t="e">
        <f>IF(COUNT($T65:AH65)&gt;ROUNDUP($Q65/$O65,0)+$P65,0,EDATE(EDATE($T65,1)+$R65,COLUMN()-22))</f>
        <v>#DIV/0!</v>
      </c>
      <c r="AJ65" s="198" t="e">
        <f>IF(COUNT($T65:AI65)&gt;ROUNDUP($Q65/$O65,0)+$P65,0,EDATE(EDATE($T65,1)+$R65,COLUMN()-22))</f>
        <v>#DIV/0!</v>
      </c>
      <c r="AK65" s="198" t="e">
        <f>IF(COUNT($T65:AJ65)&gt;ROUNDUP($Q65/$O65,0)+$P65,0,EDATE(EDATE($T65,1)+$R65,COLUMN()-22))</f>
        <v>#DIV/0!</v>
      </c>
      <c r="AL65" s="198" t="e">
        <f>IF(COUNT($T65:AK65)&gt;ROUNDUP($Q65/$O65,0)+$P65,0,EDATE(EDATE($T65,1)+$R65,COLUMN()-22))</f>
        <v>#DIV/0!</v>
      </c>
      <c r="AM65" s="198" t="e">
        <f>IF(COUNT($T65:AL65)&gt;ROUNDUP($Q65/$O65,0)+$P65,0,EDATE(EDATE($T65,1)+$R65,COLUMN()-22))</f>
        <v>#DIV/0!</v>
      </c>
      <c r="AN65" s="198" t="e">
        <f>IF(COUNT($T65:AM65)&gt;ROUNDUP($Q65/$O65,0)+$P65,0,EDATE(EDATE($T65,1)+$R65,COLUMN()-22))</f>
        <v>#DIV/0!</v>
      </c>
      <c r="AO65" s="198" t="e">
        <f>IF(COUNT($T65:AN65)&gt;ROUNDUP($Q65/$O65,0)+$P65,0,EDATE(EDATE($T65,1)+$R65,COLUMN()-22))</f>
        <v>#DIV/0!</v>
      </c>
      <c r="AP65" s="198" t="e">
        <f>IF(COUNT($T65:AO65)&gt;ROUNDUP($Q65/$O65,0)+$P65,0,EDATE(EDATE($T65,1)+$R65,COLUMN()-22))</f>
        <v>#DIV/0!</v>
      </c>
      <c r="AQ65" s="198" t="e">
        <f>IF(COUNT($T65:AP65)&gt;ROUNDUP($Q65/$O65,0)+$P65,0,EDATE(EDATE($T65,1)+$R65,COLUMN()-22))</f>
        <v>#DIV/0!</v>
      </c>
      <c r="AR65" s="198" t="e">
        <f>IF(COUNT($T65:AQ65)&gt;ROUNDUP($Q65/$O65,0)+$P65,0,EDATE(EDATE($T65,1)+$R65,COLUMN()-22))</f>
        <v>#DIV/0!</v>
      </c>
      <c r="AS65" s="198" t="e">
        <f>IF(COUNT($T65:AR65)&gt;ROUNDUP($Q65/$O65,0)+$P65,0,EDATE(EDATE($T65,1)+$R65,COLUMN()-22))</f>
        <v>#DIV/0!</v>
      </c>
      <c r="AT65" s="198" t="e">
        <f>IF(COUNT($T65:AS65)&gt;ROUNDUP($Q65/$O65,0)+$P65,0,EDATE(EDATE($T65,1)+$R65,COLUMN()-22))</f>
        <v>#DIV/0!</v>
      </c>
      <c r="AU65" s="198" t="e">
        <f>IF(COUNT($T65:AT65)&gt;ROUNDUP($Q65/$O65,0)+$P65,0,EDATE(EDATE($T65,1)+$R65,COLUMN()-22))</f>
        <v>#DIV/0!</v>
      </c>
      <c r="AV65" s="198" t="e">
        <f>IF(COUNT($T65:AU65)&gt;ROUNDUP($Q65/$O65,0)+$P65,0,EDATE(EDATE($T65,1)+$R65,COLUMN()-22))</f>
        <v>#DIV/0!</v>
      </c>
      <c r="AW65" s="198" t="e">
        <f>IF(COUNT($T65:AV65)&gt;ROUNDUP($Q65/$O65,0)+$P65,0,EDATE(EDATE($T65,1)+$R65,COLUMN()-22))</f>
        <v>#DIV/0!</v>
      </c>
      <c r="AX65" s="198" t="e">
        <f>IF(COUNT($T65:AW65)&gt;ROUNDUP($Q65/$O65,0)+$P65,0,EDATE(EDATE($T65,1)+$R65,COLUMN()-22))</f>
        <v>#DIV/0!</v>
      </c>
      <c r="AY65" s="198" t="e">
        <f>IF(COUNT($T65:AX65)&gt;ROUNDUP($Q65/$O65,0)+$P65,0,EDATE(EDATE($T65,1)+$R65,COLUMN()-22))</f>
        <v>#DIV/0!</v>
      </c>
      <c r="AZ65" s="198" t="e">
        <f>IF(COUNT($T65:AY65)&gt;ROUNDUP($Q65/$O65,0)+$P65,0,EDATE(EDATE($T65,1)+$R65,COLUMN()-22))</f>
        <v>#DIV/0!</v>
      </c>
      <c r="BA65" s="198" t="e">
        <f>IF(COUNT($T65:AZ65)&gt;ROUNDUP($Q65/$O65,0)+$P65,0,EDATE(EDATE($T65,1)+$R65,COLUMN()-22))</f>
        <v>#DIV/0!</v>
      </c>
      <c r="BB65" s="198" t="e">
        <f>IF(COUNT($T65:BA65)&gt;ROUNDUP($Q65/$O65,0)+$P65,0,EDATE(EDATE($T65,1)+$R65,COLUMN()-22))</f>
        <v>#DIV/0!</v>
      </c>
      <c r="BC65" s="198" t="e">
        <f>IF(COUNT($T65:BB65)&gt;ROUNDUP($Q65/$O65,0)+$P65,0,EDATE(EDATE($T65,1)+$R65,COLUMN()-22))</f>
        <v>#DIV/0!</v>
      </c>
      <c r="BD65" s="167"/>
      <c r="BE65" s="47"/>
    </row>
    <row r="66" spans="1:57" ht="21" customHeight="1">
      <c r="A66" s="160" t="str">
        <f t="shared" ca="1" si="0"/>
        <v/>
      </c>
      <c r="B66" s="280"/>
      <c r="C66" s="282" t="e">
        <f>+VLOOKUP(B66,'اسماء العملاء'!$A$2:$E$1270,5,FALSE)</f>
        <v>#N/A</v>
      </c>
      <c r="D66" s="282" t="e">
        <f>+VLOOKUP(B66,'اسماء العملاء'!$A$2:$C$1270,2,FALSE)</f>
        <v>#N/A</v>
      </c>
      <c r="E66" s="282"/>
      <c r="F66" s="282" t="e">
        <f>+VLOOKUP(B66,'اسماء العملاء'!$A$2:$C$1270,3,FALSE)</f>
        <v>#N/A</v>
      </c>
      <c r="G66" s="47"/>
      <c r="H66" s="82" t="e">
        <f>+VLOOKUP(G66,'انواع الفلاتر'!$B$2:$C$52,2,FALSE)</f>
        <v>#N/A</v>
      </c>
      <c r="I66" s="58"/>
      <c r="J66" s="80" t="e">
        <f t="shared" si="1"/>
        <v>#N/A</v>
      </c>
      <c r="K66" s="63"/>
      <c r="L66" s="63"/>
      <c r="M66" s="169"/>
      <c r="N66" s="64">
        <f t="shared" si="2"/>
        <v>0</v>
      </c>
      <c r="O66" s="287"/>
      <c r="P66" s="181" t="e">
        <f t="shared" si="4"/>
        <v>#DIV/0!</v>
      </c>
      <c r="Q66" s="181" t="e">
        <f t="shared" si="5"/>
        <v>#DIV/0!</v>
      </c>
      <c r="R66" s="194">
        <v>0</v>
      </c>
      <c r="S66" s="187" t="e">
        <f t="shared" si="3"/>
        <v>#DIV/0!</v>
      </c>
      <c r="T66" s="200"/>
      <c r="U66" s="198" t="e">
        <f>IF(COUNT($T66:T66)&gt;ROUNDUP($Q66/$O66,0)+$P66,0,EDATE(EDATE($T66,1)+$R66,COLUMN()-22))</f>
        <v>#DIV/0!</v>
      </c>
      <c r="V66" s="198" t="e">
        <f>IF(COUNT($T66:U66)&gt;ROUNDUP($Q66/$O66,0)+$P66,0,EDATE(EDATE($T66,1)+$R66,COLUMN()-22))</f>
        <v>#DIV/0!</v>
      </c>
      <c r="W66" s="198" t="e">
        <f>IF(COUNT($T66:V66)&gt;ROUNDUP($Q66/$O66,0)+$P66,0,EDATE(EDATE($T66,1)+$R66,COLUMN()-22))</f>
        <v>#DIV/0!</v>
      </c>
      <c r="X66" s="198" t="e">
        <f>IF(COUNT($T66:W66)&gt;ROUNDUP($Q66/$O66,0)+$P66,0,EDATE(EDATE($T66,1)+$R66,COLUMN()-22))</f>
        <v>#DIV/0!</v>
      </c>
      <c r="Y66" s="198" t="e">
        <f>IF(COUNT($T66:X66)&gt;ROUNDUP($Q66/$O66,0)+$P66,0,EDATE(EDATE($T66,1)+$R66,COLUMN()-22))</f>
        <v>#DIV/0!</v>
      </c>
      <c r="Z66" s="198" t="e">
        <f>IF(COUNT($T66:Y66)&gt;ROUNDUP($Q66/$O66,0)+$P66,0,EDATE(EDATE($T66,1)+$R66,COLUMN()-22))</f>
        <v>#DIV/0!</v>
      </c>
      <c r="AA66" s="198" t="e">
        <f>IF(COUNT($T66:Z66)&gt;ROUNDUP($Q66/$O66,0)+$P66,0,EDATE(EDATE($T66,1)+$R66,COLUMN()-22))</f>
        <v>#DIV/0!</v>
      </c>
      <c r="AB66" s="198" t="e">
        <f>IF(COUNT($T66:AA66)&gt;ROUNDUP($Q66/$O66,0)+$P66,0,EDATE(EDATE($T66,1)+$R66,COLUMN()-22))</f>
        <v>#DIV/0!</v>
      </c>
      <c r="AC66" s="198" t="e">
        <f>IF(COUNT($T66:AB66)&gt;ROUNDUP($Q66/$O66,0)+$P66,0,EDATE(EDATE($T66,1)+$R66,COLUMN()-22))</f>
        <v>#DIV/0!</v>
      </c>
      <c r="AD66" s="198" t="e">
        <f>IF(COUNT($T66:AC66)&gt;ROUNDUP($Q66/$O66,0)+$P66,0,EDATE(EDATE($T66,1)+$R66,COLUMN()-22))</f>
        <v>#DIV/0!</v>
      </c>
      <c r="AE66" s="198" t="e">
        <f>IF(COUNT($T66:AD66)&gt;ROUNDUP($Q66/$O66,0)+$P66,0,EDATE(EDATE($T66,1)+$R66,COLUMN()-22))</f>
        <v>#DIV/0!</v>
      </c>
      <c r="AF66" s="198" t="e">
        <f>IF(COUNT($T66:AE66)&gt;ROUNDUP($Q66/$O66,0)+$P66,0,EDATE(EDATE($T66,1)+$R66,COLUMN()-22))</f>
        <v>#DIV/0!</v>
      </c>
      <c r="AG66" s="198" t="e">
        <f>IF(COUNT($T66:AF66)&gt;ROUNDUP($Q66/$O66,0)+$P66,0,EDATE(EDATE($T66,1)+$R66,COLUMN()-22))</f>
        <v>#DIV/0!</v>
      </c>
      <c r="AH66" s="198" t="e">
        <f>IF(COUNT($T66:AG66)&gt;ROUNDUP($Q66/$O66,0)+$P66,0,EDATE(EDATE($T66,1)+$R66,COLUMN()-22))</f>
        <v>#DIV/0!</v>
      </c>
      <c r="AI66" s="198" t="e">
        <f>IF(COUNT($T66:AH66)&gt;ROUNDUP($Q66/$O66,0)+$P66,0,EDATE(EDATE($T66,1)+$R66,COLUMN()-22))</f>
        <v>#DIV/0!</v>
      </c>
      <c r="AJ66" s="198" t="e">
        <f>IF(COUNT($T66:AI66)&gt;ROUNDUP($Q66/$O66,0)+$P66,0,EDATE(EDATE($T66,1)+$R66,COLUMN()-22))</f>
        <v>#DIV/0!</v>
      </c>
      <c r="AK66" s="198" t="e">
        <f>IF(COUNT($T66:AJ66)&gt;ROUNDUP($Q66/$O66,0)+$P66,0,EDATE(EDATE($T66,1)+$R66,COLUMN()-22))</f>
        <v>#DIV/0!</v>
      </c>
      <c r="AL66" s="198" t="e">
        <f>IF(COUNT($T66:AK66)&gt;ROUNDUP($Q66/$O66,0)+$P66,0,EDATE(EDATE($T66,1)+$R66,COLUMN()-22))</f>
        <v>#DIV/0!</v>
      </c>
      <c r="AM66" s="198" t="e">
        <f>IF(COUNT($T66:AL66)&gt;ROUNDUP($Q66/$O66,0)+$P66,0,EDATE(EDATE($T66,1)+$R66,COLUMN()-22))</f>
        <v>#DIV/0!</v>
      </c>
      <c r="AN66" s="198" t="e">
        <f>IF(COUNT($T66:AM66)&gt;ROUNDUP($Q66/$O66,0)+$P66,0,EDATE(EDATE($T66,1)+$R66,COLUMN()-22))</f>
        <v>#DIV/0!</v>
      </c>
      <c r="AO66" s="198" t="e">
        <f>IF(COUNT($T66:AN66)&gt;ROUNDUP($Q66/$O66,0)+$P66,0,EDATE(EDATE($T66,1)+$R66,COLUMN()-22))</f>
        <v>#DIV/0!</v>
      </c>
      <c r="AP66" s="198" t="e">
        <f>IF(COUNT($T66:AO66)&gt;ROUNDUP($Q66/$O66,0)+$P66,0,EDATE(EDATE($T66,1)+$R66,COLUMN()-22))</f>
        <v>#DIV/0!</v>
      </c>
      <c r="AQ66" s="198" t="e">
        <f>IF(COUNT($T66:AP66)&gt;ROUNDUP($Q66/$O66,0)+$P66,0,EDATE(EDATE($T66,1)+$R66,COLUMN()-22))</f>
        <v>#DIV/0!</v>
      </c>
      <c r="AR66" s="198" t="e">
        <f>IF(COUNT($T66:AQ66)&gt;ROUNDUP($Q66/$O66,0)+$P66,0,EDATE(EDATE($T66,1)+$R66,COLUMN()-22))</f>
        <v>#DIV/0!</v>
      </c>
      <c r="AS66" s="198" t="e">
        <f>IF(COUNT($T66:AR66)&gt;ROUNDUP($Q66/$O66,0)+$P66,0,EDATE(EDATE($T66,1)+$R66,COLUMN()-22))</f>
        <v>#DIV/0!</v>
      </c>
      <c r="AT66" s="198" t="e">
        <f>IF(COUNT($T66:AS66)&gt;ROUNDUP($Q66/$O66,0)+$P66,0,EDATE(EDATE($T66,1)+$R66,COLUMN()-22))</f>
        <v>#DIV/0!</v>
      </c>
      <c r="AU66" s="198" t="e">
        <f>IF(COUNT($T66:AT66)&gt;ROUNDUP($Q66/$O66,0)+$P66,0,EDATE(EDATE($T66,1)+$R66,COLUMN()-22))</f>
        <v>#DIV/0!</v>
      </c>
      <c r="AV66" s="198" t="e">
        <f>IF(COUNT($T66:AU66)&gt;ROUNDUP($Q66/$O66,0)+$P66,0,EDATE(EDATE($T66,1)+$R66,COLUMN()-22))</f>
        <v>#DIV/0!</v>
      </c>
      <c r="AW66" s="198" t="e">
        <f>IF(COUNT($T66:AV66)&gt;ROUNDUP($Q66/$O66,0)+$P66,0,EDATE(EDATE($T66,1)+$R66,COLUMN()-22))</f>
        <v>#DIV/0!</v>
      </c>
      <c r="AX66" s="198" t="e">
        <f>IF(COUNT($T66:AW66)&gt;ROUNDUP($Q66/$O66,0)+$P66,0,EDATE(EDATE($T66,1)+$R66,COLUMN()-22))</f>
        <v>#DIV/0!</v>
      </c>
      <c r="AY66" s="198" t="e">
        <f>IF(COUNT($T66:AX66)&gt;ROUNDUP($Q66/$O66,0)+$P66,0,EDATE(EDATE($T66,1)+$R66,COLUMN()-22))</f>
        <v>#DIV/0!</v>
      </c>
      <c r="AZ66" s="198" t="e">
        <f>IF(COUNT($T66:AY66)&gt;ROUNDUP($Q66/$O66,0)+$P66,0,EDATE(EDATE($T66,1)+$R66,COLUMN()-22))</f>
        <v>#DIV/0!</v>
      </c>
      <c r="BA66" s="198" t="e">
        <f>IF(COUNT($T66:AZ66)&gt;ROUNDUP($Q66/$O66,0)+$P66,0,EDATE(EDATE($T66,1)+$R66,COLUMN()-22))</f>
        <v>#DIV/0!</v>
      </c>
      <c r="BB66" s="198" t="e">
        <f>IF(COUNT($T66:BA66)&gt;ROUNDUP($Q66/$O66,0)+$P66,0,EDATE(EDATE($T66,1)+$R66,COLUMN()-22))</f>
        <v>#DIV/0!</v>
      </c>
      <c r="BC66" s="198" t="e">
        <f>IF(COUNT($T66:BB66)&gt;ROUNDUP($Q66/$O66,0)+$P66,0,EDATE(EDATE($T66,1)+$R66,COLUMN()-22))</f>
        <v>#DIV/0!</v>
      </c>
      <c r="BD66" s="167"/>
      <c r="BE66" s="47"/>
    </row>
    <row r="67" spans="1:57" ht="21" customHeight="1">
      <c r="A67" s="160" t="str">
        <f t="shared" ca="1" si="0"/>
        <v/>
      </c>
      <c r="B67" s="280"/>
      <c r="C67" s="282" t="e">
        <f>+VLOOKUP(B67,'اسماء العملاء'!$A$2:$E$1270,5,FALSE)</f>
        <v>#N/A</v>
      </c>
      <c r="D67" s="282" t="e">
        <f>+VLOOKUP(B67,'اسماء العملاء'!$A$2:$C$1270,2,FALSE)</f>
        <v>#N/A</v>
      </c>
      <c r="E67" s="282"/>
      <c r="F67" s="282" t="e">
        <f>+VLOOKUP(B67,'اسماء العملاء'!$A$2:$C$1270,3,FALSE)</f>
        <v>#N/A</v>
      </c>
      <c r="G67" s="47"/>
      <c r="H67" s="82" t="e">
        <f>+VLOOKUP(G67,'انواع الفلاتر'!$B$2:$C$52,2,FALSE)</f>
        <v>#N/A</v>
      </c>
      <c r="I67" s="58"/>
      <c r="J67" s="80" t="e">
        <f t="shared" si="1"/>
        <v>#N/A</v>
      </c>
      <c r="K67" s="63"/>
      <c r="L67" s="63"/>
      <c r="M67" s="169"/>
      <c r="N67" s="64">
        <f t="shared" si="2"/>
        <v>0</v>
      </c>
      <c r="O67" s="287"/>
      <c r="P67" s="181" t="e">
        <f t="shared" si="4"/>
        <v>#DIV/0!</v>
      </c>
      <c r="Q67" s="181" t="e">
        <f t="shared" si="5"/>
        <v>#DIV/0!</v>
      </c>
      <c r="R67" s="194">
        <v>0</v>
      </c>
      <c r="S67" s="187" t="e">
        <f t="shared" si="3"/>
        <v>#DIV/0!</v>
      </c>
      <c r="T67" s="200"/>
      <c r="U67" s="198" t="e">
        <f>IF(COUNT($T67:T67)&gt;ROUNDUP($Q67/$O67,0)+$P67,0,EDATE(EDATE($T67,1)+$R67,COLUMN()-22))</f>
        <v>#DIV/0!</v>
      </c>
      <c r="V67" s="198" t="e">
        <f>IF(COUNT($T67:U67)&gt;ROUNDUP($Q67/$O67,0)+$P67,0,EDATE(EDATE($T67,1)+$R67,COLUMN()-22))</f>
        <v>#DIV/0!</v>
      </c>
      <c r="W67" s="198" t="e">
        <f>IF(COUNT($T67:V67)&gt;ROUNDUP($Q67/$O67,0)+$P67,0,EDATE(EDATE($T67,1)+$R67,COLUMN()-22))</f>
        <v>#DIV/0!</v>
      </c>
      <c r="X67" s="198" t="e">
        <f>IF(COUNT($T67:W67)&gt;ROUNDUP($Q67/$O67,0)+$P67,0,EDATE(EDATE($T67,1)+$R67,COLUMN()-22))</f>
        <v>#DIV/0!</v>
      </c>
      <c r="Y67" s="198" t="e">
        <f>IF(COUNT($T67:X67)&gt;ROUNDUP($Q67/$O67,0)+$P67,0,EDATE(EDATE($T67,1)+$R67,COLUMN()-22))</f>
        <v>#DIV/0!</v>
      </c>
      <c r="Z67" s="198" t="e">
        <f>IF(COUNT($T67:Y67)&gt;ROUNDUP($Q67/$O67,0)+$P67,0,EDATE(EDATE($T67,1)+$R67,COLUMN()-22))</f>
        <v>#DIV/0!</v>
      </c>
      <c r="AA67" s="198" t="e">
        <f>IF(COUNT($T67:Z67)&gt;ROUNDUP($Q67/$O67,0)+$P67,0,EDATE(EDATE($T67,1)+$R67,COLUMN()-22))</f>
        <v>#DIV/0!</v>
      </c>
      <c r="AB67" s="198" t="e">
        <f>IF(COUNT($T67:AA67)&gt;ROUNDUP($Q67/$O67,0)+$P67,0,EDATE(EDATE($T67,1)+$R67,COLUMN()-22))</f>
        <v>#DIV/0!</v>
      </c>
      <c r="AC67" s="198" t="e">
        <f>IF(COUNT($T67:AB67)&gt;ROUNDUP($Q67/$O67,0)+$P67,0,EDATE(EDATE($T67,1)+$R67,COLUMN()-22))</f>
        <v>#DIV/0!</v>
      </c>
      <c r="AD67" s="198" t="e">
        <f>IF(COUNT($T67:AC67)&gt;ROUNDUP($Q67/$O67,0)+$P67,0,EDATE(EDATE($T67,1)+$R67,COLUMN()-22))</f>
        <v>#DIV/0!</v>
      </c>
      <c r="AE67" s="198" t="e">
        <f>IF(COUNT($T67:AD67)&gt;ROUNDUP($Q67/$O67,0)+$P67,0,EDATE(EDATE($T67,1)+$R67,COLUMN()-22))</f>
        <v>#DIV/0!</v>
      </c>
      <c r="AF67" s="198" t="e">
        <f>IF(COUNT($T67:AE67)&gt;ROUNDUP($Q67/$O67,0)+$P67,0,EDATE(EDATE($T67,1)+$R67,COLUMN()-22))</f>
        <v>#DIV/0!</v>
      </c>
      <c r="AG67" s="198" t="e">
        <f>IF(COUNT($T67:AF67)&gt;ROUNDUP($Q67/$O67,0)+$P67,0,EDATE(EDATE($T67,1)+$R67,COLUMN()-22))</f>
        <v>#DIV/0!</v>
      </c>
      <c r="AH67" s="198" t="e">
        <f>IF(COUNT($T67:AG67)&gt;ROUNDUP($Q67/$O67,0)+$P67,0,EDATE(EDATE($T67,1)+$R67,COLUMN()-22))</f>
        <v>#DIV/0!</v>
      </c>
      <c r="AI67" s="198" t="e">
        <f>IF(COUNT($T67:AH67)&gt;ROUNDUP($Q67/$O67,0)+$P67,0,EDATE(EDATE($T67,1)+$R67,COLUMN()-22))</f>
        <v>#DIV/0!</v>
      </c>
      <c r="AJ67" s="198" t="e">
        <f>IF(COUNT($T67:AI67)&gt;ROUNDUP($Q67/$O67,0)+$P67,0,EDATE(EDATE($T67,1)+$R67,COLUMN()-22))</f>
        <v>#DIV/0!</v>
      </c>
      <c r="AK67" s="198" t="e">
        <f>IF(COUNT($T67:AJ67)&gt;ROUNDUP($Q67/$O67,0)+$P67,0,EDATE(EDATE($T67,1)+$R67,COLUMN()-22))</f>
        <v>#DIV/0!</v>
      </c>
      <c r="AL67" s="198" t="e">
        <f>IF(COUNT($T67:AK67)&gt;ROUNDUP($Q67/$O67,0)+$P67,0,EDATE(EDATE($T67,1)+$R67,COLUMN()-22))</f>
        <v>#DIV/0!</v>
      </c>
      <c r="AM67" s="198" t="e">
        <f>IF(COUNT($T67:AL67)&gt;ROUNDUP($Q67/$O67,0)+$P67,0,EDATE(EDATE($T67,1)+$R67,COLUMN()-22))</f>
        <v>#DIV/0!</v>
      </c>
      <c r="AN67" s="198" t="e">
        <f>IF(COUNT($T67:AM67)&gt;ROUNDUP($Q67/$O67,0)+$P67,0,EDATE(EDATE($T67,1)+$R67,COLUMN()-22))</f>
        <v>#DIV/0!</v>
      </c>
      <c r="AO67" s="198" t="e">
        <f>IF(COUNT($T67:AN67)&gt;ROUNDUP($Q67/$O67,0)+$P67,0,EDATE(EDATE($T67,1)+$R67,COLUMN()-22))</f>
        <v>#DIV/0!</v>
      </c>
      <c r="AP67" s="198" t="e">
        <f>IF(COUNT($T67:AO67)&gt;ROUNDUP($Q67/$O67,0)+$P67,0,EDATE(EDATE($T67,1)+$R67,COLUMN()-22))</f>
        <v>#DIV/0!</v>
      </c>
      <c r="AQ67" s="198" t="e">
        <f>IF(COUNT($T67:AP67)&gt;ROUNDUP($Q67/$O67,0)+$P67,0,EDATE(EDATE($T67,1)+$R67,COLUMN()-22))</f>
        <v>#DIV/0!</v>
      </c>
      <c r="AR67" s="198" t="e">
        <f>IF(COUNT($T67:AQ67)&gt;ROUNDUP($Q67/$O67,0)+$P67,0,EDATE(EDATE($T67,1)+$R67,COLUMN()-22))</f>
        <v>#DIV/0!</v>
      </c>
      <c r="AS67" s="198" t="e">
        <f>IF(COUNT($T67:AR67)&gt;ROUNDUP($Q67/$O67,0)+$P67,0,EDATE(EDATE($T67,1)+$R67,COLUMN()-22))</f>
        <v>#DIV/0!</v>
      </c>
      <c r="AT67" s="198" t="e">
        <f>IF(COUNT($T67:AS67)&gt;ROUNDUP($Q67/$O67,0)+$P67,0,EDATE(EDATE($T67,1)+$R67,COLUMN()-22))</f>
        <v>#DIV/0!</v>
      </c>
      <c r="AU67" s="198" t="e">
        <f>IF(COUNT($T67:AT67)&gt;ROUNDUP($Q67/$O67,0)+$P67,0,EDATE(EDATE($T67,1)+$R67,COLUMN()-22))</f>
        <v>#DIV/0!</v>
      </c>
      <c r="AV67" s="198" t="e">
        <f>IF(COUNT($T67:AU67)&gt;ROUNDUP($Q67/$O67,0)+$P67,0,EDATE(EDATE($T67,1)+$R67,COLUMN()-22))</f>
        <v>#DIV/0!</v>
      </c>
      <c r="AW67" s="198" t="e">
        <f>IF(COUNT($T67:AV67)&gt;ROUNDUP($Q67/$O67,0)+$P67,0,EDATE(EDATE($T67,1)+$R67,COLUMN()-22))</f>
        <v>#DIV/0!</v>
      </c>
      <c r="AX67" s="198" t="e">
        <f>IF(COUNT($T67:AW67)&gt;ROUNDUP($Q67/$O67,0)+$P67,0,EDATE(EDATE($T67,1)+$R67,COLUMN()-22))</f>
        <v>#DIV/0!</v>
      </c>
      <c r="AY67" s="198" t="e">
        <f>IF(COUNT($T67:AX67)&gt;ROUNDUP($Q67/$O67,0)+$P67,0,EDATE(EDATE($T67,1)+$R67,COLUMN()-22))</f>
        <v>#DIV/0!</v>
      </c>
      <c r="AZ67" s="198" t="e">
        <f>IF(COUNT($T67:AY67)&gt;ROUNDUP($Q67/$O67,0)+$P67,0,EDATE(EDATE($T67,1)+$R67,COLUMN()-22))</f>
        <v>#DIV/0!</v>
      </c>
      <c r="BA67" s="198" t="e">
        <f>IF(COUNT($T67:AZ67)&gt;ROUNDUP($Q67/$O67,0)+$P67,0,EDATE(EDATE($T67,1)+$R67,COLUMN()-22))</f>
        <v>#DIV/0!</v>
      </c>
      <c r="BB67" s="198" t="e">
        <f>IF(COUNT($T67:BA67)&gt;ROUNDUP($Q67/$O67,0)+$P67,0,EDATE(EDATE($T67,1)+$R67,COLUMN()-22))</f>
        <v>#DIV/0!</v>
      </c>
      <c r="BC67" s="198" t="e">
        <f>IF(COUNT($T67:BB67)&gt;ROUNDUP($Q67/$O67,0)+$P67,0,EDATE(EDATE($T67,1)+$R67,COLUMN()-22))</f>
        <v>#DIV/0!</v>
      </c>
      <c r="BD67" s="167"/>
      <c r="BE67" s="47"/>
    </row>
    <row r="68" spans="1:57" ht="21" customHeight="1">
      <c r="A68" s="160" t="str">
        <f t="shared" ref="A68:A103" ca="1" si="6">IF(B68="","",TODAY())</f>
        <v/>
      </c>
      <c r="B68" s="280"/>
      <c r="C68" s="282" t="e">
        <f>+VLOOKUP(B68,'اسماء العملاء'!$A$2:$E$1270,5,FALSE)</f>
        <v>#N/A</v>
      </c>
      <c r="D68" s="282" t="e">
        <f>+VLOOKUP(B68,'اسماء العملاء'!$A$2:$C$1270,2,FALSE)</f>
        <v>#N/A</v>
      </c>
      <c r="E68" s="282"/>
      <c r="F68" s="282" t="e">
        <f>+VLOOKUP(B68,'اسماء العملاء'!$A$2:$C$1270,3,FALSE)</f>
        <v>#N/A</v>
      </c>
      <c r="G68" s="47"/>
      <c r="H68" s="82" t="e">
        <f>+VLOOKUP(G68,'انواع الفلاتر'!$B$2:$C$52,2,FALSE)</f>
        <v>#N/A</v>
      </c>
      <c r="I68" s="58"/>
      <c r="J68" s="80" t="e">
        <f t="shared" ref="J68:J103" si="7">SUM(I68*H68)</f>
        <v>#N/A</v>
      </c>
      <c r="K68" s="63"/>
      <c r="L68" s="63"/>
      <c r="M68" s="169"/>
      <c r="N68" s="64">
        <f t="shared" ref="N68:N103" si="8">SUM(L68-M68)</f>
        <v>0</v>
      </c>
      <c r="O68" s="287"/>
      <c r="P68" s="181" t="e">
        <f t="shared" si="4"/>
        <v>#DIV/0!</v>
      </c>
      <c r="Q68" s="181" t="e">
        <f t="shared" si="5"/>
        <v>#DIV/0!</v>
      </c>
      <c r="R68" s="194">
        <v>0</v>
      </c>
      <c r="S68" s="187" t="e">
        <f t="shared" ref="S68:S103" si="9">COUNTIF(U68:BD68,"&gt;"&amp;T68)*O68-(COUNTIF(U68:BD68,"&gt;"&amp;T68)-P68)*(O68-Q68)-COUNTBLANK(U68:BD68)*O68</f>
        <v>#DIV/0!</v>
      </c>
      <c r="T68" s="200"/>
      <c r="U68" s="198" t="e">
        <f>IF(COUNT($T68:T68)&gt;ROUNDUP($Q68/$O68,0)+$P68,0,EDATE(EDATE($T68,1)+$R68,COLUMN()-22))</f>
        <v>#DIV/0!</v>
      </c>
      <c r="V68" s="198" t="e">
        <f>IF(COUNT($T68:U68)&gt;ROUNDUP($Q68/$O68,0)+$P68,0,EDATE(EDATE($T68,1)+$R68,COLUMN()-22))</f>
        <v>#DIV/0!</v>
      </c>
      <c r="W68" s="198" t="e">
        <f>IF(COUNT($T68:V68)&gt;ROUNDUP($Q68/$O68,0)+$P68,0,EDATE(EDATE($T68,1)+$R68,COLUMN()-22))</f>
        <v>#DIV/0!</v>
      </c>
      <c r="X68" s="198" t="e">
        <f>IF(COUNT($T68:W68)&gt;ROUNDUP($Q68/$O68,0)+$P68,0,EDATE(EDATE($T68,1)+$R68,COLUMN()-22))</f>
        <v>#DIV/0!</v>
      </c>
      <c r="Y68" s="198" t="e">
        <f>IF(COUNT($T68:X68)&gt;ROUNDUP($Q68/$O68,0)+$P68,0,EDATE(EDATE($T68,1)+$R68,COLUMN()-22))</f>
        <v>#DIV/0!</v>
      </c>
      <c r="Z68" s="198" t="e">
        <f>IF(COUNT($T68:Y68)&gt;ROUNDUP($Q68/$O68,0)+$P68,0,EDATE(EDATE($T68,1)+$R68,COLUMN()-22))</f>
        <v>#DIV/0!</v>
      </c>
      <c r="AA68" s="198" t="e">
        <f>IF(COUNT($T68:Z68)&gt;ROUNDUP($Q68/$O68,0)+$P68,0,EDATE(EDATE($T68,1)+$R68,COLUMN()-22))</f>
        <v>#DIV/0!</v>
      </c>
      <c r="AB68" s="198" t="e">
        <f>IF(COUNT($T68:AA68)&gt;ROUNDUP($Q68/$O68,0)+$P68,0,EDATE(EDATE($T68,1)+$R68,COLUMN()-22))</f>
        <v>#DIV/0!</v>
      </c>
      <c r="AC68" s="198" t="e">
        <f>IF(COUNT($T68:AB68)&gt;ROUNDUP($Q68/$O68,0)+$P68,0,EDATE(EDATE($T68,1)+$R68,COLUMN()-22))</f>
        <v>#DIV/0!</v>
      </c>
      <c r="AD68" s="198" t="e">
        <f>IF(COUNT($T68:AC68)&gt;ROUNDUP($Q68/$O68,0)+$P68,0,EDATE(EDATE($T68,1)+$R68,COLUMN()-22))</f>
        <v>#DIV/0!</v>
      </c>
      <c r="AE68" s="198" t="e">
        <f>IF(COUNT($T68:AD68)&gt;ROUNDUP($Q68/$O68,0)+$P68,0,EDATE(EDATE($T68,1)+$R68,COLUMN()-22))</f>
        <v>#DIV/0!</v>
      </c>
      <c r="AF68" s="198" t="e">
        <f>IF(COUNT($T68:AE68)&gt;ROUNDUP($Q68/$O68,0)+$P68,0,EDATE(EDATE($T68,1)+$R68,COLUMN()-22))</f>
        <v>#DIV/0!</v>
      </c>
      <c r="AG68" s="198" t="e">
        <f>IF(COUNT($T68:AF68)&gt;ROUNDUP($Q68/$O68,0)+$P68,0,EDATE(EDATE($T68,1)+$R68,COLUMN()-22))</f>
        <v>#DIV/0!</v>
      </c>
      <c r="AH68" s="198" t="e">
        <f>IF(COUNT($T68:AG68)&gt;ROUNDUP($Q68/$O68,0)+$P68,0,EDATE(EDATE($T68,1)+$R68,COLUMN()-22))</f>
        <v>#DIV/0!</v>
      </c>
      <c r="AI68" s="198" t="e">
        <f>IF(COUNT($T68:AH68)&gt;ROUNDUP($Q68/$O68,0)+$P68,0,EDATE(EDATE($T68,1)+$R68,COLUMN()-22))</f>
        <v>#DIV/0!</v>
      </c>
      <c r="AJ68" s="198" t="e">
        <f>IF(COUNT($T68:AI68)&gt;ROUNDUP($Q68/$O68,0)+$P68,0,EDATE(EDATE($T68,1)+$R68,COLUMN()-22))</f>
        <v>#DIV/0!</v>
      </c>
      <c r="AK68" s="198" t="e">
        <f>IF(COUNT($T68:AJ68)&gt;ROUNDUP($Q68/$O68,0)+$P68,0,EDATE(EDATE($T68,1)+$R68,COLUMN()-22))</f>
        <v>#DIV/0!</v>
      </c>
      <c r="AL68" s="198" t="e">
        <f>IF(COUNT($T68:AK68)&gt;ROUNDUP($Q68/$O68,0)+$P68,0,EDATE(EDATE($T68,1)+$R68,COLUMN()-22))</f>
        <v>#DIV/0!</v>
      </c>
      <c r="AM68" s="198" t="e">
        <f>IF(COUNT($T68:AL68)&gt;ROUNDUP($Q68/$O68,0)+$P68,0,EDATE(EDATE($T68,1)+$R68,COLUMN()-22))</f>
        <v>#DIV/0!</v>
      </c>
      <c r="AN68" s="198" t="e">
        <f>IF(COUNT($T68:AM68)&gt;ROUNDUP($Q68/$O68,0)+$P68,0,EDATE(EDATE($T68,1)+$R68,COLUMN()-22))</f>
        <v>#DIV/0!</v>
      </c>
      <c r="AO68" s="198" t="e">
        <f>IF(COUNT($T68:AN68)&gt;ROUNDUP($Q68/$O68,0)+$P68,0,EDATE(EDATE($T68,1)+$R68,COLUMN()-22))</f>
        <v>#DIV/0!</v>
      </c>
      <c r="AP68" s="198" t="e">
        <f>IF(COUNT($T68:AO68)&gt;ROUNDUP($Q68/$O68,0)+$P68,0,EDATE(EDATE($T68,1)+$R68,COLUMN()-22))</f>
        <v>#DIV/0!</v>
      </c>
      <c r="AQ68" s="198" t="e">
        <f>IF(COUNT($T68:AP68)&gt;ROUNDUP($Q68/$O68,0)+$P68,0,EDATE(EDATE($T68,1)+$R68,COLUMN()-22))</f>
        <v>#DIV/0!</v>
      </c>
      <c r="AR68" s="198" t="e">
        <f>IF(COUNT($T68:AQ68)&gt;ROUNDUP($Q68/$O68,0)+$P68,0,EDATE(EDATE($T68,1)+$R68,COLUMN()-22))</f>
        <v>#DIV/0!</v>
      </c>
      <c r="AS68" s="198" t="e">
        <f>IF(COUNT($T68:AR68)&gt;ROUNDUP($Q68/$O68,0)+$P68,0,EDATE(EDATE($T68,1)+$R68,COLUMN()-22))</f>
        <v>#DIV/0!</v>
      </c>
      <c r="AT68" s="198" t="e">
        <f>IF(COUNT($T68:AS68)&gt;ROUNDUP($Q68/$O68,0)+$P68,0,EDATE(EDATE($T68,1)+$R68,COLUMN()-22))</f>
        <v>#DIV/0!</v>
      </c>
      <c r="AU68" s="198" t="e">
        <f>IF(COUNT($T68:AT68)&gt;ROUNDUP($Q68/$O68,0)+$P68,0,EDATE(EDATE($T68,1)+$R68,COLUMN()-22))</f>
        <v>#DIV/0!</v>
      </c>
      <c r="AV68" s="198" t="e">
        <f>IF(COUNT($T68:AU68)&gt;ROUNDUP($Q68/$O68,0)+$P68,0,EDATE(EDATE($T68,1)+$R68,COLUMN()-22))</f>
        <v>#DIV/0!</v>
      </c>
      <c r="AW68" s="198" t="e">
        <f>IF(COUNT($T68:AV68)&gt;ROUNDUP($Q68/$O68,0)+$P68,0,EDATE(EDATE($T68,1)+$R68,COLUMN()-22))</f>
        <v>#DIV/0!</v>
      </c>
      <c r="AX68" s="198" t="e">
        <f>IF(COUNT($T68:AW68)&gt;ROUNDUP($Q68/$O68,0)+$P68,0,EDATE(EDATE($T68,1)+$R68,COLUMN()-22))</f>
        <v>#DIV/0!</v>
      </c>
      <c r="AY68" s="198" t="e">
        <f>IF(COUNT($T68:AX68)&gt;ROUNDUP($Q68/$O68,0)+$P68,0,EDATE(EDATE($T68,1)+$R68,COLUMN()-22))</f>
        <v>#DIV/0!</v>
      </c>
      <c r="AZ68" s="198" t="e">
        <f>IF(COUNT($T68:AY68)&gt;ROUNDUP($Q68/$O68,0)+$P68,0,EDATE(EDATE($T68,1)+$R68,COLUMN()-22))</f>
        <v>#DIV/0!</v>
      </c>
      <c r="BA68" s="198" t="e">
        <f>IF(COUNT($T68:AZ68)&gt;ROUNDUP($Q68/$O68,0)+$P68,0,EDATE(EDATE($T68,1)+$R68,COLUMN()-22))</f>
        <v>#DIV/0!</v>
      </c>
      <c r="BB68" s="198" t="e">
        <f>IF(COUNT($T68:BA68)&gt;ROUNDUP($Q68/$O68,0)+$P68,0,EDATE(EDATE($T68,1)+$R68,COLUMN()-22))</f>
        <v>#DIV/0!</v>
      </c>
      <c r="BC68" s="198" t="e">
        <f>IF(COUNT($T68:BB68)&gt;ROUNDUP($Q68/$O68,0)+$P68,0,EDATE(EDATE($T68,1)+$R68,COLUMN()-22))</f>
        <v>#DIV/0!</v>
      </c>
      <c r="BD68" s="167"/>
      <c r="BE68" s="47"/>
    </row>
    <row r="69" spans="1:57" ht="21" customHeight="1">
      <c r="A69" s="160" t="str">
        <f t="shared" ca="1" si="6"/>
        <v/>
      </c>
      <c r="B69" s="280"/>
      <c r="C69" s="282" t="e">
        <f>+VLOOKUP(B69,'اسماء العملاء'!$A$2:$E$1270,5,FALSE)</f>
        <v>#N/A</v>
      </c>
      <c r="D69" s="282" t="e">
        <f>+VLOOKUP(B69,'اسماء العملاء'!$A$2:$C$1270,2,FALSE)</f>
        <v>#N/A</v>
      </c>
      <c r="E69" s="282"/>
      <c r="F69" s="282" t="e">
        <f>+VLOOKUP(B69,'اسماء العملاء'!$A$2:$C$1270,3,FALSE)</f>
        <v>#N/A</v>
      </c>
      <c r="G69" s="47"/>
      <c r="H69" s="82" t="e">
        <f>+VLOOKUP(G69,'انواع الفلاتر'!$B$2:$C$52,2,FALSE)</f>
        <v>#N/A</v>
      </c>
      <c r="I69" s="58"/>
      <c r="J69" s="80" t="e">
        <f t="shared" si="7"/>
        <v>#N/A</v>
      </c>
      <c r="K69" s="63"/>
      <c r="L69" s="63"/>
      <c r="M69" s="169"/>
      <c r="N69" s="64">
        <f t="shared" si="8"/>
        <v>0</v>
      </c>
      <c r="O69" s="287"/>
      <c r="P69" s="181" t="e">
        <f t="shared" si="4"/>
        <v>#DIV/0!</v>
      </c>
      <c r="Q69" s="181" t="e">
        <f t="shared" si="5"/>
        <v>#DIV/0!</v>
      </c>
      <c r="R69" s="194">
        <v>0</v>
      </c>
      <c r="S69" s="187" t="e">
        <f t="shared" si="9"/>
        <v>#DIV/0!</v>
      </c>
      <c r="T69" s="200"/>
      <c r="U69" s="198" t="e">
        <f>IF(COUNT($T69:T69)&gt;ROUNDUP($Q69/$O69,0)+$P69,0,EDATE(EDATE($T69,1)+$R69,COLUMN()-22))</f>
        <v>#DIV/0!</v>
      </c>
      <c r="V69" s="198" t="e">
        <f>IF(COUNT($T69:U69)&gt;ROUNDUP($Q69/$O69,0)+$P69,0,EDATE(EDATE($T69,1)+$R69,COLUMN()-22))</f>
        <v>#DIV/0!</v>
      </c>
      <c r="W69" s="198" t="e">
        <f>IF(COUNT($T69:V69)&gt;ROUNDUP($Q69/$O69,0)+$P69,0,EDATE(EDATE($T69,1)+$R69,COLUMN()-22))</f>
        <v>#DIV/0!</v>
      </c>
      <c r="X69" s="198" t="e">
        <f>IF(COUNT($T69:W69)&gt;ROUNDUP($Q69/$O69,0)+$P69,0,EDATE(EDATE($T69,1)+$R69,COLUMN()-22))</f>
        <v>#DIV/0!</v>
      </c>
      <c r="Y69" s="198" t="e">
        <f>IF(COUNT($T69:X69)&gt;ROUNDUP($Q69/$O69,0)+$P69,0,EDATE(EDATE($T69,1)+$R69,COLUMN()-22))</f>
        <v>#DIV/0!</v>
      </c>
      <c r="Z69" s="198" t="e">
        <f>IF(COUNT($T69:Y69)&gt;ROUNDUP($Q69/$O69,0)+$P69,0,EDATE(EDATE($T69,1)+$R69,COLUMN()-22))</f>
        <v>#DIV/0!</v>
      </c>
      <c r="AA69" s="198" t="e">
        <f>IF(COUNT($T69:Z69)&gt;ROUNDUP($Q69/$O69,0)+$P69,0,EDATE(EDATE($T69,1)+$R69,COLUMN()-22))</f>
        <v>#DIV/0!</v>
      </c>
      <c r="AB69" s="198" t="e">
        <f>IF(COUNT($T69:AA69)&gt;ROUNDUP($Q69/$O69,0)+$P69,0,EDATE(EDATE($T69,1)+$R69,COLUMN()-22))</f>
        <v>#DIV/0!</v>
      </c>
      <c r="AC69" s="198" t="e">
        <f>IF(COUNT($T69:AB69)&gt;ROUNDUP($Q69/$O69,0)+$P69,0,EDATE(EDATE($T69,1)+$R69,COLUMN()-22))</f>
        <v>#DIV/0!</v>
      </c>
      <c r="AD69" s="198" t="e">
        <f>IF(COUNT($T69:AC69)&gt;ROUNDUP($Q69/$O69,0)+$P69,0,EDATE(EDATE($T69,1)+$R69,COLUMN()-22))</f>
        <v>#DIV/0!</v>
      </c>
      <c r="AE69" s="198" t="e">
        <f>IF(COUNT($T69:AD69)&gt;ROUNDUP($Q69/$O69,0)+$P69,0,EDATE(EDATE($T69,1)+$R69,COLUMN()-22))</f>
        <v>#DIV/0!</v>
      </c>
      <c r="AF69" s="198" t="e">
        <f>IF(COUNT($T69:AE69)&gt;ROUNDUP($Q69/$O69,0)+$P69,0,EDATE(EDATE($T69,1)+$R69,COLUMN()-22))</f>
        <v>#DIV/0!</v>
      </c>
      <c r="AG69" s="198" t="e">
        <f>IF(COUNT($T69:AF69)&gt;ROUNDUP($Q69/$O69,0)+$P69,0,EDATE(EDATE($T69,1)+$R69,COLUMN()-22))</f>
        <v>#DIV/0!</v>
      </c>
      <c r="AH69" s="198" t="e">
        <f>IF(COUNT($T69:AG69)&gt;ROUNDUP($Q69/$O69,0)+$P69,0,EDATE(EDATE($T69,1)+$R69,COLUMN()-22))</f>
        <v>#DIV/0!</v>
      </c>
      <c r="AI69" s="198" t="e">
        <f>IF(COUNT($T69:AH69)&gt;ROUNDUP($Q69/$O69,0)+$P69,0,EDATE(EDATE($T69,1)+$R69,COLUMN()-22))</f>
        <v>#DIV/0!</v>
      </c>
      <c r="AJ69" s="198" t="e">
        <f>IF(COUNT($T69:AI69)&gt;ROUNDUP($Q69/$O69,0)+$P69,0,EDATE(EDATE($T69,1)+$R69,COLUMN()-22))</f>
        <v>#DIV/0!</v>
      </c>
      <c r="AK69" s="198" t="e">
        <f>IF(COUNT($T69:AJ69)&gt;ROUNDUP($Q69/$O69,0)+$P69,0,EDATE(EDATE($T69,1)+$R69,COLUMN()-22))</f>
        <v>#DIV/0!</v>
      </c>
      <c r="AL69" s="198" t="e">
        <f>IF(COUNT($T69:AK69)&gt;ROUNDUP($Q69/$O69,0)+$P69,0,EDATE(EDATE($T69,1)+$R69,COLUMN()-22))</f>
        <v>#DIV/0!</v>
      </c>
      <c r="AM69" s="198" t="e">
        <f>IF(COUNT($T69:AL69)&gt;ROUNDUP($Q69/$O69,0)+$P69,0,EDATE(EDATE($T69,1)+$R69,COLUMN()-22))</f>
        <v>#DIV/0!</v>
      </c>
      <c r="AN69" s="198" t="e">
        <f>IF(COUNT($T69:AM69)&gt;ROUNDUP($Q69/$O69,0)+$P69,0,EDATE(EDATE($T69,1)+$R69,COLUMN()-22))</f>
        <v>#DIV/0!</v>
      </c>
      <c r="AO69" s="198" t="e">
        <f>IF(COUNT($T69:AN69)&gt;ROUNDUP($Q69/$O69,0)+$P69,0,EDATE(EDATE($T69,1)+$R69,COLUMN()-22))</f>
        <v>#DIV/0!</v>
      </c>
      <c r="AP69" s="198" t="e">
        <f>IF(COUNT($T69:AO69)&gt;ROUNDUP($Q69/$O69,0)+$P69,0,EDATE(EDATE($T69,1)+$R69,COLUMN()-22))</f>
        <v>#DIV/0!</v>
      </c>
      <c r="AQ69" s="198" t="e">
        <f>IF(COUNT($T69:AP69)&gt;ROUNDUP($Q69/$O69,0)+$P69,0,EDATE(EDATE($T69,1)+$R69,COLUMN()-22))</f>
        <v>#DIV/0!</v>
      </c>
      <c r="AR69" s="198" t="e">
        <f>IF(COUNT($T69:AQ69)&gt;ROUNDUP($Q69/$O69,0)+$P69,0,EDATE(EDATE($T69,1)+$R69,COLUMN()-22))</f>
        <v>#DIV/0!</v>
      </c>
      <c r="AS69" s="198" t="e">
        <f>IF(COUNT($T69:AR69)&gt;ROUNDUP($Q69/$O69,0)+$P69,0,EDATE(EDATE($T69,1)+$R69,COLUMN()-22))</f>
        <v>#DIV/0!</v>
      </c>
      <c r="AT69" s="198" t="e">
        <f>IF(COUNT($T69:AS69)&gt;ROUNDUP($Q69/$O69,0)+$P69,0,EDATE(EDATE($T69,1)+$R69,COLUMN()-22))</f>
        <v>#DIV/0!</v>
      </c>
      <c r="AU69" s="198" t="e">
        <f>IF(COUNT($T69:AT69)&gt;ROUNDUP($Q69/$O69,0)+$P69,0,EDATE(EDATE($T69,1)+$R69,COLUMN()-22))</f>
        <v>#DIV/0!</v>
      </c>
      <c r="AV69" s="198" t="e">
        <f>IF(COUNT($T69:AU69)&gt;ROUNDUP($Q69/$O69,0)+$P69,0,EDATE(EDATE($T69,1)+$R69,COLUMN()-22))</f>
        <v>#DIV/0!</v>
      </c>
      <c r="AW69" s="198" t="e">
        <f>IF(COUNT($T69:AV69)&gt;ROUNDUP($Q69/$O69,0)+$P69,0,EDATE(EDATE($T69,1)+$R69,COLUMN()-22))</f>
        <v>#DIV/0!</v>
      </c>
      <c r="AX69" s="198" t="e">
        <f>IF(COUNT($T69:AW69)&gt;ROUNDUP($Q69/$O69,0)+$P69,0,EDATE(EDATE($T69,1)+$R69,COLUMN()-22))</f>
        <v>#DIV/0!</v>
      </c>
      <c r="AY69" s="198" t="e">
        <f>IF(COUNT($T69:AX69)&gt;ROUNDUP($Q69/$O69,0)+$P69,0,EDATE(EDATE($T69,1)+$R69,COLUMN()-22))</f>
        <v>#DIV/0!</v>
      </c>
      <c r="AZ69" s="198" t="e">
        <f>IF(COUNT($T69:AY69)&gt;ROUNDUP($Q69/$O69,0)+$P69,0,EDATE(EDATE($T69,1)+$R69,COLUMN()-22))</f>
        <v>#DIV/0!</v>
      </c>
      <c r="BA69" s="198" t="e">
        <f>IF(COUNT($T69:AZ69)&gt;ROUNDUP($Q69/$O69,0)+$P69,0,EDATE(EDATE($T69,1)+$R69,COLUMN()-22))</f>
        <v>#DIV/0!</v>
      </c>
      <c r="BB69" s="198" t="e">
        <f>IF(COUNT($T69:BA69)&gt;ROUNDUP($Q69/$O69,0)+$P69,0,EDATE(EDATE($T69,1)+$R69,COLUMN()-22))</f>
        <v>#DIV/0!</v>
      </c>
      <c r="BC69" s="198" t="e">
        <f>IF(COUNT($T69:BB69)&gt;ROUNDUP($Q69/$O69,0)+$P69,0,EDATE(EDATE($T69,1)+$R69,COLUMN()-22))</f>
        <v>#DIV/0!</v>
      </c>
      <c r="BD69" s="167"/>
      <c r="BE69" s="47"/>
    </row>
    <row r="70" spans="1:57" ht="21" customHeight="1">
      <c r="A70" s="160" t="str">
        <f t="shared" ca="1" si="6"/>
        <v/>
      </c>
      <c r="B70" s="280"/>
      <c r="C70" s="282" t="e">
        <f>+VLOOKUP(B70,'اسماء العملاء'!$A$2:$E$1270,5,FALSE)</f>
        <v>#N/A</v>
      </c>
      <c r="D70" s="282" t="e">
        <f>+VLOOKUP(B70,'اسماء العملاء'!$A$2:$C$1270,2,FALSE)</f>
        <v>#N/A</v>
      </c>
      <c r="E70" s="282"/>
      <c r="F70" s="282" t="e">
        <f>+VLOOKUP(B70,'اسماء العملاء'!$A$2:$C$1270,3,FALSE)</f>
        <v>#N/A</v>
      </c>
      <c r="G70" s="47"/>
      <c r="H70" s="82" t="e">
        <f>+VLOOKUP(G70,'انواع الفلاتر'!$B$2:$C$52,2,FALSE)</f>
        <v>#N/A</v>
      </c>
      <c r="I70" s="58"/>
      <c r="J70" s="80" t="e">
        <f t="shared" si="7"/>
        <v>#N/A</v>
      </c>
      <c r="K70" s="63"/>
      <c r="L70" s="63"/>
      <c r="M70" s="169"/>
      <c r="N70" s="64">
        <f t="shared" si="8"/>
        <v>0</v>
      </c>
      <c r="O70" s="287"/>
      <c r="P70" s="181" t="e">
        <f t="shared" si="4"/>
        <v>#DIV/0!</v>
      </c>
      <c r="Q70" s="181" t="e">
        <f t="shared" si="5"/>
        <v>#DIV/0!</v>
      </c>
      <c r="R70" s="194">
        <v>0</v>
      </c>
      <c r="S70" s="187" t="e">
        <f t="shared" si="9"/>
        <v>#DIV/0!</v>
      </c>
      <c r="T70" s="200"/>
      <c r="U70" s="198" t="e">
        <f>IF(COUNT($T70:T70)&gt;ROUNDUP($Q70/$O70,0)+$P70,0,EDATE(EDATE($T70,1)+$R70,COLUMN()-22))</f>
        <v>#DIV/0!</v>
      </c>
      <c r="V70" s="198" t="e">
        <f>IF(COUNT($T70:U70)&gt;ROUNDUP($Q70/$O70,0)+$P70,0,EDATE(EDATE($T70,1)+$R70,COLUMN()-22))</f>
        <v>#DIV/0!</v>
      </c>
      <c r="W70" s="198" t="e">
        <f>IF(COUNT($T70:V70)&gt;ROUNDUP($Q70/$O70,0)+$P70,0,EDATE(EDATE($T70,1)+$R70,COLUMN()-22))</f>
        <v>#DIV/0!</v>
      </c>
      <c r="X70" s="198" t="e">
        <f>IF(COUNT($T70:W70)&gt;ROUNDUP($Q70/$O70,0)+$P70,0,EDATE(EDATE($T70,1)+$R70,COLUMN()-22))</f>
        <v>#DIV/0!</v>
      </c>
      <c r="Y70" s="198" t="e">
        <f>IF(COUNT($T70:X70)&gt;ROUNDUP($Q70/$O70,0)+$P70,0,EDATE(EDATE($T70,1)+$R70,COLUMN()-22))</f>
        <v>#DIV/0!</v>
      </c>
      <c r="Z70" s="198" t="e">
        <f>IF(COUNT($T70:Y70)&gt;ROUNDUP($Q70/$O70,0)+$P70,0,EDATE(EDATE($T70,1)+$R70,COLUMN()-22))</f>
        <v>#DIV/0!</v>
      </c>
      <c r="AA70" s="198" t="e">
        <f>IF(COUNT($T70:Z70)&gt;ROUNDUP($Q70/$O70,0)+$P70,0,EDATE(EDATE($T70,1)+$R70,COLUMN()-22))</f>
        <v>#DIV/0!</v>
      </c>
      <c r="AB70" s="198" t="e">
        <f>IF(COUNT($T70:AA70)&gt;ROUNDUP($Q70/$O70,0)+$P70,0,EDATE(EDATE($T70,1)+$R70,COLUMN()-22))</f>
        <v>#DIV/0!</v>
      </c>
      <c r="AC70" s="198" t="e">
        <f>IF(COUNT($T70:AB70)&gt;ROUNDUP($Q70/$O70,0)+$P70,0,EDATE(EDATE($T70,1)+$R70,COLUMN()-22))</f>
        <v>#DIV/0!</v>
      </c>
      <c r="AD70" s="198" t="e">
        <f>IF(COUNT($T70:AC70)&gt;ROUNDUP($Q70/$O70,0)+$P70,0,EDATE(EDATE($T70,1)+$R70,COLUMN()-22))</f>
        <v>#DIV/0!</v>
      </c>
      <c r="AE70" s="198" t="e">
        <f>IF(COUNT($T70:AD70)&gt;ROUNDUP($Q70/$O70,0)+$P70,0,EDATE(EDATE($T70,1)+$R70,COLUMN()-22))</f>
        <v>#DIV/0!</v>
      </c>
      <c r="AF70" s="198" t="e">
        <f>IF(COUNT($T70:AE70)&gt;ROUNDUP($Q70/$O70,0)+$P70,0,EDATE(EDATE($T70,1)+$R70,COLUMN()-22))</f>
        <v>#DIV/0!</v>
      </c>
      <c r="AG70" s="198" t="e">
        <f>IF(COUNT($T70:AF70)&gt;ROUNDUP($Q70/$O70,0)+$P70,0,EDATE(EDATE($T70,1)+$R70,COLUMN()-22))</f>
        <v>#DIV/0!</v>
      </c>
      <c r="AH70" s="198" t="e">
        <f>IF(COUNT($T70:AG70)&gt;ROUNDUP($Q70/$O70,0)+$P70,0,EDATE(EDATE($T70,1)+$R70,COLUMN()-22))</f>
        <v>#DIV/0!</v>
      </c>
      <c r="AI70" s="198" t="e">
        <f>IF(COUNT($T70:AH70)&gt;ROUNDUP($Q70/$O70,0)+$P70,0,EDATE(EDATE($T70,1)+$R70,COLUMN()-22))</f>
        <v>#DIV/0!</v>
      </c>
      <c r="AJ70" s="198" t="e">
        <f>IF(COUNT($T70:AI70)&gt;ROUNDUP($Q70/$O70,0)+$P70,0,EDATE(EDATE($T70,1)+$R70,COLUMN()-22))</f>
        <v>#DIV/0!</v>
      </c>
      <c r="AK70" s="198" t="e">
        <f>IF(COUNT($T70:AJ70)&gt;ROUNDUP($Q70/$O70,0)+$P70,0,EDATE(EDATE($T70,1)+$R70,COLUMN()-22))</f>
        <v>#DIV/0!</v>
      </c>
      <c r="AL70" s="198" t="e">
        <f>IF(COUNT($T70:AK70)&gt;ROUNDUP($Q70/$O70,0)+$P70,0,EDATE(EDATE($T70,1)+$R70,COLUMN()-22))</f>
        <v>#DIV/0!</v>
      </c>
      <c r="AM70" s="198" t="e">
        <f>IF(COUNT($T70:AL70)&gt;ROUNDUP($Q70/$O70,0)+$P70,0,EDATE(EDATE($T70,1)+$R70,COLUMN()-22))</f>
        <v>#DIV/0!</v>
      </c>
      <c r="AN70" s="198" t="e">
        <f>IF(COUNT($T70:AM70)&gt;ROUNDUP($Q70/$O70,0)+$P70,0,EDATE(EDATE($T70,1)+$R70,COLUMN()-22))</f>
        <v>#DIV/0!</v>
      </c>
      <c r="AO70" s="198" t="e">
        <f>IF(COUNT($T70:AN70)&gt;ROUNDUP($Q70/$O70,0)+$P70,0,EDATE(EDATE($T70,1)+$R70,COLUMN()-22))</f>
        <v>#DIV/0!</v>
      </c>
      <c r="AP70" s="198" t="e">
        <f>IF(COUNT($T70:AO70)&gt;ROUNDUP($Q70/$O70,0)+$P70,0,EDATE(EDATE($T70,1)+$R70,COLUMN()-22))</f>
        <v>#DIV/0!</v>
      </c>
      <c r="AQ70" s="198" t="e">
        <f>IF(COUNT($T70:AP70)&gt;ROUNDUP($Q70/$O70,0)+$P70,0,EDATE(EDATE($T70,1)+$R70,COLUMN()-22))</f>
        <v>#DIV/0!</v>
      </c>
      <c r="AR70" s="198" t="e">
        <f>IF(COUNT($T70:AQ70)&gt;ROUNDUP($Q70/$O70,0)+$P70,0,EDATE(EDATE($T70,1)+$R70,COLUMN()-22))</f>
        <v>#DIV/0!</v>
      </c>
      <c r="AS70" s="198" t="e">
        <f>IF(COUNT($T70:AR70)&gt;ROUNDUP($Q70/$O70,0)+$P70,0,EDATE(EDATE($T70,1)+$R70,COLUMN()-22))</f>
        <v>#DIV/0!</v>
      </c>
      <c r="AT70" s="198" t="e">
        <f>IF(COUNT($T70:AS70)&gt;ROUNDUP($Q70/$O70,0)+$P70,0,EDATE(EDATE($T70,1)+$R70,COLUMN()-22))</f>
        <v>#DIV/0!</v>
      </c>
      <c r="AU70" s="198" t="e">
        <f>IF(COUNT($T70:AT70)&gt;ROUNDUP($Q70/$O70,0)+$P70,0,EDATE(EDATE($T70,1)+$R70,COLUMN()-22))</f>
        <v>#DIV/0!</v>
      </c>
      <c r="AV70" s="198" t="e">
        <f>IF(COUNT($T70:AU70)&gt;ROUNDUP($Q70/$O70,0)+$P70,0,EDATE(EDATE($T70,1)+$R70,COLUMN()-22))</f>
        <v>#DIV/0!</v>
      </c>
      <c r="AW70" s="198" t="e">
        <f>IF(COUNT($T70:AV70)&gt;ROUNDUP($Q70/$O70,0)+$P70,0,EDATE(EDATE($T70,1)+$R70,COLUMN()-22))</f>
        <v>#DIV/0!</v>
      </c>
      <c r="AX70" s="198" t="e">
        <f>IF(COUNT($T70:AW70)&gt;ROUNDUP($Q70/$O70,0)+$P70,0,EDATE(EDATE($T70,1)+$R70,COLUMN()-22))</f>
        <v>#DIV/0!</v>
      </c>
      <c r="AY70" s="198" t="e">
        <f>IF(COUNT($T70:AX70)&gt;ROUNDUP($Q70/$O70,0)+$P70,0,EDATE(EDATE($T70,1)+$R70,COLUMN()-22))</f>
        <v>#DIV/0!</v>
      </c>
      <c r="AZ70" s="198" t="e">
        <f>IF(COUNT($T70:AY70)&gt;ROUNDUP($Q70/$O70,0)+$P70,0,EDATE(EDATE($T70,1)+$R70,COLUMN()-22))</f>
        <v>#DIV/0!</v>
      </c>
      <c r="BA70" s="198" t="e">
        <f>IF(COUNT($T70:AZ70)&gt;ROUNDUP($Q70/$O70,0)+$P70,0,EDATE(EDATE($T70,1)+$R70,COLUMN()-22))</f>
        <v>#DIV/0!</v>
      </c>
      <c r="BB70" s="198" t="e">
        <f>IF(COUNT($T70:BA70)&gt;ROUNDUP($Q70/$O70,0)+$P70,0,EDATE(EDATE($T70,1)+$R70,COLUMN()-22))</f>
        <v>#DIV/0!</v>
      </c>
      <c r="BC70" s="198" t="e">
        <f>IF(COUNT($T70:BB70)&gt;ROUNDUP($Q70/$O70,0)+$P70,0,EDATE(EDATE($T70,1)+$R70,COLUMN()-22))</f>
        <v>#DIV/0!</v>
      </c>
      <c r="BD70" s="167"/>
      <c r="BE70" s="47"/>
    </row>
    <row r="71" spans="1:57" ht="21" customHeight="1">
      <c r="A71" s="160" t="str">
        <f t="shared" ca="1" si="6"/>
        <v/>
      </c>
      <c r="B71" s="280"/>
      <c r="C71" s="282" t="e">
        <f>+VLOOKUP(B71,'اسماء العملاء'!$A$2:$E$1270,5,FALSE)</f>
        <v>#N/A</v>
      </c>
      <c r="D71" s="282" t="e">
        <f>+VLOOKUP(B71,'اسماء العملاء'!$A$2:$C$1270,2,FALSE)</f>
        <v>#N/A</v>
      </c>
      <c r="E71" s="282"/>
      <c r="F71" s="282" t="e">
        <f>+VLOOKUP(B71,'اسماء العملاء'!$A$2:$C$1270,3,FALSE)</f>
        <v>#N/A</v>
      </c>
      <c r="G71" s="47"/>
      <c r="H71" s="82" t="e">
        <f>+VLOOKUP(G71,'انواع الفلاتر'!$B$2:$C$52,2,FALSE)</f>
        <v>#N/A</v>
      </c>
      <c r="I71" s="58"/>
      <c r="J71" s="80" t="e">
        <f t="shared" si="7"/>
        <v>#N/A</v>
      </c>
      <c r="K71" s="63"/>
      <c r="L71" s="63"/>
      <c r="M71" s="169"/>
      <c r="N71" s="64">
        <f t="shared" si="8"/>
        <v>0</v>
      </c>
      <c r="O71" s="287"/>
      <c r="P71" s="181" t="e">
        <f t="shared" si="4"/>
        <v>#DIV/0!</v>
      </c>
      <c r="Q71" s="181" t="e">
        <f t="shared" si="5"/>
        <v>#DIV/0!</v>
      </c>
      <c r="R71" s="194">
        <v>0</v>
      </c>
      <c r="S71" s="187" t="e">
        <f t="shared" si="9"/>
        <v>#DIV/0!</v>
      </c>
      <c r="T71" s="200"/>
      <c r="U71" s="198" t="e">
        <f>IF(COUNT($T71:T71)&gt;ROUNDUP($Q71/$O71,0)+$P71,0,EDATE(EDATE($T71,1)+$R71,COLUMN()-22))</f>
        <v>#DIV/0!</v>
      </c>
      <c r="V71" s="198" t="e">
        <f>IF(COUNT($T71:U71)&gt;ROUNDUP($Q71/$O71,0)+$P71,0,EDATE(EDATE($T71,1)+$R71,COLUMN()-22))</f>
        <v>#DIV/0!</v>
      </c>
      <c r="W71" s="198" t="e">
        <f>IF(COUNT($T71:V71)&gt;ROUNDUP($Q71/$O71,0)+$P71,0,EDATE(EDATE($T71,1)+$R71,COLUMN()-22))</f>
        <v>#DIV/0!</v>
      </c>
      <c r="X71" s="198" t="e">
        <f>IF(COUNT($T71:W71)&gt;ROUNDUP($Q71/$O71,0)+$P71,0,EDATE(EDATE($T71,1)+$R71,COLUMN()-22))</f>
        <v>#DIV/0!</v>
      </c>
      <c r="Y71" s="198" t="e">
        <f>IF(COUNT($T71:X71)&gt;ROUNDUP($Q71/$O71,0)+$P71,0,EDATE(EDATE($T71,1)+$R71,COLUMN()-22))</f>
        <v>#DIV/0!</v>
      </c>
      <c r="Z71" s="198" t="e">
        <f>IF(COUNT($T71:Y71)&gt;ROUNDUP($Q71/$O71,0)+$P71,0,EDATE(EDATE($T71,1)+$R71,COLUMN()-22))</f>
        <v>#DIV/0!</v>
      </c>
      <c r="AA71" s="198" t="e">
        <f>IF(COUNT($T71:Z71)&gt;ROUNDUP($Q71/$O71,0)+$P71,0,EDATE(EDATE($T71,1)+$R71,COLUMN()-22))</f>
        <v>#DIV/0!</v>
      </c>
      <c r="AB71" s="198" t="e">
        <f>IF(COUNT($T71:AA71)&gt;ROUNDUP($Q71/$O71,0)+$P71,0,EDATE(EDATE($T71,1)+$R71,COLUMN()-22))</f>
        <v>#DIV/0!</v>
      </c>
      <c r="AC71" s="198" t="e">
        <f>IF(COUNT($T71:AB71)&gt;ROUNDUP($Q71/$O71,0)+$P71,0,EDATE(EDATE($T71,1)+$R71,COLUMN()-22))</f>
        <v>#DIV/0!</v>
      </c>
      <c r="AD71" s="198" t="e">
        <f>IF(COUNT($T71:AC71)&gt;ROUNDUP($Q71/$O71,0)+$P71,0,EDATE(EDATE($T71,1)+$R71,COLUMN()-22))</f>
        <v>#DIV/0!</v>
      </c>
      <c r="AE71" s="198" t="e">
        <f>IF(COUNT($T71:AD71)&gt;ROUNDUP($Q71/$O71,0)+$P71,0,EDATE(EDATE($T71,1)+$R71,COLUMN()-22))</f>
        <v>#DIV/0!</v>
      </c>
      <c r="AF71" s="198" t="e">
        <f>IF(COUNT($T71:AE71)&gt;ROUNDUP($Q71/$O71,0)+$P71,0,EDATE(EDATE($T71,1)+$R71,COLUMN()-22))</f>
        <v>#DIV/0!</v>
      </c>
      <c r="AG71" s="198" t="e">
        <f>IF(COUNT($T71:AF71)&gt;ROUNDUP($Q71/$O71,0)+$P71,0,EDATE(EDATE($T71,1)+$R71,COLUMN()-22))</f>
        <v>#DIV/0!</v>
      </c>
      <c r="AH71" s="198" t="e">
        <f>IF(COUNT($T71:AG71)&gt;ROUNDUP($Q71/$O71,0)+$P71,0,EDATE(EDATE($T71,1)+$R71,COLUMN()-22))</f>
        <v>#DIV/0!</v>
      </c>
      <c r="AI71" s="198" t="e">
        <f>IF(COUNT($T71:AH71)&gt;ROUNDUP($Q71/$O71,0)+$P71,0,EDATE(EDATE($T71,1)+$R71,COLUMN()-22))</f>
        <v>#DIV/0!</v>
      </c>
      <c r="AJ71" s="198" t="e">
        <f>IF(COUNT($T71:AI71)&gt;ROUNDUP($Q71/$O71,0)+$P71,0,EDATE(EDATE($T71,1)+$R71,COLUMN()-22))</f>
        <v>#DIV/0!</v>
      </c>
      <c r="AK71" s="198" t="e">
        <f>IF(COUNT($T71:AJ71)&gt;ROUNDUP($Q71/$O71,0)+$P71,0,EDATE(EDATE($T71,1)+$R71,COLUMN()-22))</f>
        <v>#DIV/0!</v>
      </c>
      <c r="AL71" s="198" t="e">
        <f>IF(COUNT($T71:AK71)&gt;ROUNDUP($Q71/$O71,0)+$P71,0,EDATE(EDATE($T71,1)+$R71,COLUMN()-22))</f>
        <v>#DIV/0!</v>
      </c>
      <c r="AM71" s="198" t="e">
        <f>IF(COUNT($T71:AL71)&gt;ROUNDUP($Q71/$O71,0)+$P71,0,EDATE(EDATE($T71,1)+$R71,COLUMN()-22))</f>
        <v>#DIV/0!</v>
      </c>
      <c r="AN71" s="198" t="e">
        <f>IF(COUNT($T71:AM71)&gt;ROUNDUP($Q71/$O71,0)+$P71,0,EDATE(EDATE($T71,1)+$R71,COLUMN()-22))</f>
        <v>#DIV/0!</v>
      </c>
      <c r="AO71" s="198" t="e">
        <f>IF(COUNT($T71:AN71)&gt;ROUNDUP($Q71/$O71,0)+$P71,0,EDATE(EDATE($T71,1)+$R71,COLUMN()-22))</f>
        <v>#DIV/0!</v>
      </c>
      <c r="AP71" s="198" t="e">
        <f>IF(COUNT($T71:AO71)&gt;ROUNDUP($Q71/$O71,0)+$P71,0,EDATE(EDATE($T71,1)+$R71,COLUMN()-22))</f>
        <v>#DIV/0!</v>
      </c>
      <c r="AQ71" s="198" t="e">
        <f>IF(COUNT($T71:AP71)&gt;ROUNDUP($Q71/$O71,0)+$P71,0,EDATE(EDATE($T71,1)+$R71,COLUMN()-22))</f>
        <v>#DIV/0!</v>
      </c>
      <c r="AR71" s="198" t="e">
        <f>IF(COUNT($T71:AQ71)&gt;ROUNDUP($Q71/$O71,0)+$P71,0,EDATE(EDATE($T71,1)+$R71,COLUMN()-22))</f>
        <v>#DIV/0!</v>
      </c>
      <c r="AS71" s="198" t="e">
        <f>IF(COUNT($T71:AR71)&gt;ROUNDUP($Q71/$O71,0)+$P71,0,EDATE(EDATE($T71,1)+$R71,COLUMN()-22))</f>
        <v>#DIV/0!</v>
      </c>
      <c r="AT71" s="198" t="e">
        <f>IF(COUNT($T71:AS71)&gt;ROUNDUP($Q71/$O71,0)+$P71,0,EDATE(EDATE($T71,1)+$R71,COLUMN()-22))</f>
        <v>#DIV/0!</v>
      </c>
      <c r="AU71" s="198" t="e">
        <f>IF(COUNT($T71:AT71)&gt;ROUNDUP($Q71/$O71,0)+$P71,0,EDATE(EDATE($T71,1)+$R71,COLUMN()-22))</f>
        <v>#DIV/0!</v>
      </c>
      <c r="AV71" s="198" t="e">
        <f>IF(COUNT($T71:AU71)&gt;ROUNDUP($Q71/$O71,0)+$P71,0,EDATE(EDATE($T71,1)+$R71,COLUMN()-22))</f>
        <v>#DIV/0!</v>
      </c>
      <c r="AW71" s="198" t="e">
        <f>IF(COUNT($T71:AV71)&gt;ROUNDUP($Q71/$O71,0)+$P71,0,EDATE(EDATE($T71,1)+$R71,COLUMN()-22))</f>
        <v>#DIV/0!</v>
      </c>
      <c r="AX71" s="198" t="e">
        <f>IF(COUNT($T71:AW71)&gt;ROUNDUP($Q71/$O71,0)+$P71,0,EDATE(EDATE($T71,1)+$R71,COLUMN()-22))</f>
        <v>#DIV/0!</v>
      </c>
      <c r="AY71" s="198" t="e">
        <f>IF(COUNT($T71:AX71)&gt;ROUNDUP($Q71/$O71,0)+$P71,0,EDATE(EDATE($T71,1)+$R71,COLUMN()-22))</f>
        <v>#DIV/0!</v>
      </c>
      <c r="AZ71" s="198" t="e">
        <f>IF(COUNT($T71:AY71)&gt;ROUNDUP($Q71/$O71,0)+$P71,0,EDATE(EDATE($T71,1)+$R71,COLUMN()-22))</f>
        <v>#DIV/0!</v>
      </c>
      <c r="BA71" s="198" t="e">
        <f>IF(COUNT($T71:AZ71)&gt;ROUNDUP($Q71/$O71,0)+$P71,0,EDATE(EDATE($T71,1)+$R71,COLUMN()-22))</f>
        <v>#DIV/0!</v>
      </c>
      <c r="BB71" s="198" t="e">
        <f>IF(COUNT($T71:BA71)&gt;ROUNDUP($Q71/$O71,0)+$P71,0,EDATE(EDATE($T71,1)+$R71,COLUMN()-22))</f>
        <v>#DIV/0!</v>
      </c>
      <c r="BC71" s="198" t="e">
        <f>IF(COUNT($T71:BB71)&gt;ROUNDUP($Q71/$O71,0)+$P71,0,EDATE(EDATE($T71,1)+$R71,COLUMN()-22))</f>
        <v>#DIV/0!</v>
      </c>
      <c r="BD71" s="167"/>
      <c r="BE71" s="47"/>
    </row>
    <row r="72" spans="1:57" ht="21" customHeight="1">
      <c r="A72" s="160" t="str">
        <f t="shared" ca="1" si="6"/>
        <v/>
      </c>
      <c r="B72" s="280"/>
      <c r="C72" s="282" t="e">
        <f>+VLOOKUP(B72,'اسماء العملاء'!$A$2:$E$1270,5,FALSE)</f>
        <v>#N/A</v>
      </c>
      <c r="D72" s="282" t="e">
        <f>+VLOOKUP(B72,'اسماء العملاء'!$A$2:$C$1270,2,FALSE)</f>
        <v>#N/A</v>
      </c>
      <c r="E72" s="282"/>
      <c r="F72" s="282" t="e">
        <f>+VLOOKUP(B72,'اسماء العملاء'!$A$2:$C$1270,3,FALSE)</f>
        <v>#N/A</v>
      </c>
      <c r="G72" s="47"/>
      <c r="H72" s="82" t="e">
        <f>+VLOOKUP(G72,'انواع الفلاتر'!$B$2:$C$52,2,FALSE)</f>
        <v>#N/A</v>
      </c>
      <c r="I72" s="58"/>
      <c r="J72" s="80" t="e">
        <f t="shared" si="7"/>
        <v>#N/A</v>
      </c>
      <c r="K72" s="63"/>
      <c r="L72" s="63"/>
      <c r="M72" s="169"/>
      <c r="N72" s="64">
        <f t="shared" si="8"/>
        <v>0</v>
      </c>
      <c r="O72" s="287"/>
      <c r="P72" s="181" t="e">
        <f t="shared" ref="P72:P103" si="10">INT(N72/O72)</f>
        <v>#DIV/0!</v>
      </c>
      <c r="Q72" s="181" t="e">
        <f t="shared" ref="Q72:Q103" si="11">N72-O72*P72</f>
        <v>#DIV/0!</v>
      </c>
      <c r="R72" s="194">
        <v>0</v>
      </c>
      <c r="S72" s="187" t="e">
        <f t="shared" si="9"/>
        <v>#DIV/0!</v>
      </c>
      <c r="T72" s="200"/>
      <c r="U72" s="198" t="e">
        <f>IF(COUNT($T72:T72)&gt;ROUNDUP($Q72/$O72,0)+$P72,0,EDATE(EDATE($T72,1)+$R72,COLUMN()-22))</f>
        <v>#DIV/0!</v>
      </c>
      <c r="V72" s="198" t="e">
        <f>IF(COUNT($T72:U72)&gt;ROUNDUP($Q72/$O72,0)+$P72,0,EDATE(EDATE($T72,1)+$R72,COLUMN()-22))</f>
        <v>#DIV/0!</v>
      </c>
      <c r="W72" s="198" t="e">
        <f>IF(COUNT($T72:V72)&gt;ROUNDUP($Q72/$O72,0)+$P72,0,EDATE(EDATE($T72,1)+$R72,COLUMN()-22))</f>
        <v>#DIV/0!</v>
      </c>
      <c r="X72" s="198" t="e">
        <f>IF(COUNT($T72:W72)&gt;ROUNDUP($Q72/$O72,0)+$P72,0,EDATE(EDATE($T72,1)+$R72,COLUMN()-22))</f>
        <v>#DIV/0!</v>
      </c>
      <c r="Y72" s="198" t="e">
        <f>IF(COUNT($T72:X72)&gt;ROUNDUP($Q72/$O72,0)+$P72,0,EDATE(EDATE($T72,1)+$R72,COLUMN()-22))</f>
        <v>#DIV/0!</v>
      </c>
      <c r="Z72" s="198" t="e">
        <f>IF(COUNT($T72:Y72)&gt;ROUNDUP($Q72/$O72,0)+$P72,0,EDATE(EDATE($T72,1)+$R72,COLUMN()-22))</f>
        <v>#DIV/0!</v>
      </c>
      <c r="AA72" s="198" t="e">
        <f>IF(COUNT($T72:Z72)&gt;ROUNDUP($Q72/$O72,0)+$P72,0,EDATE(EDATE($T72,1)+$R72,COLUMN()-22))</f>
        <v>#DIV/0!</v>
      </c>
      <c r="AB72" s="198" t="e">
        <f>IF(COUNT($T72:AA72)&gt;ROUNDUP($Q72/$O72,0)+$P72,0,EDATE(EDATE($T72,1)+$R72,COLUMN()-22))</f>
        <v>#DIV/0!</v>
      </c>
      <c r="AC72" s="198" t="e">
        <f>IF(COUNT($T72:AB72)&gt;ROUNDUP($Q72/$O72,0)+$P72,0,EDATE(EDATE($T72,1)+$R72,COLUMN()-22))</f>
        <v>#DIV/0!</v>
      </c>
      <c r="AD72" s="198" t="e">
        <f>IF(COUNT($T72:AC72)&gt;ROUNDUP($Q72/$O72,0)+$P72,0,EDATE(EDATE($T72,1)+$R72,COLUMN()-22))</f>
        <v>#DIV/0!</v>
      </c>
      <c r="AE72" s="198" t="e">
        <f>IF(COUNT($T72:AD72)&gt;ROUNDUP($Q72/$O72,0)+$P72,0,EDATE(EDATE($T72,1)+$R72,COLUMN()-22))</f>
        <v>#DIV/0!</v>
      </c>
      <c r="AF72" s="198" t="e">
        <f>IF(COUNT($T72:AE72)&gt;ROUNDUP($Q72/$O72,0)+$P72,0,EDATE(EDATE($T72,1)+$R72,COLUMN()-22))</f>
        <v>#DIV/0!</v>
      </c>
      <c r="AG72" s="198" t="e">
        <f>IF(COUNT($T72:AF72)&gt;ROUNDUP($Q72/$O72,0)+$P72,0,EDATE(EDATE($T72,1)+$R72,COLUMN()-22))</f>
        <v>#DIV/0!</v>
      </c>
      <c r="AH72" s="198" t="e">
        <f>IF(COUNT($T72:AG72)&gt;ROUNDUP($Q72/$O72,0)+$P72,0,EDATE(EDATE($T72,1)+$R72,COLUMN()-22))</f>
        <v>#DIV/0!</v>
      </c>
      <c r="AI72" s="198" t="e">
        <f>IF(COUNT($T72:AH72)&gt;ROUNDUP($Q72/$O72,0)+$P72,0,EDATE(EDATE($T72,1)+$R72,COLUMN()-22))</f>
        <v>#DIV/0!</v>
      </c>
      <c r="AJ72" s="198" t="e">
        <f>IF(COUNT($T72:AI72)&gt;ROUNDUP($Q72/$O72,0)+$P72,0,EDATE(EDATE($T72,1)+$R72,COLUMN()-22))</f>
        <v>#DIV/0!</v>
      </c>
      <c r="AK72" s="198" t="e">
        <f>IF(COUNT($T72:AJ72)&gt;ROUNDUP($Q72/$O72,0)+$P72,0,EDATE(EDATE($T72,1)+$R72,COLUMN()-22))</f>
        <v>#DIV/0!</v>
      </c>
      <c r="AL72" s="198" t="e">
        <f>IF(COUNT($T72:AK72)&gt;ROUNDUP($Q72/$O72,0)+$P72,0,EDATE(EDATE($T72,1)+$R72,COLUMN()-22))</f>
        <v>#DIV/0!</v>
      </c>
      <c r="AM72" s="198" t="e">
        <f>IF(COUNT($T72:AL72)&gt;ROUNDUP($Q72/$O72,0)+$P72,0,EDATE(EDATE($T72,1)+$R72,COLUMN()-22))</f>
        <v>#DIV/0!</v>
      </c>
      <c r="AN72" s="198" t="e">
        <f>IF(COUNT($T72:AM72)&gt;ROUNDUP($Q72/$O72,0)+$P72,0,EDATE(EDATE($T72,1)+$R72,COLUMN()-22))</f>
        <v>#DIV/0!</v>
      </c>
      <c r="AO72" s="198" t="e">
        <f>IF(COUNT($T72:AN72)&gt;ROUNDUP($Q72/$O72,0)+$P72,0,EDATE(EDATE($T72,1)+$R72,COLUMN()-22))</f>
        <v>#DIV/0!</v>
      </c>
      <c r="AP72" s="198" t="e">
        <f>IF(COUNT($T72:AO72)&gt;ROUNDUP($Q72/$O72,0)+$P72,0,EDATE(EDATE($T72,1)+$R72,COLUMN()-22))</f>
        <v>#DIV/0!</v>
      </c>
      <c r="AQ72" s="198" t="e">
        <f>IF(COUNT($T72:AP72)&gt;ROUNDUP($Q72/$O72,0)+$P72,0,EDATE(EDATE($T72,1)+$R72,COLUMN()-22))</f>
        <v>#DIV/0!</v>
      </c>
      <c r="AR72" s="198" t="e">
        <f>IF(COUNT($T72:AQ72)&gt;ROUNDUP($Q72/$O72,0)+$P72,0,EDATE(EDATE($T72,1)+$R72,COLUMN()-22))</f>
        <v>#DIV/0!</v>
      </c>
      <c r="AS72" s="198" t="e">
        <f>IF(COUNT($T72:AR72)&gt;ROUNDUP($Q72/$O72,0)+$P72,0,EDATE(EDATE($T72,1)+$R72,COLUMN()-22))</f>
        <v>#DIV/0!</v>
      </c>
      <c r="AT72" s="198" t="e">
        <f>IF(COUNT($T72:AS72)&gt;ROUNDUP($Q72/$O72,0)+$P72,0,EDATE(EDATE($T72,1)+$R72,COLUMN()-22))</f>
        <v>#DIV/0!</v>
      </c>
      <c r="AU72" s="198" t="e">
        <f>IF(COUNT($T72:AT72)&gt;ROUNDUP($Q72/$O72,0)+$P72,0,EDATE(EDATE($T72,1)+$R72,COLUMN()-22))</f>
        <v>#DIV/0!</v>
      </c>
      <c r="AV72" s="198" t="e">
        <f>IF(COUNT($T72:AU72)&gt;ROUNDUP($Q72/$O72,0)+$P72,0,EDATE(EDATE($T72,1)+$R72,COLUMN()-22))</f>
        <v>#DIV/0!</v>
      </c>
      <c r="AW72" s="198" t="e">
        <f>IF(COUNT($T72:AV72)&gt;ROUNDUP($Q72/$O72,0)+$P72,0,EDATE(EDATE($T72,1)+$R72,COLUMN()-22))</f>
        <v>#DIV/0!</v>
      </c>
      <c r="AX72" s="198" t="e">
        <f>IF(COUNT($T72:AW72)&gt;ROUNDUP($Q72/$O72,0)+$P72,0,EDATE(EDATE($T72,1)+$R72,COLUMN()-22))</f>
        <v>#DIV/0!</v>
      </c>
      <c r="AY72" s="198" t="e">
        <f>IF(COUNT($T72:AX72)&gt;ROUNDUP($Q72/$O72,0)+$P72,0,EDATE(EDATE($T72,1)+$R72,COLUMN()-22))</f>
        <v>#DIV/0!</v>
      </c>
      <c r="AZ72" s="198" t="e">
        <f>IF(COUNT($T72:AY72)&gt;ROUNDUP($Q72/$O72,0)+$P72,0,EDATE(EDATE($T72,1)+$R72,COLUMN()-22))</f>
        <v>#DIV/0!</v>
      </c>
      <c r="BA72" s="198" t="e">
        <f>IF(COUNT($T72:AZ72)&gt;ROUNDUP($Q72/$O72,0)+$P72,0,EDATE(EDATE($T72,1)+$R72,COLUMN()-22))</f>
        <v>#DIV/0!</v>
      </c>
      <c r="BB72" s="198" t="e">
        <f>IF(COUNT($T72:BA72)&gt;ROUNDUP($Q72/$O72,0)+$P72,0,EDATE(EDATE($T72,1)+$R72,COLUMN()-22))</f>
        <v>#DIV/0!</v>
      </c>
      <c r="BC72" s="198" t="e">
        <f>IF(COUNT($T72:BB72)&gt;ROUNDUP($Q72/$O72,0)+$P72,0,EDATE(EDATE($T72,1)+$R72,COLUMN()-22))</f>
        <v>#DIV/0!</v>
      </c>
      <c r="BD72" s="167"/>
      <c r="BE72" s="47"/>
    </row>
    <row r="73" spans="1:57" ht="21" customHeight="1">
      <c r="A73" s="160" t="str">
        <f t="shared" ca="1" si="6"/>
        <v/>
      </c>
      <c r="B73" s="280"/>
      <c r="C73" s="282" t="e">
        <f>+VLOOKUP(B73,'اسماء العملاء'!$A$2:$E$1270,5,FALSE)</f>
        <v>#N/A</v>
      </c>
      <c r="D73" s="282" t="e">
        <f>+VLOOKUP(B73,'اسماء العملاء'!$A$2:$C$1270,2,FALSE)</f>
        <v>#N/A</v>
      </c>
      <c r="E73" s="282"/>
      <c r="F73" s="282" t="e">
        <f>+VLOOKUP(B73,'اسماء العملاء'!$A$2:$C$1270,3,FALSE)</f>
        <v>#N/A</v>
      </c>
      <c r="G73" s="47"/>
      <c r="H73" s="82" t="e">
        <f>+VLOOKUP(G73,'انواع الفلاتر'!$B$2:$C$52,2,FALSE)</f>
        <v>#N/A</v>
      </c>
      <c r="I73" s="58"/>
      <c r="J73" s="80" t="e">
        <f t="shared" si="7"/>
        <v>#N/A</v>
      </c>
      <c r="K73" s="63"/>
      <c r="L73" s="63"/>
      <c r="M73" s="169"/>
      <c r="N73" s="64">
        <f t="shared" si="8"/>
        <v>0</v>
      </c>
      <c r="O73" s="287"/>
      <c r="P73" s="181" t="e">
        <f t="shared" si="10"/>
        <v>#DIV/0!</v>
      </c>
      <c r="Q73" s="181" t="e">
        <f t="shared" si="11"/>
        <v>#DIV/0!</v>
      </c>
      <c r="R73" s="194">
        <v>0</v>
      </c>
      <c r="S73" s="187" t="e">
        <f t="shared" si="9"/>
        <v>#DIV/0!</v>
      </c>
      <c r="T73" s="200"/>
      <c r="U73" s="198" t="e">
        <f>IF(COUNT($T73:T73)&gt;ROUNDUP($Q73/$O73,0)+$P73,0,EDATE(EDATE($T73,1)+$R73,COLUMN()-22))</f>
        <v>#DIV/0!</v>
      </c>
      <c r="V73" s="198" t="e">
        <f>IF(COUNT($T73:U73)&gt;ROUNDUP($Q73/$O73,0)+$P73,0,EDATE(EDATE($T73,1)+$R73,COLUMN()-22))</f>
        <v>#DIV/0!</v>
      </c>
      <c r="W73" s="198" t="e">
        <f>IF(COUNT($T73:V73)&gt;ROUNDUP($Q73/$O73,0)+$P73,0,EDATE(EDATE($T73,1)+$R73,COLUMN()-22))</f>
        <v>#DIV/0!</v>
      </c>
      <c r="X73" s="198" t="e">
        <f>IF(COUNT($T73:W73)&gt;ROUNDUP($Q73/$O73,0)+$P73,0,EDATE(EDATE($T73,1)+$R73,COLUMN()-22))</f>
        <v>#DIV/0!</v>
      </c>
      <c r="Y73" s="198" t="e">
        <f>IF(COUNT($T73:X73)&gt;ROUNDUP($Q73/$O73,0)+$P73,0,EDATE(EDATE($T73,1)+$R73,COLUMN()-22))</f>
        <v>#DIV/0!</v>
      </c>
      <c r="Z73" s="198" t="e">
        <f>IF(COUNT($T73:Y73)&gt;ROUNDUP($Q73/$O73,0)+$P73,0,EDATE(EDATE($T73,1)+$R73,COLUMN()-22))</f>
        <v>#DIV/0!</v>
      </c>
      <c r="AA73" s="198" t="e">
        <f>IF(COUNT($T73:Z73)&gt;ROUNDUP($Q73/$O73,0)+$P73,0,EDATE(EDATE($T73,1)+$R73,COLUMN()-22))</f>
        <v>#DIV/0!</v>
      </c>
      <c r="AB73" s="198" t="e">
        <f>IF(COUNT($T73:AA73)&gt;ROUNDUP($Q73/$O73,0)+$P73,0,EDATE(EDATE($T73,1)+$R73,COLUMN()-22))</f>
        <v>#DIV/0!</v>
      </c>
      <c r="AC73" s="198" t="e">
        <f>IF(COUNT($T73:AB73)&gt;ROUNDUP($Q73/$O73,0)+$P73,0,EDATE(EDATE($T73,1)+$R73,COLUMN()-22))</f>
        <v>#DIV/0!</v>
      </c>
      <c r="AD73" s="198" t="e">
        <f>IF(COUNT($T73:AC73)&gt;ROUNDUP($Q73/$O73,0)+$P73,0,EDATE(EDATE($T73,1)+$R73,COLUMN()-22))</f>
        <v>#DIV/0!</v>
      </c>
      <c r="AE73" s="198" t="e">
        <f>IF(COUNT($T73:AD73)&gt;ROUNDUP($Q73/$O73,0)+$P73,0,EDATE(EDATE($T73,1)+$R73,COLUMN()-22))</f>
        <v>#DIV/0!</v>
      </c>
      <c r="AF73" s="198" t="e">
        <f>IF(COUNT($T73:AE73)&gt;ROUNDUP($Q73/$O73,0)+$P73,0,EDATE(EDATE($T73,1)+$R73,COLUMN()-22))</f>
        <v>#DIV/0!</v>
      </c>
      <c r="AG73" s="198" t="e">
        <f>IF(COUNT($T73:AF73)&gt;ROUNDUP($Q73/$O73,0)+$P73,0,EDATE(EDATE($T73,1)+$R73,COLUMN()-22))</f>
        <v>#DIV/0!</v>
      </c>
      <c r="AH73" s="198" t="e">
        <f>IF(COUNT($T73:AG73)&gt;ROUNDUP($Q73/$O73,0)+$P73,0,EDATE(EDATE($T73,1)+$R73,COLUMN()-22))</f>
        <v>#DIV/0!</v>
      </c>
      <c r="AI73" s="198" t="e">
        <f>IF(COUNT($T73:AH73)&gt;ROUNDUP($Q73/$O73,0)+$P73,0,EDATE(EDATE($T73,1)+$R73,COLUMN()-22))</f>
        <v>#DIV/0!</v>
      </c>
      <c r="AJ73" s="198" t="e">
        <f>IF(COUNT($T73:AI73)&gt;ROUNDUP($Q73/$O73,0)+$P73,0,EDATE(EDATE($T73,1)+$R73,COLUMN()-22))</f>
        <v>#DIV/0!</v>
      </c>
      <c r="AK73" s="198" t="e">
        <f>IF(COUNT($T73:AJ73)&gt;ROUNDUP($Q73/$O73,0)+$P73,0,EDATE(EDATE($T73,1)+$R73,COLUMN()-22))</f>
        <v>#DIV/0!</v>
      </c>
      <c r="AL73" s="198" t="e">
        <f>IF(COUNT($T73:AK73)&gt;ROUNDUP($Q73/$O73,0)+$P73,0,EDATE(EDATE($T73,1)+$R73,COLUMN()-22))</f>
        <v>#DIV/0!</v>
      </c>
      <c r="AM73" s="198" t="e">
        <f>IF(COUNT($T73:AL73)&gt;ROUNDUP($Q73/$O73,0)+$P73,0,EDATE(EDATE($T73,1)+$R73,COLUMN()-22))</f>
        <v>#DIV/0!</v>
      </c>
      <c r="AN73" s="198" t="e">
        <f>IF(COUNT($T73:AM73)&gt;ROUNDUP($Q73/$O73,0)+$P73,0,EDATE(EDATE($T73,1)+$R73,COLUMN()-22))</f>
        <v>#DIV/0!</v>
      </c>
      <c r="AO73" s="198" t="e">
        <f>IF(COUNT($T73:AN73)&gt;ROUNDUP($Q73/$O73,0)+$P73,0,EDATE(EDATE($T73,1)+$R73,COLUMN()-22))</f>
        <v>#DIV/0!</v>
      </c>
      <c r="AP73" s="198" t="e">
        <f>IF(COUNT($T73:AO73)&gt;ROUNDUP($Q73/$O73,0)+$P73,0,EDATE(EDATE($T73,1)+$R73,COLUMN()-22))</f>
        <v>#DIV/0!</v>
      </c>
      <c r="AQ73" s="198" t="e">
        <f>IF(COUNT($T73:AP73)&gt;ROUNDUP($Q73/$O73,0)+$P73,0,EDATE(EDATE($T73,1)+$R73,COLUMN()-22))</f>
        <v>#DIV/0!</v>
      </c>
      <c r="AR73" s="198" t="e">
        <f>IF(COUNT($T73:AQ73)&gt;ROUNDUP($Q73/$O73,0)+$P73,0,EDATE(EDATE($T73,1)+$R73,COLUMN()-22))</f>
        <v>#DIV/0!</v>
      </c>
      <c r="AS73" s="198" t="e">
        <f>IF(COUNT($T73:AR73)&gt;ROUNDUP($Q73/$O73,0)+$P73,0,EDATE(EDATE($T73,1)+$R73,COLUMN()-22))</f>
        <v>#DIV/0!</v>
      </c>
      <c r="AT73" s="198" t="e">
        <f>IF(COUNT($T73:AS73)&gt;ROUNDUP($Q73/$O73,0)+$P73,0,EDATE(EDATE($T73,1)+$R73,COLUMN()-22))</f>
        <v>#DIV/0!</v>
      </c>
      <c r="AU73" s="198" t="e">
        <f>IF(COUNT($T73:AT73)&gt;ROUNDUP($Q73/$O73,0)+$P73,0,EDATE(EDATE($T73,1)+$R73,COLUMN()-22))</f>
        <v>#DIV/0!</v>
      </c>
      <c r="AV73" s="198" t="e">
        <f>IF(COUNT($T73:AU73)&gt;ROUNDUP($Q73/$O73,0)+$P73,0,EDATE(EDATE($T73,1)+$R73,COLUMN()-22))</f>
        <v>#DIV/0!</v>
      </c>
      <c r="AW73" s="198" t="e">
        <f>IF(COUNT($T73:AV73)&gt;ROUNDUP($Q73/$O73,0)+$P73,0,EDATE(EDATE($T73,1)+$R73,COLUMN()-22))</f>
        <v>#DIV/0!</v>
      </c>
      <c r="AX73" s="198" t="e">
        <f>IF(COUNT($T73:AW73)&gt;ROUNDUP($Q73/$O73,0)+$P73,0,EDATE(EDATE($T73,1)+$R73,COLUMN()-22))</f>
        <v>#DIV/0!</v>
      </c>
      <c r="AY73" s="198" t="e">
        <f>IF(COUNT($T73:AX73)&gt;ROUNDUP($Q73/$O73,0)+$P73,0,EDATE(EDATE($T73,1)+$R73,COLUMN()-22))</f>
        <v>#DIV/0!</v>
      </c>
      <c r="AZ73" s="198" t="e">
        <f>IF(COUNT($T73:AY73)&gt;ROUNDUP($Q73/$O73,0)+$P73,0,EDATE(EDATE($T73,1)+$R73,COLUMN()-22))</f>
        <v>#DIV/0!</v>
      </c>
      <c r="BA73" s="198" t="e">
        <f>IF(COUNT($T73:AZ73)&gt;ROUNDUP($Q73/$O73,0)+$P73,0,EDATE(EDATE($T73,1)+$R73,COLUMN()-22))</f>
        <v>#DIV/0!</v>
      </c>
      <c r="BB73" s="198" t="e">
        <f>IF(COUNT($T73:BA73)&gt;ROUNDUP($Q73/$O73,0)+$P73,0,EDATE(EDATE($T73,1)+$R73,COLUMN()-22))</f>
        <v>#DIV/0!</v>
      </c>
      <c r="BC73" s="198" t="e">
        <f>IF(COUNT($T73:BB73)&gt;ROUNDUP($Q73/$O73,0)+$P73,0,EDATE(EDATE($T73,1)+$R73,COLUMN()-22))</f>
        <v>#DIV/0!</v>
      </c>
      <c r="BD73" s="167"/>
      <c r="BE73" s="47"/>
    </row>
    <row r="74" spans="1:57" ht="21" customHeight="1">
      <c r="A74" s="160" t="str">
        <f t="shared" ca="1" si="6"/>
        <v/>
      </c>
      <c r="B74" s="280"/>
      <c r="C74" s="282" t="e">
        <f>+VLOOKUP(B74,'اسماء العملاء'!$A$2:$E$1270,5,FALSE)</f>
        <v>#N/A</v>
      </c>
      <c r="D74" s="282" t="e">
        <f>+VLOOKUP(B74,'اسماء العملاء'!$A$2:$C$1270,2,FALSE)</f>
        <v>#N/A</v>
      </c>
      <c r="E74" s="282"/>
      <c r="F74" s="282" t="e">
        <f>+VLOOKUP(B74,'اسماء العملاء'!$A$2:$C$1270,3,FALSE)</f>
        <v>#N/A</v>
      </c>
      <c r="G74" s="47"/>
      <c r="H74" s="82" t="e">
        <f>+VLOOKUP(G74,'انواع الفلاتر'!$B$2:$C$52,2,FALSE)</f>
        <v>#N/A</v>
      </c>
      <c r="I74" s="58"/>
      <c r="J74" s="80" t="e">
        <f t="shared" si="7"/>
        <v>#N/A</v>
      </c>
      <c r="K74" s="63"/>
      <c r="L74" s="63"/>
      <c r="M74" s="169"/>
      <c r="N74" s="64">
        <f t="shared" si="8"/>
        <v>0</v>
      </c>
      <c r="O74" s="287"/>
      <c r="P74" s="181" t="e">
        <f t="shared" si="10"/>
        <v>#DIV/0!</v>
      </c>
      <c r="Q74" s="181" t="e">
        <f t="shared" si="11"/>
        <v>#DIV/0!</v>
      </c>
      <c r="R74" s="194">
        <v>0</v>
      </c>
      <c r="S74" s="187" t="e">
        <f t="shared" si="9"/>
        <v>#DIV/0!</v>
      </c>
      <c r="T74" s="200"/>
      <c r="U74" s="198" t="e">
        <f>IF(COUNT($T74:T74)&gt;ROUNDUP($Q74/$O74,0)+$P74,0,EDATE(EDATE($T74,1)+$R74,COLUMN()-22))</f>
        <v>#DIV/0!</v>
      </c>
      <c r="V74" s="198" t="e">
        <f>IF(COUNT($T74:U74)&gt;ROUNDUP($Q74/$O74,0)+$P74,0,EDATE(EDATE($T74,1)+$R74,COLUMN()-22))</f>
        <v>#DIV/0!</v>
      </c>
      <c r="W74" s="198" t="e">
        <f>IF(COUNT($T74:V74)&gt;ROUNDUP($Q74/$O74,0)+$P74,0,EDATE(EDATE($T74,1)+$R74,COLUMN()-22))</f>
        <v>#DIV/0!</v>
      </c>
      <c r="X74" s="198" t="e">
        <f>IF(COUNT($T74:W74)&gt;ROUNDUP($Q74/$O74,0)+$P74,0,EDATE(EDATE($T74,1)+$R74,COLUMN()-22))</f>
        <v>#DIV/0!</v>
      </c>
      <c r="Y74" s="198" t="e">
        <f>IF(COUNT($T74:X74)&gt;ROUNDUP($Q74/$O74,0)+$P74,0,EDATE(EDATE($T74,1)+$R74,COLUMN()-22))</f>
        <v>#DIV/0!</v>
      </c>
      <c r="Z74" s="198" t="e">
        <f>IF(COUNT($T74:Y74)&gt;ROUNDUP($Q74/$O74,0)+$P74,0,EDATE(EDATE($T74,1)+$R74,COLUMN()-22))</f>
        <v>#DIV/0!</v>
      </c>
      <c r="AA74" s="198" t="e">
        <f>IF(COUNT($T74:Z74)&gt;ROUNDUP($Q74/$O74,0)+$P74,0,EDATE(EDATE($T74,1)+$R74,COLUMN()-22))</f>
        <v>#DIV/0!</v>
      </c>
      <c r="AB74" s="198" t="e">
        <f>IF(COUNT($T74:AA74)&gt;ROUNDUP($Q74/$O74,0)+$P74,0,EDATE(EDATE($T74,1)+$R74,COLUMN()-22))</f>
        <v>#DIV/0!</v>
      </c>
      <c r="AC74" s="198" t="e">
        <f>IF(COUNT($T74:AB74)&gt;ROUNDUP($Q74/$O74,0)+$P74,0,EDATE(EDATE($T74,1)+$R74,COLUMN()-22))</f>
        <v>#DIV/0!</v>
      </c>
      <c r="AD74" s="198" t="e">
        <f>IF(COUNT($T74:AC74)&gt;ROUNDUP($Q74/$O74,0)+$P74,0,EDATE(EDATE($T74,1)+$R74,COLUMN()-22))</f>
        <v>#DIV/0!</v>
      </c>
      <c r="AE74" s="198" t="e">
        <f>IF(COUNT($T74:AD74)&gt;ROUNDUP($Q74/$O74,0)+$P74,0,EDATE(EDATE($T74,1)+$R74,COLUMN()-22))</f>
        <v>#DIV/0!</v>
      </c>
      <c r="AF74" s="198" t="e">
        <f>IF(COUNT($T74:AE74)&gt;ROUNDUP($Q74/$O74,0)+$P74,0,EDATE(EDATE($T74,1)+$R74,COLUMN()-22))</f>
        <v>#DIV/0!</v>
      </c>
      <c r="AG74" s="198" t="e">
        <f>IF(COUNT($T74:AF74)&gt;ROUNDUP($Q74/$O74,0)+$P74,0,EDATE(EDATE($T74,1)+$R74,COLUMN()-22))</f>
        <v>#DIV/0!</v>
      </c>
      <c r="AH74" s="198" t="e">
        <f>IF(COUNT($T74:AG74)&gt;ROUNDUP($Q74/$O74,0)+$P74,0,EDATE(EDATE($T74,1)+$R74,COLUMN()-22))</f>
        <v>#DIV/0!</v>
      </c>
      <c r="AI74" s="198" t="e">
        <f>IF(COUNT($T74:AH74)&gt;ROUNDUP($Q74/$O74,0)+$P74,0,EDATE(EDATE($T74,1)+$R74,COLUMN()-22))</f>
        <v>#DIV/0!</v>
      </c>
      <c r="AJ74" s="198" t="e">
        <f>IF(COUNT($T74:AI74)&gt;ROUNDUP($Q74/$O74,0)+$P74,0,EDATE(EDATE($T74,1)+$R74,COLUMN()-22))</f>
        <v>#DIV/0!</v>
      </c>
      <c r="AK74" s="198" t="e">
        <f>IF(COUNT($T74:AJ74)&gt;ROUNDUP($Q74/$O74,0)+$P74,0,EDATE(EDATE($T74,1)+$R74,COLUMN()-22))</f>
        <v>#DIV/0!</v>
      </c>
      <c r="AL74" s="198" t="e">
        <f>IF(COUNT($T74:AK74)&gt;ROUNDUP($Q74/$O74,0)+$P74,0,EDATE(EDATE($T74,1)+$R74,COLUMN()-22))</f>
        <v>#DIV/0!</v>
      </c>
      <c r="AM74" s="198" t="e">
        <f>IF(COUNT($T74:AL74)&gt;ROUNDUP($Q74/$O74,0)+$P74,0,EDATE(EDATE($T74,1)+$R74,COLUMN()-22))</f>
        <v>#DIV/0!</v>
      </c>
      <c r="AN74" s="198" t="e">
        <f>IF(COUNT($T74:AM74)&gt;ROUNDUP($Q74/$O74,0)+$P74,0,EDATE(EDATE($T74,1)+$R74,COLUMN()-22))</f>
        <v>#DIV/0!</v>
      </c>
      <c r="AO74" s="198" t="e">
        <f>IF(COUNT($T74:AN74)&gt;ROUNDUP($Q74/$O74,0)+$P74,0,EDATE(EDATE($T74,1)+$R74,COLUMN()-22))</f>
        <v>#DIV/0!</v>
      </c>
      <c r="AP74" s="198" t="e">
        <f>IF(COUNT($T74:AO74)&gt;ROUNDUP($Q74/$O74,0)+$P74,0,EDATE(EDATE($T74,1)+$R74,COLUMN()-22))</f>
        <v>#DIV/0!</v>
      </c>
      <c r="AQ74" s="198" t="e">
        <f>IF(COUNT($T74:AP74)&gt;ROUNDUP($Q74/$O74,0)+$P74,0,EDATE(EDATE($T74,1)+$R74,COLUMN()-22))</f>
        <v>#DIV/0!</v>
      </c>
      <c r="AR74" s="198" t="e">
        <f>IF(COUNT($T74:AQ74)&gt;ROUNDUP($Q74/$O74,0)+$P74,0,EDATE(EDATE($T74,1)+$R74,COLUMN()-22))</f>
        <v>#DIV/0!</v>
      </c>
      <c r="AS74" s="198" t="e">
        <f>IF(COUNT($T74:AR74)&gt;ROUNDUP($Q74/$O74,0)+$P74,0,EDATE(EDATE($T74,1)+$R74,COLUMN()-22))</f>
        <v>#DIV/0!</v>
      </c>
      <c r="AT74" s="198" t="e">
        <f>IF(COUNT($T74:AS74)&gt;ROUNDUP($Q74/$O74,0)+$P74,0,EDATE(EDATE($T74,1)+$R74,COLUMN()-22))</f>
        <v>#DIV/0!</v>
      </c>
      <c r="AU74" s="198" t="e">
        <f>IF(COUNT($T74:AT74)&gt;ROUNDUP($Q74/$O74,0)+$P74,0,EDATE(EDATE($T74,1)+$R74,COLUMN()-22))</f>
        <v>#DIV/0!</v>
      </c>
      <c r="AV74" s="198" t="e">
        <f>IF(COUNT($T74:AU74)&gt;ROUNDUP($Q74/$O74,0)+$P74,0,EDATE(EDATE($T74,1)+$R74,COLUMN()-22))</f>
        <v>#DIV/0!</v>
      </c>
      <c r="AW74" s="198" t="e">
        <f>IF(COUNT($T74:AV74)&gt;ROUNDUP($Q74/$O74,0)+$P74,0,EDATE(EDATE($T74,1)+$R74,COLUMN()-22))</f>
        <v>#DIV/0!</v>
      </c>
      <c r="AX74" s="198" t="e">
        <f>IF(COUNT($T74:AW74)&gt;ROUNDUP($Q74/$O74,0)+$P74,0,EDATE(EDATE($T74,1)+$R74,COLUMN()-22))</f>
        <v>#DIV/0!</v>
      </c>
      <c r="AY74" s="198" t="e">
        <f>IF(COUNT($T74:AX74)&gt;ROUNDUP($Q74/$O74,0)+$P74,0,EDATE(EDATE($T74,1)+$R74,COLUMN()-22))</f>
        <v>#DIV/0!</v>
      </c>
      <c r="AZ74" s="198" t="e">
        <f>IF(COUNT($T74:AY74)&gt;ROUNDUP($Q74/$O74,0)+$P74,0,EDATE(EDATE($T74,1)+$R74,COLUMN()-22))</f>
        <v>#DIV/0!</v>
      </c>
      <c r="BA74" s="198" t="e">
        <f>IF(COUNT($T74:AZ74)&gt;ROUNDUP($Q74/$O74,0)+$P74,0,EDATE(EDATE($T74,1)+$R74,COLUMN()-22))</f>
        <v>#DIV/0!</v>
      </c>
      <c r="BB74" s="198" t="e">
        <f>IF(COUNT($T74:BA74)&gt;ROUNDUP($Q74/$O74,0)+$P74,0,EDATE(EDATE($T74,1)+$R74,COLUMN()-22))</f>
        <v>#DIV/0!</v>
      </c>
      <c r="BC74" s="198" t="e">
        <f>IF(COUNT($T74:BB74)&gt;ROUNDUP($Q74/$O74,0)+$P74,0,EDATE(EDATE($T74,1)+$R74,COLUMN()-22))</f>
        <v>#DIV/0!</v>
      </c>
      <c r="BD74" s="167"/>
      <c r="BE74" s="47"/>
    </row>
    <row r="75" spans="1:57" ht="21" customHeight="1">
      <c r="A75" s="160" t="str">
        <f t="shared" ca="1" si="6"/>
        <v/>
      </c>
      <c r="B75" s="280"/>
      <c r="C75" s="282" t="e">
        <f>+VLOOKUP(B75,'اسماء العملاء'!$A$2:$E$1270,5,FALSE)</f>
        <v>#N/A</v>
      </c>
      <c r="D75" s="282" t="e">
        <f>+VLOOKUP(B75,'اسماء العملاء'!$A$2:$C$1270,2,FALSE)</f>
        <v>#N/A</v>
      </c>
      <c r="E75" s="282"/>
      <c r="F75" s="282" t="e">
        <f>+VLOOKUP(B75,'اسماء العملاء'!$A$2:$C$1270,3,FALSE)</f>
        <v>#N/A</v>
      </c>
      <c r="G75" s="47"/>
      <c r="H75" s="82" t="e">
        <f>+VLOOKUP(G75,'انواع الفلاتر'!$B$2:$C$52,2,FALSE)</f>
        <v>#N/A</v>
      </c>
      <c r="I75" s="58"/>
      <c r="J75" s="80" t="e">
        <f t="shared" si="7"/>
        <v>#N/A</v>
      </c>
      <c r="K75" s="63"/>
      <c r="L75" s="63"/>
      <c r="M75" s="169"/>
      <c r="N75" s="64">
        <f t="shared" si="8"/>
        <v>0</v>
      </c>
      <c r="O75" s="287"/>
      <c r="P75" s="181" t="e">
        <f t="shared" si="10"/>
        <v>#DIV/0!</v>
      </c>
      <c r="Q75" s="181" t="e">
        <f t="shared" si="11"/>
        <v>#DIV/0!</v>
      </c>
      <c r="R75" s="194">
        <v>0</v>
      </c>
      <c r="S75" s="187" t="e">
        <f t="shared" si="9"/>
        <v>#DIV/0!</v>
      </c>
      <c r="T75" s="200"/>
      <c r="U75" s="198" t="e">
        <f>IF(COUNT($T75:T75)&gt;ROUNDUP($Q75/$O75,0)+$P75,0,EDATE(EDATE($T75,1)+$R75,COLUMN()-22))</f>
        <v>#DIV/0!</v>
      </c>
      <c r="V75" s="198" t="e">
        <f>IF(COUNT($T75:U75)&gt;ROUNDUP($Q75/$O75,0)+$P75,0,EDATE(EDATE($T75,1)+$R75,COLUMN()-22))</f>
        <v>#DIV/0!</v>
      </c>
      <c r="W75" s="198" t="e">
        <f>IF(COUNT($T75:V75)&gt;ROUNDUP($Q75/$O75,0)+$P75,0,EDATE(EDATE($T75,1)+$R75,COLUMN()-22))</f>
        <v>#DIV/0!</v>
      </c>
      <c r="X75" s="198" t="e">
        <f>IF(COUNT($T75:W75)&gt;ROUNDUP($Q75/$O75,0)+$P75,0,EDATE(EDATE($T75,1)+$R75,COLUMN()-22))</f>
        <v>#DIV/0!</v>
      </c>
      <c r="Y75" s="198" t="e">
        <f>IF(COUNT($T75:X75)&gt;ROUNDUP($Q75/$O75,0)+$P75,0,EDATE(EDATE($T75,1)+$R75,COLUMN()-22))</f>
        <v>#DIV/0!</v>
      </c>
      <c r="Z75" s="198" t="e">
        <f>IF(COUNT($T75:Y75)&gt;ROUNDUP($Q75/$O75,0)+$P75,0,EDATE(EDATE($T75,1)+$R75,COLUMN()-22))</f>
        <v>#DIV/0!</v>
      </c>
      <c r="AA75" s="198" t="e">
        <f>IF(COUNT($T75:Z75)&gt;ROUNDUP($Q75/$O75,0)+$P75,0,EDATE(EDATE($T75,1)+$R75,COLUMN()-22))</f>
        <v>#DIV/0!</v>
      </c>
      <c r="AB75" s="198" t="e">
        <f>IF(COUNT($T75:AA75)&gt;ROUNDUP($Q75/$O75,0)+$P75,0,EDATE(EDATE($T75,1)+$R75,COLUMN()-22))</f>
        <v>#DIV/0!</v>
      </c>
      <c r="AC75" s="198" t="e">
        <f>IF(COUNT($T75:AB75)&gt;ROUNDUP($Q75/$O75,0)+$P75,0,EDATE(EDATE($T75,1)+$R75,COLUMN()-22))</f>
        <v>#DIV/0!</v>
      </c>
      <c r="AD75" s="198" t="e">
        <f>IF(COUNT($T75:AC75)&gt;ROUNDUP($Q75/$O75,0)+$P75,0,EDATE(EDATE($T75,1)+$R75,COLUMN()-22))</f>
        <v>#DIV/0!</v>
      </c>
      <c r="AE75" s="198" t="e">
        <f>IF(COUNT($T75:AD75)&gt;ROUNDUP($Q75/$O75,0)+$P75,0,EDATE(EDATE($T75,1)+$R75,COLUMN()-22))</f>
        <v>#DIV/0!</v>
      </c>
      <c r="AF75" s="198" t="e">
        <f>IF(COUNT($T75:AE75)&gt;ROUNDUP($Q75/$O75,0)+$P75,0,EDATE(EDATE($T75,1)+$R75,COLUMN()-22))</f>
        <v>#DIV/0!</v>
      </c>
      <c r="AG75" s="198" t="e">
        <f>IF(COUNT($T75:AF75)&gt;ROUNDUP($Q75/$O75,0)+$P75,0,EDATE(EDATE($T75,1)+$R75,COLUMN()-22))</f>
        <v>#DIV/0!</v>
      </c>
      <c r="AH75" s="198" t="e">
        <f>IF(COUNT($T75:AG75)&gt;ROUNDUP($Q75/$O75,0)+$P75,0,EDATE(EDATE($T75,1)+$R75,COLUMN()-22))</f>
        <v>#DIV/0!</v>
      </c>
      <c r="AI75" s="198" t="e">
        <f>IF(COUNT($T75:AH75)&gt;ROUNDUP($Q75/$O75,0)+$P75,0,EDATE(EDATE($T75,1)+$R75,COLUMN()-22))</f>
        <v>#DIV/0!</v>
      </c>
      <c r="AJ75" s="198" t="e">
        <f>IF(COUNT($T75:AI75)&gt;ROUNDUP($Q75/$O75,0)+$P75,0,EDATE(EDATE($T75,1)+$R75,COLUMN()-22))</f>
        <v>#DIV/0!</v>
      </c>
      <c r="AK75" s="198" t="e">
        <f>IF(COUNT($T75:AJ75)&gt;ROUNDUP($Q75/$O75,0)+$P75,0,EDATE(EDATE($T75,1)+$R75,COLUMN()-22))</f>
        <v>#DIV/0!</v>
      </c>
      <c r="AL75" s="198" t="e">
        <f>IF(COUNT($T75:AK75)&gt;ROUNDUP($Q75/$O75,0)+$P75,0,EDATE(EDATE($T75,1)+$R75,COLUMN()-22))</f>
        <v>#DIV/0!</v>
      </c>
      <c r="AM75" s="198" t="e">
        <f>IF(COUNT($T75:AL75)&gt;ROUNDUP($Q75/$O75,0)+$P75,0,EDATE(EDATE($T75,1)+$R75,COLUMN()-22))</f>
        <v>#DIV/0!</v>
      </c>
      <c r="AN75" s="198" t="e">
        <f>IF(COUNT($T75:AM75)&gt;ROUNDUP($Q75/$O75,0)+$P75,0,EDATE(EDATE($T75,1)+$R75,COLUMN()-22))</f>
        <v>#DIV/0!</v>
      </c>
      <c r="AO75" s="198" t="e">
        <f>IF(COUNT($T75:AN75)&gt;ROUNDUP($Q75/$O75,0)+$P75,0,EDATE(EDATE($T75,1)+$R75,COLUMN()-22))</f>
        <v>#DIV/0!</v>
      </c>
      <c r="AP75" s="198" t="e">
        <f>IF(COUNT($T75:AO75)&gt;ROUNDUP($Q75/$O75,0)+$P75,0,EDATE(EDATE($T75,1)+$R75,COLUMN()-22))</f>
        <v>#DIV/0!</v>
      </c>
      <c r="AQ75" s="198" t="e">
        <f>IF(COUNT($T75:AP75)&gt;ROUNDUP($Q75/$O75,0)+$P75,0,EDATE(EDATE($T75,1)+$R75,COLUMN()-22))</f>
        <v>#DIV/0!</v>
      </c>
      <c r="AR75" s="198" t="e">
        <f>IF(COUNT($T75:AQ75)&gt;ROUNDUP($Q75/$O75,0)+$P75,0,EDATE(EDATE($T75,1)+$R75,COLUMN()-22))</f>
        <v>#DIV/0!</v>
      </c>
      <c r="AS75" s="198" t="e">
        <f>IF(COUNT($T75:AR75)&gt;ROUNDUP($Q75/$O75,0)+$P75,0,EDATE(EDATE($T75,1)+$R75,COLUMN()-22))</f>
        <v>#DIV/0!</v>
      </c>
      <c r="AT75" s="198" t="e">
        <f>IF(COUNT($T75:AS75)&gt;ROUNDUP($Q75/$O75,0)+$P75,0,EDATE(EDATE($T75,1)+$R75,COLUMN()-22))</f>
        <v>#DIV/0!</v>
      </c>
      <c r="AU75" s="198" t="e">
        <f>IF(COUNT($T75:AT75)&gt;ROUNDUP($Q75/$O75,0)+$P75,0,EDATE(EDATE($T75,1)+$R75,COLUMN()-22))</f>
        <v>#DIV/0!</v>
      </c>
      <c r="AV75" s="198" t="e">
        <f>IF(COUNT($T75:AU75)&gt;ROUNDUP($Q75/$O75,0)+$P75,0,EDATE(EDATE($T75,1)+$R75,COLUMN()-22))</f>
        <v>#DIV/0!</v>
      </c>
      <c r="AW75" s="198" t="e">
        <f>IF(COUNT($T75:AV75)&gt;ROUNDUP($Q75/$O75,0)+$P75,0,EDATE(EDATE($T75,1)+$R75,COLUMN()-22))</f>
        <v>#DIV/0!</v>
      </c>
      <c r="AX75" s="198" t="e">
        <f>IF(COUNT($T75:AW75)&gt;ROUNDUP($Q75/$O75,0)+$P75,0,EDATE(EDATE($T75,1)+$R75,COLUMN()-22))</f>
        <v>#DIV/0!</v>
      </c>
      <c r="AY75" s="198" t="e">
        <f>IF(COUNT($T75:AX75)&gt;ROUNDUP($Q75/$O75,0)+$P75,0,EDATE(EDATE($T75,1)+$R75,COLUMN()-22))</f>
        <v>#DIV/0!</v>
      </c>
      <c r="AZ75" s="198" t="e">
        <f>IF(COUNT($T75:AY75)&gt;ROUNDUP($Q75/$O75,0)+$P75,0,EDATE(EDATE($T75,1)+$R75,COLUMN()-22))</f>
        <v>#DIV/0!</v>
      </c>
      <c r="BA75" s="198" t="e">
        <f>IF(COUNT($T75:AZ75)&gt;ROUNDUP($Q75/$O75,0)+$P75,0,EDATE(EDATE($T75,1)+$R75,COLUMN()-22))</f>
        <v>#DIV/0!</v>
      </c>
      <c r="BB75" s="198" t="e">
        <f>IF(COUNT($T75:BA75)&gt;ROUNDUP($Q75/$O75,0)+$P75,0,EDATE(EDATE($T75,1)+$R75,COLUMN()-22))</f>
        <v>#DIV/0!</v>
      </c>
      <c r="BC75" s="198" t="e">
        <f>IF(COUNT($T75:BB75)&gt;ROUNDUP($Q75/$O75,0)+$P75,0,EDATE(EDATE($T75,1)+$R75,COLUMN()-22))</f>
        <v>#DIV/0!</v>
      </c>
      <c r="BD75" s="167"/>
      <c r="BE75" s="47"/>
    </row>
    <row r="76" spans="1:57" ht="21" customHeight="1">
      <c r="A76" s="160" t="str">
        <f t="shared" ca="1" si="6"/>
        <v/>
      </c>
      <c r="B76" s="280"/>
      <c r="C76" s="282" t="e">
        <f>+VLOOKUP(B76,'اسماء العملاء'!$A$2:$E$1270,5,FALSE)</f>
        <v>#N/A</v>
      </c>
      <c r="D76" s="282" t="e">
        <f>+VLOOKUP(B76,'اسماء العملاء'!$A$2:$C$1270,2,FALSE)</f>
        <v>#N/A</v>
      </c>
      <c r="E76" s="282"/>
      <c r="F76" s="282" t="e">
        <f>+VLOOKUP(B76,'اسماء العملاء'!$A$2:$C$1270,3,FALSE)</f>
        <v>#N/A</v>
      </c>
      <c r="G76" s="47"/>
      <c r="H76" s="82" t="e">
        <f>+VLOOKUP(G76,'انواع الفلاتر'!$B$2:$C$52,2,FALSE)</f>
        <v>#N/A</v>
      </c>
      <c r="I76" s="58"/>
      <c r="J76" s="80" t="e">
        <f t="shared" si="7"/>
        <v>#N/A</v>
      </c>
      <c r="K76" s="63"/>
      <c r="L76" s="63"/>
      <c r="M76" s="169"/>
      <c r="N76" s="64">
        <f t="shared" si="8"/>
        <v>0</v>
      </c>
      <c r="O76" s="287"/>
      <c r="P76" s="181" t="e">
        <f t="shared" si="10"/>
        <v>#DIV/0!</v>
      </c>
      <c r="Q76" s="181" t="e">
        <f t="shared" si="11"/>
        <v>#DIV/0!</v>
      </c>
      <c r="R76" s="194">
        <v>0</v>
      </c>
      <c r="S76" s="187" t="e">
        <f t="shared" si="9"/>
        <v>#DIV/0!</v>
      </c>
      <c r="T76" s="200"/>
      <c r="U76" s="198" t="e">
        <f>IF(COUNT($T76:T76)&gt;ROUNDUP($Q76/$O76,0)+$P76,0,EDATE(EDATE($T76,1)+$R76,COLUMN()-22))</f>
        <v>#DIV/0!</v>
      </c>
      <c r="V76" s="198" t="e">
        <f>IF(COUNT($T76:U76)&gt;ROUNDUP($Q76/$O76,0)+$P76,0,EDATE(EDATE($T76,1)+$R76,COLUMN()-22))</f>
        <v>#DIV/0!</v>
      </c>
      <c r="W76" s="198" t="e">
        <f>IF(COUNT($T76:V76)&gt;ROUNDUP($Q76/$O76,0)+$P76,0,EDATE(EDATE($T76,1)+$R76,COLUMN()-22))</f>
        <v>#DIV/0!</v>
      </c>
      <c r="X76" s="198" t="e">
        <f>IF(COUNT($T76:W76)&gt;ROUNDUP($Q76/$O76,0)+$P76,0,EDATE(EDATE($T76,1)+$R76,COLUMN()-22))</f>
        <v>#DIV/0!</v>
      </c>
      <c r="Y76" s="198" t="e">
        <f>IF(COUNT($T76:X76)&gt;ROUNDUP($Q76/$O76,0)+$P76,0,EDATE(EDATE($T76,1)+$R76,COLUMN()-22))</f>
        <v>#DIV/0!</v>
      </c>
      <c r="Z76" s="198" t="e">
        <f>IF(COUNT($T76:Y76)&gt;ROUNDUP($Q76/$O76,0)+$P76,0,EDATE(EDATE($T76,1)+$R76,COLUMN()-22))</f>
        <v>#DIV/0!</v>
      </c>
      <c r="AA76" s="198" t="e">
        <f>IF(COUNT($T76:Z76)&gt;ROUNDUP($Q76/$O76,0)+$P76,0,EDATE(EDATE($T76,1)+$R76,COLUMN()-22))</f>
        <v>#DIV/0!</v>
      </c>
      <c r="AB76" s="198" t="e">
        <f>IF(COUNT($T76:AA76)&gt;ROUNDUP($Q76/$O76,0)+$P76,0,EDATE(EDATE($T76,1)+$R76,COLUMN()-22))</f>
        <v>#DIV/0!</v>
      </c>
      <c r="AC76" s="198" t="e">
        <f>IF(COUNT($T76:AB76)&gt;ROUNDUP($Q76/$O76,0)+$P76,0,EDATE(EDATE($T76,1)+$R76,COLUMN()-22))</f>
        <v>#DIV/0!</v>
      </c>
      <c r="AD76" s="198" t="e">
        <f>IF(COUNT($T76:AC76)&gt;ROUNDUP($Q76/$O76,0)+$P76,0,EDATE(EDATE($T76,1)+$R76,COLUMN()-22))</f>
        <v>#DIV/0!</v>
      </c>
      <c r="AE76" s="198" t="e">
        <f>IF(COUNT($T76:AD76)&gt;ROUNDUP($Q76/$O76,0)+$P76,0,EDATE(EDATE($T76,1)+$R76,COLUMN()-22))</f>
        <v>#DIV/0!</v>
      </c>
      <c r="AF76" s="198" t="e">
        <f>IF(COUNT($T76:AE76)&gt;ROUNDUP($Q76/$O76,0)+$P76,0,EDATE(EDATE($T76,1)+$R76,COLUMN()-22))</f>
        <v>#DIV/0!</v>
      </c>
      <c r="AG76" s="198" t="e">
        <f>IF(COUNT($T76:AF76)&gt;ROUNDUP($Q76/$O76,0)+$P76,0,EDATE(EDATE($T76,1)+$R76,COLUMN()-22))</f>
        <v>#DIV/0!</v>
      </c>
      <c r="AH76" s="198" t="e">
        <f>IF(COUNT($T76:AG76)&gt;ROUNDUP($Q76/$O76,0)+$P76,0,EDATE(EDATE($T76,1)+$R76,COLUMN()-22))</f>
        <v>#DIV/0!</v>
      </c>
      <c r="AI76" s="198" t="e">
        <f>IF(COUNT($T76:AH76)&gt;ROUNDUP($Q76/$O76,0)+$P76,0,EDATE(EDATE($T76,1)+$R76,COLUMN()-22))</f>
        <v>#DIV/0!</v>
      </c>
      <c r="AJ76" s="198" t="e">
        <f>IF(COUNT($T76:AI76)&gt;ROUNDUP($Q76/$O76,0)+$P76,0,EDATE(EDATE($T76,1)+$R76,COLUMN()-22))</f>
        <v>#DIV/0!</v>
      </c>
      <c r="AK76" s="198" t="e">
        <f>IF(COUNT($T76:AJ76)&gt;ROUNDUP($Q76/$O76,0)+$P76,0,EDATE(EDATE($T76,1)+$R76,COLUMN()-22))</f>
        <v>#DIV/0!</v>
      </c>
      <c r="AL76" s="198" t="e">
        <f>IF(COUNT($T76:AK76)&gt;ROUNDUP($Q76/$O76,0)+$P76,0,EDATE(EDATE($T76,1)+$R76,COLUMN()-22))</f>
        <v>#DIV/0!</v>
      </c>
      <c r="AM76" s="198" t="e">
        <f>IF(COUNT($T76:AL76)&gt;ROUNDUP($Q76/$O76,0)+$P76,0,EDATE(EDATE($T76,1)+$R76,COLUMN()-22))</f>
        <v>#DIV/0!</v>
      </c>
      <c r="AN76" s="198" t="e">
        <f>IF(COUNT($T76:AM76)&gt;ROUNDUP($Q76/$O76,0)+$P76,0,EDATE(EDATE($T76,1)+$R76,COLUMN()-22))</f>
        <v>#DIV/0!</v>
      </c>
      <c r="AO76" s="198" t="e">
        <f>IF(COUNT($T76:AN76)&gt;ROUNDUP($Q76/$O76,0)+$P76,0,EDATE(EDATE($T76,1)+$R76,COLUMN()-22))</f>
        <v>#DIV/0!</v>
      </c>
      <c r="AP76" s="198" t="e">
        <f>IF(COUNT($T76:AO76)&gt;ROUNDUP($Q76/$O76,0)+$P76,0,EDATE(EDATE($T76,1)+$R76,COLUMN()-22))</f>
        <v>#DIV/0!</v>
      </c>
      <c r="AQ76" s="198" t="e">
        <f>IF(COUNT($T76:AP76)&gt;ROUNDUP($Q76/$O76,0)+$P76,0,EDATE(EDATE($T76,1)+$R76,COLUMN()-22))</f>
        <v>#DIV/0!</v>
      </c>
      <c r="AR76" s="198" t="e">
        <f>IF(COUNT($T76:AQ76)&gt;ROUNDUP($Q76/$O76,0)+$P76,0,EDATE(EDATE($T76,1)+$R76,COLUMN()-22))</f>
        <v>#DIV/0!</v>
      </c>
      <c r="AS76" s="198" t="e">
        <f>IF(COUNT($T76:AR76)&gt;ROUNDUP($Q76/$O76,0)+$P76,0,EDATE(EDATE($T76,1)+$R76,COLUMN()-22))</f>
        <v>#DIV/0!</v>
      </c>
      <c r="AT76" s="198" t="e">
        <f>IF(COUNT($T76:AS76)&gt;ROUNDUP($Q76/$O76,0)+$P76,0,EDATE(EDATE($T76,1)+$R76,COLUMN()-22))</f>
        <v>#DIV/0!</v>
      </c>
      <c r="AU76" s="198" t="e">
        <f>IF(COUNT($T76:AT76)&gt;ROUNDUP($Q76/$O76,0)+$P76,0,EDATE(EDATE($T76,1)+$R76,COLUMN()-22))</f>
        <v>#DIV/0!</v>
      </c>
      <c r="AV76" s="198" t="e">
        <f>IF(COUNT($T76:AU76)&gt;ROUNDUP($Q76/$O76,0)+$P76,0,EDATE(EDATE($T76,1)+$R76,COLUMN()-22))</f>
        <v>#DIV/0!</v>
      </c>
      <c r="AW76" s="198" t="e">
        <f>IF(COUNT($T76:AV76)&gt;ROUNDUP($Q76/$O76,0)+$P76,0,EDATE(EDATE($T76,1)+$R76,COLUMN()-22))</f>
        <v>#DIV/0!</v>
      </c>
      <c r="AX76" s="198" t="e">
        <f>IF(COUNT($T76:AW76)&gt;ROUNDUP($Q76/$O76,0)+$P76,0,EDATE(EDATE($T76,1)+$R76,COLUMN()-22))</f>
        <v>#DIV/0!</v>
      </c>
      <c r="AY76" s="198" t="e">
        <f>IF(COUNT($T76:AX76)&gt;ROUNDUP($Q76/$O76,0)+$P76,0,EDATE(EDATE($T76,1)+$R76,COLUMN()-22))</f>
        <v>#DIV/0!</v>
      </c>
      <c r="AZ76" s="198" t="e">
        <f>IF(COUNT($T76:AY76)&gt;ROUNDUP($Q76/$O76,0)+$P76,0,EDATE(EDATE($T76,1)+$R76,COLUMN()-22))</f>
        <v>#DIV/0!</v>
      </c>
      <c r="BA76" s="198" t="e">
        <f>IF(COUNT($T76:AZ76)&gt;ROUNDUP($Q76/$O76,0)+$P76,0,EDATE(EDATE($T76,1)+$R76,COLUMN()-22))</f>
        <v>#DIV/0!</v>
      </c>
      <c r="BB76" s="198" t="e">
        <f>IF(COUNT($T76:BA76)&gt;ROUNDUP($Q76/$O76,0)+$P76,0,EDATE(EDATE($T76,1)+$R76,COLUMN()-22))</f>
        <v>#DIV/0!</v>
      </c>
      <c r="BC76" s="198" t="e">
        <f>IF(COUNT($T76:BB76)&gt;ROUNDUP($Q76/$O76,0)+$P76,0,EDATE(EDATE($T76,1)+$R76,COLUMN()-22))</f>
        <v>#DIV/0!</v>
      </c>
      <c r="BD76" s="167"/>
      <c r="BE76" s="47"/>
    </row>
    <row r="77" spans="1:57" ht="21" customHeight="1">
      <c r="A77" s="160" t="str">
        <f t="shared" ca="1" si="6"/>
        <v/>
      </c>
      <c r="B77" s="280"/>
      <c r="C77" s="282" t="e">
        <f>+VLOOKUP(B77,'اسماء العملاء'!$A$2:$E$1270,5,FALSE)</f>
        <v>#N/A</v>
      </c>
      <c r="D77" s="282" t="e">
        <f>+VLOOKUP(B77,'اسماء العملاء'!$A$2:$C$1270,2,FALSE)</f>
        <v>#N/A</v>
      </c>
      <c r="E77" s="282"/>
      <c r="F77" s="282" t="e">
        <f>+VLOOKUP(B77,'اسماء العملاء'!$A$2:$C$1270,3,FALSE)</f>
        <v>#N/A</v>
      </c>
      <c r="G77" s="47"/>
      <c r="H77" s="82" t="e">
        <f>+VLOOKUP(G77,'انواع الفلاتر'!$B$2:$C$52,2,FALSE)</f>
        <v>#N/A</v>
      </c>
      <c r="I77" s="58"/>
      <c r="J77" s="80" t="e">
        <f t="shared" si="7"/>
        <v>#N/A</v>
      </c>
      <c r="K77" s="63"/>
      <c r="L77" s="63"/>
      <c r="M77" s="169"/>
      <c r="N77" s="64">
        <f t="shared" si="8"/>
        <v>0</v>
      </c>
      <c r="O77" s="287"/>
      <c r="P77" s="181" t="e">
        <f t="shared" si="10"/>
        <v>#DIV/0!</v>
      </c>
      <c r="Q77" s="181" t="e">
        <f t="shared" si="11"/>
        <v>#DIV/0!</v>
      </c>
      <c r="R77" s="194">
        <v>0</v>
      </c>
      <c r="S77" s="187" t="e">
        <f t="shared" si="9"/>
        <v>#DIV/0!</v>
      </c>
      <c r="T77" s="200"/>
      <c r="U77" s="198" t="e">
        <f>IF(COUNT($T77:T77)&gt;ROUNDUP($Q77/$O77,0)+$P77,0,EDATE(EDATE($T77,1)+$R77,COLUMN()-22))</f>
        <v>#DIV/0!</v>
      </c>
      <c r="V77" s="198" t="e">
        <f>IF(COUNT($T77:U77)&gt;ROUNDUP($Q77/$O77,0)+$P77,0,EDATE(EDATE($T77,1)+$R77,COLUMN()-22))</f>
        <v>#DIV/0!</v>
      </c>
      <c r="W77" s="198" t="e">
        <f>IF(COUNT($T77:V77)&gt;ROUNDUP($Q77/$O77,0)+$P77,0,EDATE(EDATE($T77,1)+$R77,COLUMN()-22))</f>
        <v>#DIV/0!</v>
      </c>
      <c r="X77" s="198" t="e">
        <f>IF(COUNT($T77:W77)&gt;ROUNDUP($Q77/$O77,0)+$P77,0,EDATE(EDATE($T77,1)+$R77,COLUMN()-22))</f>
        <v>#DIV/0!</v>
      </c>
      <c r="Y77" s="198" t="e">
        <f>IF(COUNT($T77:X77)&gt;ROUNDUP($Q77/$O77,0)+$P77,0,EDATE(EDATE($T77,1)+$R77,COLUMN()-22))</f>
        <v>#DIV/0!</v>
      </c>
      <c r="Z77" s="198" t="e">
        <f>IF(COUNT($T77:Y77)&gt;ROUNDUP($Q77/$O77,0)+$P77,0,EDATE(EDATE($T77,1)+$R77,COLUMN()-22))</f>
        <v>#DIV/0!</v>
      </c>
      <c r="AA77" s="198" t="e">
        <f>IF(COUNT($T77:Z77)&gt;ROUNDUP($Q77/$O77,0)+$P77,0,EDATE(EDATE($T77,1)+$R77,COLUMN()-22))</f>
        <v>#DIV/0!</v>
      </c>
      <c r="AB77" s="198" t="e">
        <f>IF(COUNT($T77:AA77)&gt;ROUNDUP($Q77/$O77,0)+$P77,0,EDATE(EDATE($T77,1)+$R77,COLUMN()-22))</f>
        <v>#DIV/0!</v>
      </c>
      <c r="AC77" s="198" t="e">
        <f>IF(COUNT($T77:AB77)&gt;ROUNDUP($Q77/$O77,0)+$P77,0,EDATE(EDATE($T77,1)+$R77,COLUMN()-22))</f>
        <v>#DIV/0!</v>
      </c>
      <c r="AD77" s="198" t="e">
        <f>IF(COUNT($T77:AC77)&gt;ROUNDUP($Q77/$O77,0)+$P77,0,EDATE(EDATE($T77,1)+$R77,COLUMN()-22))</f>
        <v>#DIV/0!</v>
      </c>
      <c r="AE77" s="198" t="e">
        <f>IF(COUNT($T77:AD77)&gt;ROUNDUP($Q77/$O77,0)+$P77,0,EDATE(EDATE($T77,1)+$R77,COLUMN()-22))</f>
        <v>#DIV/0!</v>
      </c>
      <c r="AF77" s="198" t="e">
        <f>IF(COUNT($T77:AE77)&gt;ROUNDUP($Q77/$O77,0)+$P77,0,EDATE(EDATE($T77,1)+$R77,COLUMN()-22))</f>
        <v>#DIV/0!</v>
      </c>
      <c r="AG77" s="198" t="e">
        <f>IF(COUNT($T77:AF77)&gt;ROUNDUP($Q77/$O77,0)+$P77,0,EDATE(EDATE($T77,1)+$R77,COLUMN()-22))</f>
        <v>#DIV/0!</v>
      </c>
      <c r="AH77" s="198" t="e">
        <f>IF(COUNT($T77:AG77)&gt;ROUNDUP($Q77/$O77,0)+$P77,0,EDATE(EDATE($T77,1)+$R77,COLUMN()-22))</f>
        <v>#DIV/0!</v>
      </c>
      <c r="AI77" s="198" t="e">
        <f>IF(COUNT($T77:AH77)&gt;ROUNDUP($Q77/$O77,0)+$P77,0,EDATE(EDATE($T77,1)+$R77,COLUMN()-22))</f>
        <v>#DIV/0!</v>
      </c>
      <c r="AJ77" s="198" t="e">
        <f>IF(COUNT($T77:AI77)&gt;ROUNDUP($Q77/$O77,0)+$P77,0,EDATE(EDATE($T77,1)+$R77,COLUMN()-22))</f>
        <v>#DIV/0!</v>
      </c>
      <c r="AK77" s="198" t="e">
        <f>IF(COUNT($T77:AJ77)&gt;ROUNDUP($Q77/$O77,0)+$P77,0,EDATE(EDATE($T77,1)+$R77,COLUMN()-22))</f>
        <v>#DIV/0!</v>
      </c>
      <c r="AL77" s="198" t="e">
        <f>IF(COUNT($T77:AK77)&gt;ROUNDUP($Q77/$O77,0)+$P77,0,EDATE(EDATE($T77,1)+$R77,COLUMN()-22))</f>
        <v>#DIV/0!</v>
      </c>
      <c r="AM77" s="198" t="e">
        <f>IF(COUNT($T77:AL77)&gt;ROUNDUP($Q77/$O77,0)+$P77,0,EDATE(EDATE($T77,1)+$R77,COLUMN()-22))</f>
        <v>#DIV/0!</v>
      </c>
      <c r="AN77" s="198" t="e">
        <f>IF(COUNT($T77:AM77)&gt;ROUNDUP($Q77/$O77,0)+$P77,0,EDATE(EDATE($T77,1)+$R77,COLUMN()-22))</f>
        <v>#DIV/0!</v>
      </c>
      <c r="AO77" s="198" t="e">
        <f>IF(COUNT($T77:AN77)&gt;ROUNDUP($Q77/$O77,0)+$P77,0,EDATE(EDATE($T77,1)+$R77,COLUMN()-22))</f>
        <v>#DIV/0!</v>
      </c>
      <c r="AP77" s="198" t="e">
        <f>IF(COUNT($T77:AO77)&gt;ROUNDUP($Q77/$O77,0)+$P77,0,EDATE(EDATE($T77,1)+$R77,COLUMN()-22))</f>
        <v>#DIV/0!</v>
      </c>
      <c r="AQ77" s="198" t="e">
        <f>IF(COUNT($T77:AP77)&gt;ROUNDUP($Q77/$O77,0)+$P77,0,EDATE(EDATE($T77,1)+$R77,COLUMN()-22))</f>
        <v>#DIV/0!</v>
      </c>
      <c r="AR77" s="198" t="e">
        <f>IF(COUNT($T77:AQ77)&gt;ROUNDUP($Q77/$O77,0)+$P77,0,EDATE(EDATE($T77,1)+$R77,COLUMN()-22))</f>
        <v>#DIV/0!</v>
      </c>
      <c r="AS77" s="198" t="e">
        <f>IF(COUNT($T77:AR77)&gt;ROUNDUP($Q77/$O77,0)+$P77,0,EDATE(EDATE($T77,1)+$R77,COLUMN()-22))</f>
        <v>#DIV/0!</v>
      </c>
      <c r="AT77" s="198" t="e">
        <f>IF(COUNT($T77:AS77)&gt;ROUNDUP($Q77/$O77,0)+$P77,0,EDATE(EDATE($T77,1)+$R77,COLUMN()-22))</f>
        <v>#DIV/0!</v>
      </c>
      <c r="AU77" s="198" t="e">
        <f>IF(COUNT($T77:AT77)&gt;ROUNDUP($Q77/$O77,0)+$P77,0,EDATE(EDATE($T77,1)+$R77,COLUMN()-22))</f>
        <v>#DIV/0!</v>
      </c>
      <c r="AV77" s="198" t="e">
        <f>IF(COUNT($T77:AU77)&gt;ROUNDUP($Q77/$O77,0)+$P77,0,EDATE(EDATE($T77,1)+$R77,COLUMN()-22))</f>
        <v>#DIV/0!</v>
      </c>
      <c r="AW77" s="198" t="e">
        <f>IF(COUNT($T77:AV77)&gt;ROUNDUP($Q77/$O77,0)+$P77,0,EDATE(EDATE($T77,1)+$R77,COLUMN()-22))</f>
        <v>#DIV/0!</v>
      </c>
      <c r="AX77" s="198" t="e">
        <f>IF(COUNT($T77:AW77)&gt;ROUNDUP($Q77/$O77,0)+$P77,0,EDATE(EDATE($T77,1)+$R77,COLUMN()-22))</f>
        <v>#DIV/0!</v>
      </c>
      <c r="AY77" s="198" t="e">
        <f>IF(COUNT($T77:AX77)&gt;ROUNDUP($Q77/$O77,0)+$P77,0,EDATE(EDATE($T77,1)+$R77,COLUMN()-22))</f>
        <v>#DIV/0!</v>
      </c>
      <c r="AZ77" s="198" t="e">
        <f>IF(COUNT($T77:AY77)&gt;ROUNDUP($Q77/$O77,0)+$P77,0,EDATE(EDATE($T77,1)+$R77,COLUMN()-22))</f>
        <v>#DIV/0!</v>
      </c>
      <c r="BA77" s="198" t="e">
        <f>IF(COUNT($T77:AZ77)&gt;ROUNDUP($Q77/$O77,0)+$P77,0,EDATE(EDATE($T77,1)+$R77,COLUMN()-22))</f>
        <v>#DIV/0!</v>
      </c>
      <c r="BB77" s="198" t="e">
        <f>IF(COUNT($T77:BA77)&gt;ROUNDUP($Q77/$O77,0)+$P77,0,EDATE(EDATE($T77,1)+$R77,COLUMN()-22))</f>
        <v>#DIV/0!</v>
      </c>
      <c r="BC77" s="198" t="e">
        <f>IF(COUNT($T77:BB77)&gt;ROUNDUP($Q77/$O77,0)+$P77,0,EDATE(EDATE($T77,1)+$R77,COLUMN()-22))</f>
        <v>#DIV/0!</v>
      </c>
      <c r="BD77" s="167"/>
      <c r="BE77" s="47"/>
    </row>
    <row r="78" spans="1:57" ht="21" customHeight="1">
      <c r="A78" s="160" t="str">
        <f t="shared" ca="1" si="6"/>
        <v/>
      </c>
      <c r="B78" s="280"/>
      <c r="C78" s="282" t="e">
        <f>+VLOOKUP(B78,'اسماء العملاء'!$A$2:$E$1270,5,FALSE)</f>
        <v>#N/A</v>
      </c>
      <c r="D78" s="282" t="e">
        <f>+VLOOKUP(B78,'اسماء العملاء'!$A$2:$C$1270,2,FALSE)</f>
        <v>#N/A</v>
      </c>
      <c r="E78" s="282"/>
      <c r="F78" s="282" t="e">
        <f>+VLOOKUP(B78,'اسماء العملاء'!$A$2:$C$1270,3,FALSE)</f>
        <v>#N/A</v>
      </c>
      <c r="G78" s="47"/>
      <c r="H78" s="82" t="e">
        <f>+VLOOKUP(G78,'انواع الفلاتر'!$B$2:$C$52,2,FALSE)</f>
        <v>#N/A</v>
      </c>
      <c r="I78" s="58"/>
      <c r="J78" s="80" t="e">
        <f t="shared" si="7"/>
        <v>#N/A</v>
      </c>
      <c r="K78" s="63"/>
      <c r="L78" s="63"/>
      <c r="M78" s="169"/>
      <c r="N78" s="64">
        <f t="shared" si="8"/>
        <v>0</v>
      </c>
      <c r="O78" s="287"/>
      <c r="P78" s="181" t="e">
        <f t="shared" si="10"/>
        <v>#DIV/0!</v>
      </c>
      <c r="Q78" s="181" t="e">
        <f t="shared" si="11"/>
        <v>#DIV/0!</v>
      </c>
      <c r="R78" s="194">
        <v>0</v>
      </c>
      <c r="S78" s="187" t="e">
        <f t="shared" si="9"/>
        <v>#DIV/0!</v>
      </c>
      <c r="T78" s="200"/>
      <c r="U78" s="198" t="e">
        <f>IF(COUNT($T78:T78)&gt;ROUNDUP($Q78/$O78,0)+$P78,0,EDATE(EDATE($T78,1)+$R78,COLUMN()-22))</f>
        <v>#DIV/0!</v>
      </c>
      <c r="V78" s="198" t="e">
        <f>IF(COUNT($T78:U78)&gt;ROUNDUP($Q78/$O78,0)+$P78,0,EDATE(EDATE($T78,1)+$R78,COLUMN()-22))</f>
        <v>#DIV/0!</v>
      </c>
      <c r="W78" s="198" t="e">
        <f>IF(COUNT($T78:V78)&gt;ROUNDUP($Q78/$O78,0)+$P78,0,EDATE(EDATE($T78,1)+$R78,COLUMN()-22))</f>
        <v>#DIV/0!</v>
      </c>
      <c r="X78" s="198" t="e">
        <f>IF(COUNT($T78:W78)&gt;ROUNDUP($Q78/$O78,0)+$P78,0,EDATE(EDATE($T78,1)+$R78,COLUMN()-22))</f>
        <v>#DIV/0!</v>
      </c>
      <c r="Y78" s="198" t="e">
        <f>IF(COUNT($T78:X78)&gt;ROUNDUP($Q78/$O78,0)+$P78,0,EDATE(EDATE($T78,1)+$R78,COLUMN()-22))</f>
        <v>#DIV/0!</v>
      </c>
      <c r="Z78" s="198" t="e">
        <f>IF(COUNT($T78:Y78)&gt;ROUNDUP($Q78/$O78,0)+$P78,0,EDATE(EDATE($T78,1)+$R78,COLUMN()-22))</f>
        <v>#DIV/0!</v>
      </c>
      <c r="AA78" s="198" t="e">
        <f>IF(COUNT($T78:Z78)&gt;ROUNDUP($Q78/$O78,0)+$P78,0,EDATE(EDATE($T78,1)+$R78,COLUMN()-22))</f>
        <v>#DIV/0!</v>
      </c>
      <c r="AB78" s="198" t="e">
        <f>IF(COUNT($T78:AA78)&gt;ROUNDUP($Q78/$O78,0)+$P78,0,EDATE(EDATE($T78,1)+$R78,COLUMN()-22))</f>
        <v>#DIV/0!</v>
      </c>
      <c r="AC78" s="198" t="e">
        <f>IF(COUNT($T78:AB78)&gt;ROUNDUP($Q78/$O78,0)+$P78,0,EDATE(EDATE($T78,1)+$R78,COLUMN()-22))</f>
        <v>#DIV/0!</v>
      </c>
      <c r="AD78" s="198" t="e">
        <f>IF(COUNT($T78:AC78)&gt;ROUNDUP($Q78/$O78,0)+$P78,0,EDATE(EDATE($T78,1)+$R78,COLUMN()-22))</f>
        <v>#DIV/0!</v>
      </c>
      <c r="AE78" s="198" t="e">
        <f>IF(COUNT($T78:AD78)&gt;ROUNDUP($Q78/$O78,0)+$P78,0,EDATE(EDATE($T78,1)+$R78,COLUMN()-22))</f>
        <v>#DIV/0!</v>
      </c>
      <c r="AF78" s="198" t="e">
        <f>IF(COUNT($T78:AE78)&gt;ROUNDUP($Q78/$O78,0)+$P78,0,EDATE(EDATE($T78,1)+$R78,COLUMN()-22))</f>
        <v>#DIV/0!</v>
      </c>
      <c r="AG78" s="198" t="e">
        <f>IF(COUNT($T78:AF78)&gt;ROUNDUP($Q78/$O78,0)+$P78,0,EDATE(EDATE($T78,1)+$R78,COLUMN()-22))</f>
        <v>#DIV/0!</v>
      </c>
      <c r="AH78" s="198" t="e">
        <f>IF(COUNT($T78:AG78)&gt;ROUNDUP($Q78/$O78,0)+$P78,0,EDATE(EDATE($T78,1)+$R78,COLUMN()-22))</f>
        <v>#DIV/0!</v>
      </c>
      <c r="AI78" s="198" t="e">
        <f>IF(COUNT($T78:AH78)&gt;ROUNDUP($Q78/$O78,0)+$P78,0,EDATE(EDATE($T78,1)+$R78,COLUMN()-22))</f>
        <v>#DIV/0!</v>
      </c>
      <c r="AJ78" s="198" t="e">
        <f>IF(COUNT($T78:AI78)&gt;ROUNDUP($Q78/$O78,0)+$P78,0,EDATE(EDATE($T78,1)+$R78,COLUMN()-22))</f>
        <v>#DIV/0!</v>
      </c>
      <c r="AK78" s="198" t="e">
        <f>IF(COUNT($T78:AJ78)&gt;ROUNDUP($Q78/$O78,0)+$P78,0,EDATE(EDATE($T78,1)+$R78,COLUMN()-22))</f>
        <v>#DIV/0!</v>
      </c>
      <c r="AL78" s="198" t="e">
        <f>IF(COUNT($T78:AK78)&gt;ROUNDUP($Q78/$O78,0)+$P78,0,EDATE(EDATE($T78,1)+$R78,COLUMN()-22))</f>
        <v>#DIV/0!</v>
      </c>
      <c r="AM78" s="198" t="e">
        <f>IF(COUNT($T78:AL78)&gt;ROUNDUP($Q78/$O78,0)+$P78,0,EDATE(EDATE($T78,1)+$R78,COLUMN()-22))</f>
        <v>#DIV/0!</v>
      </c>
      <c r="AN78" s="198" t="e">
        <f>IF(COUNT($T78:AM78)&gt;ROUNDUP($Q78/$O78,0)+$P78,0,EDATE(EDATE($T78,1)+$R78,COLUMN()-22))</f>
        <v>#DIV/0!</v>
      </c>
      <c r="AO78" s="198" t="e">
        <f>IF(COUNT($T78:AN78)&gt;ROUNDUP($Q78/$O78,0)+$P78,0,EDATE(EDATE($T78,1)+$R78,COLUMN()-22))</f>
        <v>#DIV/0!</v>
      </c>
      <c r="AP78" s="198" t="e">
        <f>IF(COUNT($T78:AO78)&gt;ROUNDUP($Q78/$O78,0)+$P78,0,EDATE(EDATE($T78,1)+$R78,COLUMN()-22))</f>
        <v>#DIV/0!</v>
      </c>
      <c r="AQ78" s="198" t="e">
        <f>IF(COUNT($T78:AP78)&gt;ROUNDUP($Q78/$O78,0)+$P78,0,EDATE(EDATE($T78,1)+$R78,COLUMN()-22))</f>
        <v>#DIV/0!</v>
      </c>
      <c r="AR78" s="198" t="e">
        <f>IF(COUNT($T78:AQ78)&gt;ROUNDUP($Q78/$O78,0)+$P78,0,EDATE(EDATE($T78,1)+$R78,COLUMN()-22))</f>
        <v>#DIV/0!</v>
      </c>
      <c r="AS78" s="198" t="e">
        <f>IF(COUNT($T78:AR78)&gt;ROUNDUP($Q78/$O78,0)+$P78,0,EDATE(EDATE($T78,1)+$R78,COLUMN()-22))</f>
        <v>#DIV/0!</v>
      </c>
      <c r="AT78" s="198" t="e">
        <f>IF(COUNT($T78:AS78)&gt;ROUNDUP($Q78/$O78,0)+$P78,0,EDATE(EDATE($T78,1)+$R78,COLUMN()-22))</f>
        <v>#DIV/0!</v>
      </c>
      <c r="AU78" s="198" t="e">
        <f>IF(COUNT($T78:AT78)&gt;ROUNDUP($Q78/$O78,0)+$P78,0,EDATE(EDATE($T78,1)+$R78,COLUMN()-22))</f>
        <v>#DIV/0!</v>
      </c>
      <c r="AV78" s="198" t="e">
        <f>IF(COUNT($T78:AU78)&gt;ROUNDUP($Q78/$O78,0)+$P78,0,EDATE(EDATE($T78,1)+$R78,COLUMN()-22))</f>
        <v>#DIV/0!</v>
      </c>
      <c r="AW78" s="198" t="e">
        <f>IF(COUNT($T78:AV78)&gt;ROUNDUP($Q78/$O78,0)+$P78,0,EDATE(EDATE($T78,1)+$R78,COLUMN()-22))</f>
        <v>#DIV/0!</v>
      </c>
      <c r="AX78" s="198" t="e">
        <f>IF(COUNT($T78:AW78)&gt;ROUNDUP($Q78/$O78,0)+$P78,0,EDATE(EDATE($T78,1)+$R78,COLUMN()-22))</f>
        <v>#DIV/0!</v>
      </c>
      <c r="AY78" s="198" t="e">
        <f>IF(COUNT($T78:AX78)&gt;ROUNDUP($Q78/$O78,0)+$P78,0,EDATE(EDATE($T78,1)+$R78,COLUMN()-22))</f>
        <v>#DIV/0!</v>
      </c>
      <c r="AZ78" s="198" t="e">
        <f>IF(COUNT($T78:AY78)&gt;ROUNDUP($Q78/$O78,0)+$P78,0,EDATE(EDATE($T78,1)+$R78,COLUMN()-22))</f>
        <v>#DIV/0!</v>
      </c>
      <c r="BA78" s="198" t="e">
        <f>IF(COUNT($T78:AZ78)&gt;ROUNDUP($Q78/$O78,0)+$P78,0,EDATE(EDATE($T78,1)+$R78,COLUMN()-22))</f>
        <v>#DIV/0!</v>
      </c>
      <c r="BB78" s="198" t="e">
        <f>IF(COUNT($T78:BA78)&gt;ROUNDUP($Q78/$O78,0)+$P78,0,EDATE(EDATE($T78,1)+$R78,COLUMN()-22))</f>
        <v>#DIV/0!</v>
      </c>
      <c r="BC78" s="198" t="e">
        <f>IF(COUNT($T78:BB78)&gt;ROUNDUP($Q78/$O78,0)+$P78,0,EDATE(EDATE($T78,1)+$R78,COLUMN()-22))</f>
        <v>#DIV/0!</v>
      </c>
      <c r="BD78" s="167"/>
      <c r="BE78" s="47"/>
    </row>
    <row r="79" spans="1:57" ht="21" customHeight="1">
      <c r="A79" s="160" t="str">
        <f t="shared" ca="1" si="6"/>
        <v/>
      </c>
      <c r="B79" s="280"/>
      <c r="C79" s="282" t="e">
        <f>+VLOOKUP(B79,'اسماء العملاء'!$A$2:$E$1270,5,FALSE)</f>
        <v>#N/A</v>
      </c>
      <c r="D79" s="282" t="e">
        <f>+VLOOKUP(B79,'اسماء العملاء'!$A$2:$C$1270,2,FALSE)</f>
        <v>#N/A</v>
      </c>
      <c r="E79" s="282"/>
      <c r="F79" s="282" t="e">
        <f>+VLOOKUP(B79,'اسماء العملاء'!$A$2:$C$1270,3,FALSE)</f>
        <v>#N/A</v>
      </c>
      <c r="G79" s="47"/>
      <c r="H79" s="82" t="e">
        <f>+VLOOKUP(G79,'انواع الفلاتر'!$B$2:$C$52,2,FALSE)</f>
        <v>#N/A</v>
      </c>
      <c r="I79" s="58"/>
      <c r="J79" s="80" t="e">
        <f t="shared" si="7"/>
        <v>#N/A</v>
      </c>
      <c r="K79" s="63"/>
      <c r="L79" s="63"/>
      <c r="M79" s="169"/>
      <c r="N79" s="64">
        <f t="shared" si="8"/>
        <v>0</v>
      </c>
      <c r="O79" s="287"/>
      <c r="P79" s="181" t="e">
        <f t="shared" si="10"/>
        <v>#DIV/0!</v>
      </c>
      <c r="Q79" s="181" t="e">
        <f t="shared" si="11"/>
        <v>#DIV/0!</v>
      </c>
      <c r="R79" s="194">
        <v>0</v>
      </c>
      <c r="S79" s="187" t="e">
        <f t="shared" si="9"/>
        <v>#DIV/0!</v>
      </c>
      <c r="T79" s="200"/>
      <c r="U79" s="198" t="e">
        <f>IF(COUNT($T79:T79)&gt;ROUNDUP($Q79/$O79,0)+$P79,0,EDATE(EDATE($T79,1)+$R79,COLUMN()-22))</f>
        <v>#DIV/0!</v>
      </c>
      <c r="V79" s="198" t="e">
        <f>IF(COUNT($T79:U79)&gt;ROUNDUP($Q79/$O79,0)+$P79,0,EDATE(EDATE($T79,1)+$R79,COLUMN()-22))</f>
        <v>#DIV/0!</v>
      </c>
      <c r="W79" s="198" t="e">
        <f>IF(COUNT($T79:V79)&gt;ROUNDUP($Q79/$O79,0)+$P79,0,EDATE(EDATE($T79,1)+$R79,COLUMN()-22))</f>
        <v>#DIV/0!</v>
      </c>
      <c r="X79" s="198" t="e">
        <f>IF(COUNT($T79:W79)&gt;ROUNDUP($Q79/$O79,0)+$P79,0,EDATE(EDATE($T79,1)+$R79,COLUMN()-22))</f>
        <v>#DIV/0!</v>
      </c>
      <c r="Y79" s="198" t="e">
        <f>IF(COUNT($T79:X79)&gt;ROUNDUP($Q79/$O79,0)+$P79,0,EDATE(EDATE($T79,1)+$R79,COLUMN()-22))</f>
        <v>#DIV/0!</v>
      </c>
      <c r="Z79" s="198" t="e">
        <f>IF(COUNT($T79:Y79)&gt;ROUNDUP($Q79/$O79,0)+$P79,0,EDATE(EDATE($T79,1)+$R79,COLUMN()-22))</f>
        <v>#DIV/0!</v>
      </c>
      <c r="AA79" s="198" t="e">
        <f>IF(COUNT($T79:Z79)&gt;ROUNDUP($Q79/$O79,0)+$P79,0,EDATE(EDATE($T79,1)+$R79,COLUMN()-22))</f>
        <v>#DIV/0!</v>
      </c>
      <c r="AB79" s="198" t="e">
        <f>IF(COUNT($T79:AA79)&gt;ROUNDUP($Q79/$O79,0)+$P79,0,EDATE(EDATE($T79,1)+$R79,COLUMN()-22))</f>
        <v>#DIV/0!</v>
      </c>
      <c r="AC79" s="198" t="e">
        <f>IF(COUNT($T79:AB79)&gt;ROUNDUP($Q79/$O79,0)+$P79,0,EDATE(EDATE($T79,1)+$R79,COLUMN()-22))</f>
        <v>#DIV/0!</v>
      </c>
      <c r="AD79" s="198" t="e">
        <f>IF(COUNT($T79:AC79)&gt;ROUNDUP($Q79/$O79,0)+$P79,0,EDATE(EDATE($T79,1)+$R79,COLUMN()-22))</f>
        <v>#DIV/0!</v>
      </c>
      <c r="AE79" s="198" t="e">
        <f>IF(COUNT($T79:AD79)&gt;ROUNDUP($Q79/$O79,0)+$P79,0,EDATE(EDATE($T79,1)+$R79,COLUMN()-22))</f>
        <v>#DIV/0!</v>
      </c>
      <c r="AF79" s="198" t="e">
        <f>IF(COUNT($T79:AE79)&gt;ROUNDUP($Q79/$O79,0)+$P79,0,EDATE(EDATE($T79,1)+$R79,COLUMN()-22))</f>
        <v>#DIV/0!</v>
      </c>
      <c r="AG79" s="198" t="e">
        <f>IF(COUNT($T79:AF79)&gt;ROUNDUP($Q79/$O79,0)+$P79,0,EDATE(EDATE($T79,1)+$R79,COLUMN()-22))</f>
        <v>#DIV/0!</v>
      </c>
      <c r="AH79" s="198" t="e">
        <f>IF(COUNT($T79:AG79)&gt;ROUNDUP($Q79/$O79,0)+$P79,0,EDATE(EDATE($T79,1)+$R79,COLUMN()-22))</f>
        <v>#DIV/0!</v>
      </c>
      <c r="AI79" s="198" t="e">
        <f>IF(COUNT($T79:AH79)&gt;ROUNDUP($Q79/$O79,0)+$P79,0,EDATE(EDATE($T79,1)+$R79,COLUMN()-22))</f>
        <v>#DIV/0!</v>
      </c>
      <c r="AJ79" s="198" t="e">
        <f>IF(COUNT($T79:AI79)&gt;ROUNDUP($Q79/$O79,0)+$P79,0,EDATE(EDATE($T79,1)+$R79,COLUMN()-22))</f>
        <v>#DIV/0!</v>
      </c>
      <c r="AK79" s="198" t="e">
        <f>IF(COUNT($T79:AJ79)&gt;ROUNDUP($Q79/$O79,0)+$P79,0,EDATE(EDATE($T79,1)+$R79,COLUMN()-22))</f>
        <v>#DIV/0!</v>
      </c>
      <c r="AL79" s="198" t="e">
        <f>IF(COUNT($T79:AK79)&gt;ROUNDUP($Q79/$O79,0)+$P79,0,EDATE(EDATE($T79,1)+$R79,COLUMN()-22))</f>
        <v>#DIV/0!</v>
      </c>
      <c r="AM79" s="198" t="e">
        <f>IF(COUNT($T79:AL79)&gt;ROUNDUP($Q79/$O79,0)+$P79,0,EDATE(EDATE($T79,1)+$R79,COLUMN()-22))</f>
        <v>#DIV/0!</v>
      </c>
      <c r="AN79" s="198" t="e">
        <f>IF(COUNT($T79:AM79)&gt;ROUNDUP($Q79/$O79,0)+$P79,0,EDATE(EDATE($T79,1)+$R79,COLUMN()-22))</f>
        <v>#DIV/0!</v>
      </c>
      <c r="AO79" s="198" t="e">
        <f>IF(COUNT($T79:AN79)&gt;ROUNDUP($Q79/$O79,0)+$P79,0,EDATE(EDATE($T79,1)+$R79,COLUMN()-22))</f>
        <v>#DIV/0!</v>
      </c>
      <c r="AP79" s="198" t="e">
        <f>IF(COUNT($T79:AO79)&gt;ROUNDUP($Q79/$O79,0)+$P79,0,EDATE(EDATE($T79,1)+$R79,COLUMN()-22))</f>
        <v>#DIV/0!</v>
      </c>
      <c r="AQ79" s="198" t="e">
        <f>IF(COUNT($T79:AP79)&gt;ROUNDUP($Q79/$O79,0)+$P79,0,EDATE(EDATE($T79,1)+$R79,COLUMN()-22))</f>
        <v>#DIV/0!</v>
      </c>
      <c r="AR79" s="198" t="e">
        <f>IF(COUNT($T79:AQ79)&gt;ROUNDUP($Q79/$O79,0)+$P79,0,EDATE(EDATE($T79,1)+$R79,COLUMN()-22))</f>
        <v>#DIV/0!</v>
      </c>
      <c r="AS79" s="198" t="e">
        <f>IF(COUNT($T79:AR79)&gt;ROUNDUP($Q79/$O79,0)+$P79,0,EDATE(EDATE($T79,1)+$R79,COLUMN()-22))</f>
        <v>#DIV/0!</v>
      </c>
      <c r="AT79" s="198" t="e">
        <f>IF(COUNT($T79:AS79)&gt;ROUNDUP($Q79/$O79,0)+$P79,0,EDATE(EDATE($T79,1)+$R79,COLUMN()-22))</f>
        <v>#DIV/0!</v>
      </c>
      <c r="AU79" s="198" t="e">
        <f>IF(COUNT($T79:AT79)&gt;ROUNDUP($Q79/$O79,0)+$P79,0,EDATE(EDATE($T79,1)+$R79,COLUMN()-22))</f>
        <v>#DIV/0!</v>
      </c>
      <c r="AV79" s="198" t="e">
        <f>IF(COUNT($T79:AU79)&gt;ROUNDUP($Q79/$O79,0)+$P79,0,EDATE(EDATE($T79,1)+$R79,COLUMN()-22))</f>
        <v>#DIV/0!</v>
      </c>
      <c r="AW79" s="198" t="e">
        <f>IF(COUNT($T79:AV79)&gt;ROUNDUP($Q79/$O79,0)+$P79,0,EDATE(EDATE($T79,1)+$R79,COLUMN()-22))</f>
        <v>#DIV/0!</v>
      </c>
      <c r="AX79" s="198" t="e">
        <f>IF(COUNT($T79:AW79)&gt;ROUNDUP($Q79/$O79,0)+$P79,0,EDATE(EDATE($T79,1)+$R79,COLUMN()-22))</f>
        <v>#DIV/0!</v>
      </c>
      <c r="AY79" s="198" t="e">
        <f>IF(COUNT($T79:AX79)&gt;ROUNDUP($Q79/$O79,0)+$P79,0,EDATE(EDATE($T79,1)+$R79,COLUMN()-22))</f>
        <v>#DIV/0!</v>
      </c>
      <c r="AZ79" s="198" t="e">
        <f>IF(COUNT($T79:AY79)&gt;ROUNDUP($Q79/$O79,0)+$P79,0,EDATE(EDATE($T79,1)+$R79,COLUMN()-22))</f>
        <v>#DIV/0!</v>
      </c>
      <c r="BA79" s="198" t="e">
        <f>IF(COUNT($T79:AZ79)&gt;ROUNDUP($Q79/$O79,0)+$P79,0,EDATE(EDATE($T79,1)+$R79,COLUMN()-22))</f>
        <v>#DIV/0!</v>
      </c>
      <c r="BB79" s="198" t="e">
        <f>IF(COUNT($T79:BA79)&gt;ROUNDUP($Q79/$O79,0)+$P79,0,EDATE(EDATE($T79,1)+$R79,COLUMN()-22))</f>
        <v>#DIV/0!</v>
      </c>
      <c r="BC79" s="198" t="e">
        <f>IF(COUNT($T79:BB79)&gt;ROUNDUP($Q79/$O79,0)+$P79,0,EDATE(EDATE($T79,1)+$R79,COLUMN()-22))</f>
        <v>#DIV/0!</v>
      </c>
      <c r="BD79" s="167"/>
      <c r="BE79" s="47"/>
    </row>
    <row r="80" spans="1:57" ht="21" customHeight="1">
      <c r="A80" s="160" t="str">
        <f t="shared" ca="1" si="6"/>
        <v/>
      </c>
      <c r="B80" s="280"/>
      <c r="C80" s="282" t="e">
        <f>+VLOOKUP(B80,'اسماء العملاء'!$A$2:$E$1270,5,FALSE)</f>
        <v>#N/A</v>
      </c>
      <c r="D80" s="282" t="e">
        <f>+VLOOKUP(B80,'اسماء العملاء'!$A$2:$C$1270,2,FALSE)</f>
        <v>#N/A</v>
      </c>
      <c r="E80" s="282"/>
      <c r="F80" s="282" t="e">
        <f>+VLOOKUP(B80,'اسماء العملاء'!$A$2:$C$1270,3,FALSE)</f>
        <v>#N/A</v>
      </c>
      <c r="G80" s="47"/>
      <c r="H80" s="82" t="e">
        <f>+VLOOKUP(G80,'انواع الفلاتر'!$B$2:$C$52,2,FALSE)</f>
        <v>#N/A</v>
      </c>
      <c r="I80" s="58"/>
      <c r="J80" s="80" t="e">
        <f t="shared" si="7"/>
        <v>#N/A</v>
      </c>
      <c r="K80" s="63"/>
      <c r="L80" s="63"/>
      <c r="M80" s="169"/>
      <c r="N80" s="64">
        <f t="shared" si="8"/>
        <v>0</v>
      </c>
      <c r="O80" s="287"/>
      <c r="P80" s="181" t="e">
        <f t="shared" si="10"/>
        <v>#DIV/0!</v>
      </c>
      <c r="Q80" s="181" t="e">
        <f t="shared" si="11"/>
        <v>#DIV/0!</v>
      </c>
      <c r="R80" s="194">
        <v>0</v>
      </c>
      <c r="S80" s="187" t="e">
        <f t="shared" si="9"/>
        <v>#DIV/0!</v>
      </c>
      <c r="T80" s="200"/>
      <c r="U80" s="198" t="e">
        <f>IF(COUNT($T80:T80)&gt;ROUNDUP($Q80/$O80,0)+$P80,0,EDATE(EDATE($T80,1)+$R80,COLUMN()-22))</f>
        <v>#DIV/0!</v>
      </c>
      <c r="V80" s="198" t="e">
        <f>IF(COUNT($T80:U80)&gt;ROUNDUP($Q80/$O80,0)+$P80,0,EDATE(EDATE($T80,1)+$R80,COLUMN()-22))</f>
        <v>#DIV/0!</v>
      </c>
      <c r="W80" s="198" t="e">
        <f>IF(COUNT($T80:V80)&gt;ROUNDUP($Q80/$O80,0)+$P80,0,EDATE(EDATE($T80,1)+$R80,COLUMN()-22))</f>
        <v>#DIV/0!</v>
      </c>
      <c r="X80" s="198" t="e">
        <f>IF(COUNT($T80:W80)&gt;ROUNDUP($Q80/$O80,0)+$P80,0,EDATE(EDATE($T80,1)+$R80,COLUMN()-22))</f>
        <v>#DIV/0!</v>
      </c>
      <c r="Y80" s="198" t="e">
        <f>IF(COUNT($T80:X80)&gt;ROUNDUP($Q80/$O80,0)+$P80,0,EDATE(EDATE($T80,1)+$R80,COLUMN()-22))</f>
        <v>#DIV/0!</v>
      </c>
      <c r="Z80" s="198" t="e">
        <f>IF(COUNT($T80:Y80)&gt;ROUNDUP($Q80/$O80,0)+$P80,0,EDATE(EDATE($T80,1)+$R80,COLUMN()-22))</f>
        <v>#DIV/0!</v>
      </c>
      <c r="AA80" s="198" t="e">
        <f>IF(COUNT($T80:Z80)&gt;ROUNDUP($Q80/$O80,0)+$P80,0,EDATE(EDATE($T80,1)+$R80,COLUMN()-22))</f>
        <v>#DIV/0!</v>
      </c>
      <c r="AB80" s="198" t="e">
        <f>IF(COUNT($T80:AA80)&gt;ROUNDUP($Q80/$O80,0)+$P80,0,EDATE(EDATE($T80,1)+$R80,COLUMN()-22))</f>
        <v>#DIV/0!</v>
      </c>
      <c r="AC80" s="198" t="e">
        <f>IF(COUNT($T80:AB80)&gt;ROUNDUP($Q80/$O80,0)+$P80,0,EDATE(EDATE($T80,1)+$R80,COLUMN()-22))</f>
        <v>#DIV/0!</v>
      </c>
      <c r="AD80" s="198" t="e">
        <f>IF(COUNT($T80:AC80)&gt;ROUNDUP($Q80/$O80,0)+$P80,0,EDATE(EDATE($T80,1)+$R80,COLUMN()-22))</f>
        <v>#DIV/0!</v>
      </c>
      <c r="AE80" s="198" t="e">
        <f>IF(COUNT($T80:AD80)&gt;ROUNDUP($Q80/$O80,0)+$P80,0,EDATE(EDATE($T80,1)+$R80,COLUMN()-22))</f>
        <v>#DIV/0!</v>
      </c>
      <c r="AF80" s="198" t="e">
        <f>IF(COUNT($T80:AE80)&gt;ROUNDUP($Q80/$O80,0)+$P80,0,EDATE(EDATE($T80,1)+$R80,COLUMN()-22))</f>
        <v>#DIV/0!</v>
      </c>
      <c r="AG80" s="198" t="e">
        <f>IF(COUNT($T80:AF80)&gt;ROUNDUP($Q80/$O80,0)+$P80,0,EDATE(EDATE($T80,1)+$R80,COLUMN()-22))</f>
        <v>#DIV/0!</v>
      </c>
      <c r="AH80" s="198" t="e">
        <f>IF(COUNT($T80:AG80)&gt;ROUNDUP($Q80/$O80,0)+$P80,0,EDATE(EDATE($T80,1)+$R80,COLUMN()-22))</f>
        <v>#DIV/0!</v>
      </c>
      <c r="AI80" s="198" t="e">
        <f>IF(COUNT($T80:AH80)&gt;ROUNDUP($Q80/$O80,0)+$P80,0,EDATE(EDATE($T80,1)+$R80,COLUMN()-22))</f>
        <v>#DIV/0!</v>
      </c>
      <c r="AJ80" s="198" t="e">
        <f>IF(COUNT($T80:AI80)&gt;ROUNDUP($Q80/$O80,0)+$P80,0,EDATE(EDATE($T80,1)+$R80,COLUMN()-22))</f>
        <v>#DIV/0!</v>
      </c>
      <c r="AK80" s="198" t="e">
        <f>IF(COUNT($T80:AJ80)&gt;ROUNDUP($Q80/$O80,0)+$P80,0,EDATE(EDATE($T80,1)+$R80,COLUMN()-22))</f>
        <v>#DIV/0!</v>
      </c>
      <c r="AL80" s="198" t="e">
        <f>IF(COUNT($T80:AK80)&gt;ROUNDUP($Q80/$O80,0)+$P80,0,EDATE(EDATE($T80,1)+$R80,COLUMN()-22))</f>
        <v>#DIV/0!</v>
      </c>
      <c r="AM80" s="198" t="e">
        <f>IF(COUNT($T80:AL80)&gt;ROUNDUP($Q80/$O80,0)+$P80,0,EDATE(EDATE($T80,1)+$R80,COLUMN()-22))</f>
        <v>#DIV/0!</v>
      </c>
      <c r="AN80" s="198" t="e">
        <f>IF(COUNT($T80:AM80)&gt;ROUNDUP($Q80/$O80,0)+$P80,0,EDATE(EDATE($T80,1)+$R80,COLUMN()-22))</f>
        <v>#DIV/0!</v>
      </c>
      <c r="AO80" s="198" t="e">
        <f>IF(COUNT($T80:AN80)&gt;ROUNDUP($Q80/$O80,0)+$P80,0,EDATE(EDATE($T80,1)+$R80,COLUMN()-22))</f>
        <v>#DIV/0!</v>
      </c>
      <c r="AP80" s="198" t="e">
        <f>IF(COUNT($T80:AO80)&gt;ROUNDUP($Q80/$O80,0)+$P80,0,EDATE(EDATE($T80,1)+$R80,COLUMN()-22))</f>
        <v>#DIV/0!</v>
      </c>
      <c r="AQ80" s="198" t="e">
        <f>IF(COUNT($T80:AP80)&gt;ROUNDUP($Q80/$O80,0)+$P80,0,EDATE(EDATE($T80,1)+$R80,COLUMN()-22))</f>
        <v>#DIV/0!</v>
      </c>
      <c r="AR80" s="198" t="e">
        <f>IF(COUNT($T80:AQ80)&gt;ROUNDUP($Q80/$O80,0)+$P80,0,EDATE(EDATE($T80,1)+$R80,COLUMN()-22))</f>
        <v>#DIV/0!</v>
      </c>
      <c r="AS80" s="198" t="e">
        <f>IF(COUNT($T80:AR80)&gt;ROUNDUP($Q80/$O80,0)+$P80,0,EDATE(EDATE($T80,1)+$R80,COLUMN()-22))</f>
        <v>#DIV/0!</v>
      </c>
      <c r="AT80" s="198" t="e">
        <f>IF(COUNT($T80:AS80)&gt;ROUNDUP($Q80/$O80,0)+$P80,0,EDATE(EDATE($T80,1)+$R80,COLUMN()-22))</f>
        <v>#DIV/0!</v>
      </c>
      <c r="AU80" s="198" t="e">
        <f>IF(COUNT($T80:AT80)&gt;ROUNDUP($Q80/$O80,0)+$P80,0,EDATE(EDATE($T80,1)+$R80,COLUMN()-22))</f>
        <v>#DIV/0!</v>
      </c>
      <c r="AV80" s="198" t="e">
        <f>IF(COUNT($T80:AU80)&gt;ROUNDUP($Q80/$O80,0)+$P80,0,EDATE(EDATE($T80,1)+$R80,COLUMN()-22))</f>
        <v>#DIV/0!</v>
      </c>
      <c r="AW80" s="198" t="e">
        <f>IF(COUNT($T80:AV80)&gt;ROUNDUP($Q80/$O80,0)+$P80,0,EDATE(EDATE($T80,1)+$R80,COLUMN()-22))</f>
        <v>#DIV/0!</v>
      </c>
      <c r="AX80" s="198" t="e">
        <f>IF(COUNT($T80:AW80)&gt;ROUNDUP($Q80/$O80,0)+$P80,0,EDATE(EDATE($T80,1)+$R80,COLUMN()-22))</f>
        <v>#DIV/0!</v>
      </c>
      <c r="AY80" s="198" t="e">
        <f>IF(COUNT($T80:AX80)&gt;ROUNDUP($Q80/$O80,0)+$P80,0,EDATE(EDATE($T80,1)+$R80,COLUMN()-22))</f>
        <v>#DIV/0!</v>
      </c>
      <c r="AZ80" s="198" t="e">
        <f>IF(COUNT($T80:AY80)&gt;ROUNDUP($Q80/$O80,0)+$P80,0,EDATE(EDATE($T80,1)+$R80,COLUMN()-22))</f>
        <v>#DIV/0!</v>
      </c>
      <c r="BA80" s="198" t="e">
        <f>IF(COUNT($T80:AZ80)&gt;ROUNDUP($Q80/$O80,0)+$P80,0,EDATE(EDATE($T80,1)+$R80,COLUMN()-22))</f>
        <v>#DIV/0!</v>
      </c>
      <c r="BB80" s="198" t="e">
        <f>IF(COUNT($T80:BA80)&gt;ROUNDUP($Q80/$O80,0)+$P80,0,EDATE(EDATE($T80,1)+$R80,COLUMN()-22))</f>
        <v>#DIV/0!</v>
      </c>
      <c r="BC80" s="198" t="e">
        <f>IF(COUNT($T80:BB80)&gt;ROUNDUP($Q80/$O80,0)+$P80,0,EDATE(EDATE($T80,1)+$R80,COLUMN()-22))</f>
        <v>#DIV/0!</v>
      </c>
      <c r="BD80" s="167"/>
      <c r="BE80" s="47"/>
    </row>
    <row r="81" spans="1:57" ht="21" customHeight="1">
      <c r="A81" s="160" t="str">
        <f t="shared" ca="1" si="6"/>
        <v/>
      </c>
      <c r="B81" s="280"/>
      <c r="C81" s="282" t="e">
        <f>+VLOOKUP(B81,'اسماء العملاء'!$A$2:$E$1270,5,FALSE)</f>
        <v>#N/A</v>
      </c>
      <c r="D81" s="282" t="e">
        <f>+VLOOKUP(B81,'اسماء العملاء'!$A$2:$C$1270,2,FALSE)</f>
        <v>#N/A</v>
      </c>
      <c r="E81" s="282"/>
      <c r="F81" s="282" t="e">
        <f>+VLOOKUP(B81,'اسماء العملاء'!$A$2:$C$1270,3,FALSE)</f>
        <v>#N/A</v>
      </c>
      <c r="G81" s="47"/>
      <c r="H81" s="82" t="e">
        <f>+VLOOKUP(G81,'انواع الفلاتر'!$B$2:$C$52,2,FALSE)</f>
        <v>#N/A</v>
      </c>
      <c r="I81" s="58"/>
      <c r="J81" s="80" t="e">
        <f t="shared" si="7"/>
        <v>#N/A</v>
      </c>
      <c r="K81" s="63"/>
      <c r="L81" s="63"/>
      <c r="M81" s="169"/>
      <c r="N81" s="64">
        <f t="shared" si="8"/>
        <v>0</v>
      </c>
      <c r="O81" s="287"/>
      <c r="P81" s="181" t="e">
        <f t="shared" si="10"/>
        <v>#DIV/0!</v>
      </c>
      <c r="Q81" s="181" t="e">
        <f t="shared" si="11"/>
        <v>#DIV/0!</v>
      </c>
      <c r="R81" s="194">
        <v>0</v>
      </c>
      <c r="S81" s="187" t="e">
        <f t="shared" si="9"/>
        <v>#DIV/0!</v>
      </c>
      <c r="T81" s="200"/>
      <c r="U81" s="198" t="e">
        <f>IF(COUNT($T81:T81)&gt;ROUNDUP($Q81/$O81,0)+$P81,0,EDATE(EDATE($T81,1)+$R81,COLUMN()-22))</f>
        <v>#DIV/0!</v>
      </c>
      <c r="V81" s="198" t="e">
        <f>IF(COUNT($T81:U81)&gt;ROUNDUP($Q81/$O81,0)+$P81,0,EDATE(EDATE($T81,1)+$R81,COLUMN()-22))</f>
        <v>#DIV/0!</v>
      </c>
      <c r="W81" s="198" t="e">
        <f>IF(COUNT($T81:V81)&gt;ROUNDUP($Q81/$O81,0)+$P81,0,EDATE(EDATE($T81,1)+$R81,COLUMN()-22))</f>
        <v>#DIV/0!</v>
      </c>
      <c r="X81" s="198" t="e">
        <f>IF(COUNT($T81:W81)&gt;ROUNDUP($Q81/$O81,0)+$P81,0,EDATE(EDATE($T81,1)+$R81,COLUMN()-22))</f>
        <v>#DIV/0!</v>
      </c>
      <c r="Y81" s="198" t="e">
        <f>IF(COUNT($T81:X81)&gt;ROUNDUP($Q81/$O81,0)+$P81,0,EDATE(EDATE($T81,1)+$R81,COLUMN()-22))</f>
        <v>#DIV/0!</v>
      </c>
      <c r="Z81" s="198" t="e">
        <f>IF(COUNT($T81:Y81)&gt;ROUNDUP($Q81/$O81,0)+$P81,0,EDATE(EDATE($T81,1)+$R81,COLUMN()-22))</f>
        <v>#DIV/0!</v>
      </c>
      <c r="AA81" s="198" t="e">
        <f>IF(COUNT($T81:Z81)&gt;ROUNDUP($Q81/$O81,0)+$P81,0,EDATE(EDATE($T81,1)+$R81,COLUMN()-22))</f>
        <v>#DIV/0!</v>
      </c>
      <c r="AB81" s="198" t="e">
        <f>IF(COUNT($T81:AA81)&gt;ROUNDUP($Q81/$O81,0)+$P81,0,EDATE(EDATE($T81,1)+$R81,COLUMN()-22))</f>
        <v>#DIV/0!</v>
      </c>
      <c r="AC81" s="198" t="e">
        <f>IF(COUNT($T81:AB81)&gt;ROUNDUP($Q81/$O81,0)+$P81,0,EDATE(EDATE($T81,1)+$R81,COLUMN()-22))</f>
        <v>#DIV/0!</v>
      </c>
      <c r="AD81" s="198" t="e">
        <f>IF(COUNT($T81:AC81)&gt;ROUNDUP($Q81/$O81,0)+$P81,0,EDATE(EDATE($T81,1)+$R81,COLUMN()-22))</f>
        <v>#DIV/0!</v>
      </c>
      <c r="AE81" s="198" t="e">
        <f>IF(COUNT($T81:AD81)&gt;ROUNDUP($Q81/$O81,0)+$P81,0,EDATE(EDATE($T81,1)+$R81,COLUMN()-22))</f>
        <v>#DIV/0!</v>
      </c>
      <c r="AF81" s="198" t="e">
        <f>IF(COUNT($T81:AE81)&gt;ROUNDUP($Q81/$O81,0)+$P81,0,EDATE(EDATE($T81,1)+$R81,COLUMN()-22))</f>
        <v>#DIV/0!</v>
      </c>
      <c r="AG81" s="198" t="e">
        <f>IF(COUNT($T81:AF81)&gt;ROUNDUP($Q81/$O81,0)+$P81,0,EDATE(EDATE($T81,1)+$R81,COLUMN()-22))</f>
        <v>#DIV/0!</v>
      </c>
      <c r="AH81" s="198" t="e">
        <f>IF(COUNT($T81:AG81)&gt;ROUNDUP($Q81/$O81,0)+$P81,0,EDATE(EDATE($T81,1)+$R81,COLUMN()-22))</f>
        <v>#DIV/0!</v>
      </c>
      <c r="AI81" s="198" t="e">
        <f>IF(COUNT($T81:AH81)&gt;ROUNDUP($Q81/$O81,0)+$P81,0,EDATE(EDATE($T81,1)+$R81,COLUMN()-22))</f>
        <v>#DIV/0!</v>
      </c>
      <c r="AJ81" s="198" t="e">
        <f>IF(COUNT($T81:AI81)&gt;ROUNDUP($Q81/$O81,0)+$P81,0,EDATE(EDATE($T81,1)+$R81,COLUMN()-22))</f>
        <v>#DIV/0!</v>
      </c>
      <c r="AK81" s="198" t="e">
        <f>IF(COUNT($T81:AJ81)&gt;ROUNDUP($Q81/$O81,0)+$P81,0,EDATE(EDATE($T81,1)+$R81,COLUMN()-22))</f>
        <v>#DIV/0!</v>
      </c>
      <c r="AL81" s="198" t="e">
        <f>IF(COUNT($T81:AK81)&gt;ROUNDUP($Q81/$O81,0)+$P81,0,EDATE(EDATE($T81,1)+$R81,COLUMN()-22))</f>
        <v>#DIV/0!</v>
      </c>
      <c r="AM81" s="198" t="e">
        <f>IF(COUNT($T81:AL81)&gt;ROUNDUP($Q81/$O81,0)+$P81,0,EDATE(EDATE($T81,1)+$R81,COLUMN()-22))</f>
        <v>#DIV/0!</v>
      </c>
      <c r="AN81" s="198" t="e">
        <f>IF(COUNT($T81:AM81)&gt;ROUNDUP($Q81/$O81,0)+$P81,0,EDATE(EDATE($T81,1)+$R81,COLUMN()-22))</f>
        <v>#DIV/0!</v>
      </c>
      <c r="AO81" s="198" t="e">
        <f>IF(COUNT($T81:AN81)&gt;ROUNDUP($Q81/$O81,0)+$P81,0,EDATE(EDATE($T81,1)+$R81,COLUMN()-22))</f>
        <v>#DIV/0!</v>
      </c>
      <c r="AP81" s="198" t="e">
        <f>IF(COUNT($T81:AO81)&gt;ROUNDUP($Q81/$O81,0)+$P81,0,EDATE(EDATE($T81,1)+$R81,COLUMN()-22))</f>
        <v>#DIV/0!</v>
      </c>
      <c r="AQ81" s="198" t="e">
        <f>IF(COUNT($T81:AP81)&gt;ROUNDUP($Q81/$O81,0)+$P81,0,EDATE(EDATE($T81,1)+$R81,COLUMN()-22))</f>
        <v>#DIV/0!</v>
      </c>
      <c r="AR81" s="198" t="e">
        <f>IF(COUNT($T81:AQ81)&gt;ROUNDUP($Q81/$O81,0)+$P81,0,EDATE(EDATE($T81,1)+$R81,COLUMN()-22))</f>
        <v>#DIV/0!</v>
      </c>
      <c r="AS81" s="198" t="e">
        <f>IF(COUNT($T81:AR81)&gt;ROUNDUP($Q81/$O81,0)+$P81,0,EDATE(EDATE($T81,1)+$R81,COLUMN()-22))</f>
        <v>#DIV/0!</v>
      </c>
      <c r="AT81" s="198" t="e">
        <f>IF(COUNT($T81:AS81)&gt;ROUNDUP($Q81/$O81,0)+$P81,0,EDATE(EDATE($T81,1)+$R81,COLUMN()-22))</f>
        <v>#DIV/0!</v>
      </c>
      <c r="AU81" s="198" t="e">
        <f>IF(COUNT($T81:AT81)&gt;ROUNDUP($Q81/$O81,0)+$P81,0,EDATE(EDATE($T81,1)+$R81,COLUMN()-22))</f>
        <v>#DIV/0!</v>
      </c>
      <c r="AV81" s="198" t="e">
        <f>IF(COUNT($T81:AU81)&gt;ROUNDUP($Q81/$O81,0)+$P81,0,EDATE(EDATE($T81,1)+$R81,COLUMN()-22))</f>
        <v>#DIV/0!</v>
      </c>
      <c r="AW81" s="198" t="e">
        <f>IF(COUNT($T81:AV81)&gt;ROUNDUP($Q81/$O81,0)+$P81,0,EDATE(EDATE($T81,1)+$R81,COLUMN()-22))</f>
        <v>#DIV/0!</v>
      </c>
      <c r="AX81" s="198" t="e">
        <f>IF(COUNT($T81:AW81)&gt;ROUNDUP($Q81/$O81,0)+$P81,0,EDATE(EDATE($T81,1)+$R81,COLUMN()-22))</f>
        <v>#DIV/0!</v>
      </c>
      <c r="AY81" s="198" t="e">
        <f>IF(COUNT($T81:AX81)&gt;ROUNDUP($Q81/$O81,0)+$P81,0,EDATE(EDATE($T81,1)+$R81,COLUMN()-22))</f>
        <v>#DIV/0!</v>
      </c>
      <c r="AZ81" s="198" t="e">
        <f>IF(COUNT($T81:AY81)&gt;ROUNDUP($Q81/$O81,0)+$P81,0,EDATE(EDATE($T81,1)+$R81,COLUMN()-22))</f>
        <v>#DIV/0!</v>
      </c>
      <c r="BA81" s="198" t="e">
        <f>IF(COUNT($T81:AZ81)&gt;ROUNDUP($Q81/$O81,0)+$P81,0,EDATE(EDATE($T81,1)+$R81,COLUMN()-22))</f>
        <v>#DIV/0!</v>
      </c>
      <c r="BB81" s="198" t="e">
        <f>IF(COUNT($T81:BA81)&gt;ROUNDUP($Q81/$O81,0)+$P81,0,EDATE(EDATE($T81,1)+$R81,COLUMN()-22))</f>
        <v>#DIV/0!</v>
      </c>
      <c r="BC81" s="198" t="e">
        <f>IF(COUNT($T81:BB81)&gt;ROUNDUP($Q81/$O81,0)+$P81,0,EDATE(EDATE($T81,1)+$R81,COLUMN()-22))</f>
        <v>#DIV/0!</v>
      </c>
      <c r="BD81" s="167"/>
      <c r="BE81" s="47"/>
    </row>
    <row r="82" spans="1:57" ht="21" customHeight="1">
      <c r="A82" s="160" t="str">
        <f t="shared" ca="1" si="6"/>
        <v/>
      </c>
      <c r="B82" s="280"/>
      <c r="C82" s="282" t="e">
        <f>+VLOOKUP(B82,'اسماء العملاء'!$A$2:$E$1270,5,FALSE)</f>
        <v>#N/A</v>
      </c>
      <c r="D82" s="282" t="e">
        <f>+VLOOKUP(B82,'اسماء العملاء'!$A$2:$C$1270,2,FALSE)</f>
        <v>#N/A</v>
      </c>
      <c r="E82" s="282"/>
      <c r="F82" s="282" t="e">
        <f>+VLOOKUP(B82,'اسماء العملاء'!$A$2:$C$1270,3,FALSE)</f>
        <v>#N/A</v>
      </c>
      <c r="G82" s="47"/>
      <c r="H82" s="82" t="e">
        <f>+VLOOKUP(G82,'انواع الفلاتر'!$B$2:$C$52,2,FALSE)</f>
        <v>#N/A</v>
      </c>
      <c r="I82" s="58"/>
      <c r="J82" s="80" t="e">
        <f t="shared" si="7"/>
        <v>#N/A</v>
      </c>
      <c r="K82" s="63"/>
      <c r="L82" s="63"/>
      <c r="M82" s="169"/>
      <c r="N82" s="64">
        <f t="shared" si="8"/>
        <v>0</v>
      </c>
      <c r="O82" s="287"/>
      <c r="P82" s="181" t="e">
        <f t="shared" si="10"/>
        <v>#DIV/0!</v>
      </c>
      <c r="Q82" s="181" t="e">
        <f t="shared" si="11"/>
        <v>#DIV/0!</v>
      </c>
      <c r="R82" s="194">
        <v>0</v>
      </c>
      <c r="S82" s="187" t="e">
        <f t="shared" si="9"/>
        <v>#DIV/0!</v>
      </c>
      <c r="T82" s="200"/>
      <c r="U82" s="198" t="e">
        <f>IF(COUNT($T82:T82)&gt;ROUNDUP($Q82/$O82,0)+$P82,0,EDATE(EDATE($T82,1)+$R82,COLUMN()-22))</f>
        <v>#DIV/0!</v>
      </c>
      <c r="V82" s="198" t="e">
        <f>IF(COUNT($T82:U82)&gt;ROUNDUP($Q82/$O82,0)+$P82,0,EDATE(EDATE($T82,1)+$R82,COLUMN()-22))</f>
        <v>#DIV/0!</v>
      </c>
      <c r="W82" s="198" t="e">
        <f>IF(COUNT($T82:V82)&gt;ROUNDUP($Q82/$O82,0)+$P82,0,EDATE(EDATE($T82,1)+$R82,COLUMN()-22))</f>
        <v>#DIV/0!</v>
      </c>
      <c r="X82" s="198" t="e">
        <f>IF(COUNT($T82:W82)&gt;ROUNDUP($Q82/$O82,0)+$P82,0,EDATE(EDATE($T82,1)+$R82,COLUMN()-22))</f>
        <v>#DIV/0!</v>
      </c>
      <c r="Y82" s="198" t="e">
        <f>IF(COUNT($T82:X82)&gt;ROUNDUP($Q82/$O82,0)+$P82,0,EDATE(EDATE($T82,1)+$R82,COLUMN()-22))</f>
        <v>#DIV/0!</v>
      </c>
      <c r="Z82" s="198" t="e">
        <f>IF(COUNT($T82:Y82)&gt;ROUNDUP($Q82/$O82,0)+$P82,0,EDATE(EDATE($T82,1)+$R82,COLUMN()-22))</f>
        <v>#DIV/0!</v>
      </c>
      <c r="AA82" s="198" t="e">
        <f>IF(COUNT($T82:Z82)&gt;ROUNDUP($Q82/$O82,0)+$P82,0,EDATE(EDATE($T82,1)+$R82,COLUMN()-22))</f>
        <v>#DIV/0!</v>
      </c>
      <c r="AB82" s="198" t="e">
        <f>IF(COUNT($T82:AA82)&gt;ROUNDUP($Q82/$O82,0)+$P82,0,EDATE(EDATE($T82,1)+$R82,COLUMN()-22))</f>
        <v>#DIV/0!</v>
      </c>
      <c r="AC82" s="198" t="e">
        <f>IF(COUNT($T82:AB82)&gt;ROUNDUP($Q82/$O82,0)+$P82,0,EDATE(EDATE($T82,1)+$R82,COLUMN()-22))</f>
        <v>#DIV/0!</v>
      </c>
      <c r="AD82" s="198" t="e">
        <f>IF(COUNT($T82:AC82)&gt;ROUNDUP($Q82/$O82,0)+$P82,0,EDATE(EDATE($T82,1)+$R82,COLUMN()-22))</f>
        <v>#DIV/0!</v>
      </c>
      <c r="AE82" s="198" t="e">
        <f>IF(COUNT($T82:AD82)&gt;ROUNDUP($Q82/$O82,0)+$P82,0,EDATE(EDATE($T82,1)+$R82,COLUMN()-22))</f>
        <v>#DIV/0!</v>
      </c>
      <c r="AF82" s="198" t="e">
        <f>IF(COUNT($T82:AE82)&gt;ROUNDUP($Q82/$O82,0)+$P82,0,EDATE(EDATE($T82,1)+$R82,COLUMN()-22))</f>
        <v>#DIV/0!</v>
      </c>
      <c r="AG82" s="198" t="e">
        <f>IF(COUNT($T82:AF82)&gt;ROUNDUP($Q82/$O82,0)+$P82,0,EDATE(EDATE($T82,1)+$R82,COLUMN()-22))</f>
        <v>#DIV/0!</v>
      </c>
      <c r="AH82" s="198" t="e">
        <f>IF(COUNT($T82:AG82)&gt;ROUNDUP($Q82/$O82,0)+$P82,0,EDATE(EDATE($T82,1)+$R82,COLUMN()-22))</f>
        <v>#DIV/0!</v>
      </c>
      <c r="AI82" s="198" t="e">
        <f>IF(COUNT($T82:AH82)&gt;ROUNDUP($Q82/$O82,0)+$P82,0,EDATE(EDATE($T82,1)+$R82,COLUMN()-22))</f>
        <v>#DIV/0!</v>
      </c>
      <c r="AJ82" s="198" t="e">
        <f>IF(COUNT($T82:AI82)&gt;ROUNDUP($Q82/$O82,0)+$P82,0,EDATE(EDATE($T82,1)+$R82,COLUMN()-22))</f>
        <v>#DIV/0!</v>
      </c>
      <c r="AK82" s="198" t="e">
        <f>IF(COUNT($T82:AJ82)&gt;ROUNDUP($Q82/$O82,0)+$P82,0,EDATE(EDATE($T82,1)+$R82,COLUMN()-22))</f>
        <v>#DIV/0!</v>
      </c>
      <c r="AL82" s="198" t="e">
        <f>IF(COUNT($T82:AK82)&gt;ROUNDUP($Q82/$O82,0)+$P82,0,EDATE(EDATE($T82,1)+$R82,COLUMN()-22))</f>
        <v>#DIV/0!</v>
      </c>
      <c r="AM82" s="198" t="e">
        <f>IF(COUNT($T82:AL82)&gt;ROUNDUP($Q82/$O82,0)+$P82,0,EDATE(EDATE($T82,1)+$R82,COLUMN()-22))</f>
        <v>#DIV/0!</v>
      </c>
      <c r="AN82" s="198" t="e">
        <f>IF(COUNT($T82:AM82)&gt;ROUNDUP($Q82/$O82,0)+$P82,0,EDATE(EDATE($T82,1)+$R82,COLUMN()-22))</f>
        <v>#DIV/0!</v>
      </c>
      <c r="AO82" s="198" t="e">
        <f>IF(COUNT($T82:AN82)&gt;ROUNDUP($Q82/$O82,0)+$P82,0,EDATE(EDATE($T82,1)+$R82,COLUMN()-22))</f>
        <v>#DIV/0!</v>
      </c>
      <c r="AP82" s="198" t="e">
        <f>IF(COUNT($T82:AO82)&gt;ROUNDUP($Q82/$O82,0)+$P82,0,EDATE(EDATE($T82,1)+$R82,COLUMN()-22))</f>
        <v>#DIV/0!</v>
      </c>
      <c r="AQ82" s="198" t="e">
        <f>IF(COUNT($T82:AP82)&gt;ROUNDUP($Q82/$O82,0)+$P82,0,EDATE(EDATE($T82,1)+$R82,COLUMN()-22))</f>
        <v>#DIV/0!</v>
      </c>
      <c r="AR82" s="198" t="e">
        <f>IF(COUNT($T82:AQ82)&gt;ROUNDUP($Q82/$O82,0)+$P82,0,EDATE(EDATE($T82,1)+$R82,COLUMN()-22))</f>
        <v>#DIV/0!</v>
      </c>
      <c r="AS82" s="198" t="e">
        <f>IF(COUNT($T82:AR82)&gt;ROUNDUP($Q82/$O82,0)+$P82,0,EDATE(EDATE($T82,1)+$R82,COLUMN()-22))</f>
        <v>#DIV/0!</v>
      </c>
      <c r="AT82" s="198" t="e">
        <f>IF(COUNT($T82:AS82)&gt;ROUNDUP($Q82/$O82,0)+$P82,0,EDATE(EDATE($T82,1)+$R82,COLUMN()-22))</f>
        <v>#DIV/0!</v>
      </c>
      <c r="AU82" s="198" t="e">
        <f>IF(COUNT($T82:AT82)&gt;ROUNDUP($Q82/$O82,0)+$P82,0,EDATE(EDATE($T82,1)+$R82,COLUMN()-22))</f>
        <v>#DIV/0!</v>
      </c>
      <c r="AV82" s="198" t="e">
        <f>IF(COUNT($T82:AU82)&gt;ROUNDUP($Q82/$O82,0)+$P82,0,EDATE(EDATE($T82,1)+$R82,COLUMN()-22))</f>
        <v>#DIV/0!</v>
      </c>
      <c r="AW82" s="198" t="e">
        <f>IF(COUNT($T82:AV82)&gt;ROUNDUP($Q82/$O82,0)+$P82,0,EDATE(EDATE($T82,1)+$R82,COLUMN()-22))</f>
        <v>#DIV/0!</v>
      </c>
      <c r="AX82" s="198" t="e">
        <f>IF(COUNT($T82:AW82)&gt;ROUNDUP($Q82/$O82,0)+$P82,0,EDATE(EDATE($T82,1)+$R82,COLUMN()-22))</f>
        <v>#DIV/0!</v>
      </c>
      <c r="AY82" s="198" t="e">
        <f>IF(COUNT($T82:AX82)&gt;ROUNDUP($Q82/$O82,0)+$P82,0,EDATE(EDATE($T82,1)+$R82,COLUMN()-22))</f>
        <v>#DIV/0!</v>
      </c>
      <c r="AZ82" s="198" t="e">
        <f>IF(COUNT($T82:AY82)&gt;ROUNDUP($Q82/$O82,0)+$P82,0,EDATE(EDATE($T82,1)+$R82,COLUMN()-22))</f>
        <v>#DIV/0!</v>
      </c>
      <c r="BA82" s="198" t="e">
        <f>IF(COUNT($T82:AZ82)&gt;ROUNDUP($Q82/$O82,0)+$P82,0,EDATE(EDATE($T82,1)+$R82,COLUMN()-22))</f>
        <v>#DIV/0!</v>
      </c>
      <c r="BB82" s="198" t="e">
        <f>IF(COUNT($T82:BA82)&gt;ROUNDUP($Q82/$O82,0)+$P82,0,EDATE(EDATE($T82,1)+$R82,COLUMN()-22))</f>
        <v>#DIV/0!</v>
      </c>
      <c r="BC82" s="198" t="e">
        <f>IF(COUNT($T82:BB82)&gt;ROUNDUP($Q82/$O82,0)+$P82,0,EDATE(EDATE($T82,1)+$R82,COLUMN()-22))</f>
        <v>#DIV/0!</v>
      </c>
      <c r="BD82" s="167"/>
      <c r="BE82" s="47"/>
    </row>
    <row r="83" spans="1:57" ht="21" customHeight="1">
      <c r="A83" s="160" t="str">
        <f t="shared" ca="1" si="6"/>
        <v/>
      </c>
      <c r="B83" s="280"/>
      <c r="C83" s="282" t="e">
        <f>+VLOOKUP(B83,'اسماء العملاء'!$A$2:$E$1270,5,FALSE)</f>
        <v>#N/A</v>
      </c>
      <c r="D83" s="282" t="e">
        <f>+VLOOKUP(B83,'اسماء العملاء'!$A$2:$C$1270,2,FALSE)</f>
        <v>#N/A</v>
      </c>
      <c r="E83" s="282"/>
      <c r="F83" s="282" t="e">
        <f>+VLOOKUP(B83,'اسماء العملاء'!$A$2:$C$1270,3,FALSE)</f>
        <v>#N/A</v>
      </c>
      <c r="G83" s="47"/>
      <c r="H83" s="82" t="e">
        <f>+VLOOKUP(G83,'انواع الفلاتر'!$B$2:$C$52,2,FALSE)</f>
        <v>#N/A</v>
      </c>
      <c r="I83" s="58"/>
      <c r="J83" s="80" t="e">
        <f t="shared" si="7"/>
        <v>#N/A</v>
      </c>
      <c r="K83" s="63"/>
      <c r="L83" s="63"/>
      <c r="M83" s="169"/>
      <c r="N83" s="64">
        <f t="shared" si="8"/>
        <v>0</v>
      </c>
      <c r="O83" s="287"/>
      <c r="P83" s="181" t="e">
        <f t="shared" si="10"/>
        <v>#DIV/0!</v>
      </c>
      <c r="Q83" s="181" t="e">
        <f t="shared" si="11"/>
        <v>#DIV/0!</v>
      </c>
      <c r="R83" s="194">
        <v>0</v>
      </c>
      <c r="S83" s="187" t="e">
        <f t="shared" si="9"/>
        <v>#DIV/0!</v>
      </c>
      <c r="T83" s="200"/>
      <c r="U83" s="198" t="e">
        <f>IF(COUNT($T83:T83)&gt;ROUNDUP($Q83/$O83,0)+$P83,0,EDATE(EDATE($T83,1)+$R83,COLUMN()-22))</f>
        <v>#DIV/0!</v>
      </c>
      <c r="V83" s="198" t="e">
        <f>IF(COUNT($T83:U83)&gt;ROUNDUP($Q83/$O83,0)+$P83,0,EDATE(EDATE($T83,1)+$R83,COLUMN()-22))</f>
        <v>#DIV/0!</v>
      </c>
      <c r="W83" s="198" t="e">
        <f>IF(COUNT($T83:V83)&gt;ROUNDUP($Q83/$O83,0)+$P83,0,EDATE(EDATE($T83,1)+$R83,COLUMN()-22))</f>
        <v>#DIV/0!</v>
      </c>
      <c r="X83" s="198" t="e">
        <f>IF(COUNT($T83:W83)&gt;ROUNDUP($Q83/$O83,0)+$P83,0,EDATE(EDATE($T83,1)+$R83,COLUMN()-22))</f>
        <v>#DIV/0!</v>
      </c>
      <c r="Y83" s="198" t="e">
        <f>IF(COUNT($T83:X83)&gt;ROUNDUP($Q83/$O83,0)+$P83,0,EDATE(EDATE($T83,1)+$R83,COLUMN()-22))</f>
        <v>#DIV/0!</v>
      </c>
      <c r="Z83" s="198" t="e">
        <f>IF(COUNT($T83:Y83)&gt;ROUNDUP($Q83/$O83,0)+$P83,0,EDATE(EDATE($T83,1)+$R83,COLUMN()-22))</f>
        <v>#DIV/0!</v>
      </c>
      <c r="AA83" s="198" t="e">
        <f>IF(COUNT($T83:Z83)&gt;ROUNDUP($Q83/$O83,0)+$P83,0,EDATE(EDATE($T83,1)+$R83,COLUMN()-22))</f>
        <v>#DIV/0!</v>
      </c>
      <c r="AB83" s="198" t="e">
        <f>IF(COUNT($T83:AA83)&gt;ROUNDUP($Q83/$O83,0)+$P83,0,EDATE(EDATE($T83,1)+$R83,COLUMN()-22))</f>
        <v>#DIV/0!</v>
      </c>
      <c r="AC83" s="198" t="e">
        <f>IF(COUNT($T83:AB83)&gt;ROUNDUP($Q83/$O83,0)+$P83,0,EDATE(EDATE($T83,1)+$R83,COLUMN()-22))</f>
        <v>#DIV/0!</v>
      </c>
      <c r="AD83" s="198" t="e">
        <f>IF(COUNT($T83:AC83)&gt;ROUNDUP($Q83/$O83,0)+$P83,0,EDATE(EDATE($T83,1)+$R83,COLUMN()-22))</f>
        <v>#DIV/0!</v>
      </c>
      <c r="AE83" s="198" t="e">
        <f>IF(COUNT($T83:AD83)&gt;ROUNDUP($Q83/$O83,0)+$P83,0,EDATE(EDATE($T83,1)+$R83,COLUMN()-22))</f>
        <v>#DIV/0!</v>
      </c>
      <c r="AF83" s="198" t="e">
        <f>IF(COUNT($T83:AE83)&gt;ROUNDUP($Q83/$O83,0)+$P83,0,EDATE(EDATE($T83,1)+$R83,COLUMN()-22))</f>
        <v>#DIV/0!</v>
      </c>
      <c r="AG83" s="198" t="e">
        <f>IF(COUNT($T83:AF83)&gt;ROUNDUP($Q83/$O83,0)+$P83,0,EDATE(EDATE($T83,1)+$R83,COLUMN()-22))</f>
        <v>#DIV/0!</v>
      </c>
      <c r="AH83" s="198" t="e">
        <f>IF(COUNT($T83:AG83)&gt;ROUNDUP($Q83/$O83,0)+$P83,0,EDATE(EDATE($T83,1)+$R83,COLUMN()-22))</f>
        <v>#DIV/0!</v>
      </c>
      <c r="AI83" s="198" t="e">
        <f>IF(COUNT($T83:AH83)&gt;ROUNDUP($Q83/$O83,0)+$P83,0,EDATE(EDATE($T83,1)+$R83,COLUMN()-22))</f>
        <v>#DIV/0!</v>
      </c>
      <c r="AJ83" s="198" t="e">
        <f>IF(COUNT($T83:AI83)&gt;ROUNDUP($Q83/$O83,0)+$P83,0,EDATE(EDATE($T83,1)+$R83,COLUMN()-22))</f>
        <v>#DIV/0!</v>
      </c>
      <c r="AK83" s="198" t="e">
        <f>IF(COUNT($T83:AJ83)&gt;ROUNDUP($Q83/$O83,0)+$P83,0,EDATE(EDATE($T83,1)+$R83,COLUMN()-22))</f>
        <v>#DIV/0!</v>
      </c>
      <c r="AL83" s="198" t="e">
        <f>IF(COUNT($T83:AK83)&gt;ROUNDUP($Q83/$O83,0)+$P83,0,EDATE(EDATE($T83,1)+$R83,COLUMN()-22))</f>
        <v>#DIV/0!</v>
      </c>
      <c r="AM83" s="198" t="e">
        <f>IF(COUNT($T83:AL83)&gt;ROUNDUP($Q83/$O83,0)+$P83,0,EDATE(EDATE($T83,1)+$R83,COLUMN()-22))</f>
        <v>#DIV/0!</v>
      </c>
      <c r="AN83" s="198" t="e">
        <f>IF(COUNT($T83:AM83)&gt;ROUNDUP($Q83/$O83,0)+$P83,0,EDATE(EDATE($T83,1)+$R83,COLUMN()-22))</f>
        <v>#DIV/0!</v>
      </c>
      <c r="AO83" s="198" t="e">
        <f>IF(COUNT($T83:AN83)&gt;ROUNDUP($Q83/$O83,0)+$P83,0,EDATE(EDATE($T83,1)+$R83,COLUMN()-22))</f>
        <v>#DIV/0!</v>
      </c>
      <c r="AP83" s="198" t="e">
        <f>IF(COUNT($T83:AO83)&gt;ROUNDUP($Q83/$O83,0)+$P83,0,EDATE(EDATE($T83,1)+$R83,COLUMN()-22))</f>
        <v>#DIV/0!</v>
      </c>
      <c r="AQ83" s="198" t="e">
        <f>IF(COUNT($T83:AP83)&gt;ROUNDUP($Q83/$O83,0)+$P83,0,EDATE(EDATE($T83,1)+$R83,COLUMN()-22))</f>
        <v>#DIV/0!</v>
      </c>
      <c r="AR83" s="198" t="e">
        <f>IF(COUNT($T83:AQ83)&gt;ROUNDUP($Q83/$O83,0)+$P83,0,EDATE(EDATE($T83,1)+$R83,COLUMN()-22))</f>
        <v>#DIV/0!</v>
      </c>
      <c r="AS83" s="198" t="e">
        <f>IF(COUNT($T83:AR83)&gt;ROUNDUP($Q83/$O83,0)+$P83,0,EDATE(EDATE($T83,1)+$R83,COLUMN()-22))</f>
        <v>#DIV/0!</v>
      </c>
      <c r="AT83" s="198" t="e">
        <f>IF(COUNT($T83:AS83)&gt;ROUNDUP($Q83/$O83,0)+$P83,0,EDATE(EDATE($T83,1)+$R83,COLUMN()-22))</f>
        <v>#DIV/0!</v>
      </c>
      <c r="AU83" s="198" t="e">
        <f>IF(COUNT($T83:AT83)&gt;ROUNDUP($Q83/$O83,0)+$P83,0,EDATE(EDATE($T83,1)+$R83,COLUMN()-22))</f>
        <v>#DIV/0!</v>
      </c>
      <c r="AV83" s="198" t="e">
        <f>IF(COUNT($T83:AU83)&gt;ROUNDUP($Q83/$O83,0)+$P83,0,EDATE(EDATE($T83,1)+$R83,COLUMN()-22))</f>
        <v>#DIV/0!</v>
      </c>
      <c r="AW83" s="198" t="e">
        <f>IF(COUNT($T83:AV83)&gt;ROUNDUP($Q83/$O83,0)+$P83,0,EDATE(EDATE($T83,1)+$R83,COLUMN()-22))</f>
        <v>#DIV/0!</v>
      </c>
      <c r="AX83" s="198" t="e">
        <f>IF(COUNT($T83:AW83)&gt;ROUNDUP($Q83/$O83,0)+$P83,0,EDATE(EDATE($T83,1)+$R83,COLUMN()-22))</f>
        <v>#DIV/0!</v>
      </c>
      <c r="AY83" s="198" t="e">
        <f>IF(COUNT($T83:AX83)&gt;ROUNDUP($Q83/$O83,0)+$P83,0,EDATE(EDATE($T83,1)+$R83,COLUMN()-22))</f>
        <v>#DIV/0!</v>
      </c>
      <c r="AZ83" s="198" t="e">
        <f>IF(COUNT($T83:AY83)&gt;ROUNDUP($Q83/$O83,0)+$P83,0,EDATE(EDATE($T83,1)+$R83,COLUMN()-22))</f>
        <v>#DIV/0!</v>
      </c>
      <c r="BA83" s="198" t="e">
        <f>IF(COUNT($T83:AZ83)&gt;ROUNDUP($Q83/$O83,0)+$P83,0,EDATE(EDATE($T83,1)+$R83,COLUMN()-22))</f>
        <v>#DIV/0!</v>
      </c>
      <c r="BB83" s="198" t="e">
        <f>IF(COUNT($T83:BA83)&gt;ROUNDUP($Q83/$O83,0)+$P83,0,EDATE(EDATE($T83,1)+$R83,COLUMN()-22))</f>
        <v>#DIV/0!</v>
      </c>
      <c r="BC83" s="198" t="e">
        <f>IF(COUNT($T83:BB83)&gt;ROUNDUP($Q83/$O83,0)+$P83,0,EDATE(EDATE($T83,1)+$R83,COLUMN()-22))</f>
        <v>#DIV/0!</v>
      </c>
      <c r="BD83" s="167"/>
      <c r="BE83" s="47"/>
    </row>
    <row r="84" spans="1:57" ht="21" customHeight="1">
      <c r="A84" s="160" t="str">
        <f t="shared" ca="1" si="6"/>
        <v/>
      </c>
      <c r="B84" s="280"/>
      <c r="C84" s="282" t="e">
        <f>+VLOOKUP(B84,'اسماء العملاء'!$A$2:$E$1270,5,FALSE)</f>
        <v>#N/A</v>
      </c>
      <c r="D84" s="282" t="e">
        <f>+VLOOKUP(B84,'اسماء العملاء'!$A$2:$C$1270,2,FALSE)</f>
        <v>#N/A</v>
      </c>
      <c r="E84" s="282"/>
      <c r="F84" s="282" t="e">
        <f>+VLOOKUP(B84,'اسماء العملاء'!$A$2:$C$1270,3,FALSE)</f>
        <v>#N/A</v>
      </c>
      <c r="G84" s="47"/>
      <c r="H84" s="82" t="e">
        <f>+VLOOKUP(G84,'انواع الفلاتر'!$B$2:$C$52,2,FALSE)</f>
        <v>#N/A</v>
      </c>
      <c r="I84" s="58"/>
      <c r="J84" s="80" t="e">
        <f t="shared" si="7"/>
        <v>#N/A</v>
      </c>
      <c r="K84" s="63"/>
      <c r="L84" s="63"/>
      <c r="M84" s="169"/>
      <c r="N84" s="64">
        <f t="shared" si="8"/>
        <v>0</v>
      </c>
      <c r="O84" s="287"/>
      <c r="P84" s="181" t="e">
        <f t="shared" si="10"/>
        <v>#DIV/0!</v>
      </c>
      <c r="Q84" s="181" t="e">
        <f t="shared" si="11"/>
        <v>#DIV/0!</v>
      </c>
      <c r="R84" s="194">
        <v>0</v>
      </c>
      <c r="S84" s="187" t="e">
        <f t="shared" si="9"/>
        <v>#DIV/0!</v>
      </c>
      <c r="T84" s="200"/>
      <c r="U84" s="198" t="e">
        <f>IF(COUNT($T84:T84)&gt;ROUNDUP($Q84/$O84,0)+$P84,0,EDATE(EDATE($T84,1)+$R84,COLUMN()-22))</f>
        <v>#DIV/0!</v>
      </c>
      <c r="V84" s="198" t="e">
        <f>IF(COUNT($T84:U84)&gt;ROUNDUP($Q84/$O84,0)+$P84,0,EDATE(EDATE($T84,1)+$R84,COLUMN()-22))</f>
        <v>#DIV/0!</v>
      </c>
      <c r="W84" s="198" t="e">
        <f>IF(COUNT($T84:V84)&gt;ROUNDUP($Q84/$O84,0)+$P84,0,EDATE(EDATE($T84,1)+$R84,COLUMN()-22))</f>
        <v>#DIV/0!</v>
      </c>
      <c r="X84" s="198" t="e">
        <f>IF(COUNT($T84:W84)&gt;ROUNDUP($Q84/$O84,0)+$P84,0,EDATE(EDATE($T84,1)+$R84,COLUMN()-22))</f>
        <v>#DIV/0!</v>
      </c>
      <c r="Y84" s="198" t="e">
        <f>IF(COUNT($T84:X84)&gt;ROUNDUP($Q84/$O84,0)+$P84,0,EDATE(EDATE($T84,1)+$R84,COLUMN()-22))</f>
        <v>#DIV/0!</v>
      </c>
      <c r="Z84" s="198" t="e">
        <f>IF(COUNT($T84:Y84)&gt;ROUNDUP($Q84/$O84,0)+$P84,0,EDATE(EDATE($T84,1)+$R84,COLUMN()-22))</f>
        <v>#DIV/0!</v>
      </c>
      <c r="AA84" s="198" t="e">
        <f>IF(COUNT($T84:Z84)&gt;ROUNDUP($Q84/$O84,0)+$P84,0,EDATE(EDATE($T84,1)+$R84,COLUMN()-22))</f>
        <v>#DIV/0!</v>
      </c>
      <c r="AB84" s="198" t="e">
        <f>IF(COUNT($T84:AA84)&gt;ROUNDUP($Q84/$O84,0)+$P84,0,EDATE(EDATE($T84,1)+$R84,COLUMN()-22))</f>
        <v>#DIV/0!</v>
      </c>
      <c r="AC84" s="198" t="e">
        <f>IF(COUNT($T84:AB84)&gt;ROUNDUP($Q84/$O84,0)+$P84,0,EDATE(EDATE($T84,1)+$R84,COLUMN()-22))</f>
        <v>#DIV/0!</v>
      </c>
      <c r="AD84" s="198" t="e">
        <f>IF(COUNT($T84:AC84)&gt;ROUNDUP($Q84/$O84,0)+$P84,0,EDATE(EDATE($T84,1)+$R84,COLUMN()-22))</f>
        <v>#DIV/0!</v>
      </c>
      <c r="AE84" s="198" t="e">
        <f>IF(COUNT($T84:AD84)&gt;ROUNDUP($Q84/$O84,0)+$P84,0,EDATE(EDATE($T84,1)+$R84,COLUMN()-22))</f>
        <v>#DIV/0!</v>
      </c>
      <c r="AF84" s="198" t="e">
        <f>IF(COUNT($T84:AE84)&gt;ROUNDUP($Q84/$O84,0)+$P84,0,EDATE(EDATE($T84,1)+$R84,COLUMN()-22))</f>
        <v>#DIV/0!</v>
      </c>
      <c r="AG84" s="198" t="e">
        <f>IF(COUNT($T84:AF84)&gt;ROUNDUP($Q84/$O84,0)+$P84,0,EDATE(EDATE($T84,1)+$R84,COLUMN()-22))</f>
        <v>#DIV/0!</v>
      </c>
      <c r="AH84" s="198" t="e">
        <f>IF(COUNT($T84:AG84)&gt;ROUNDUP($Q84/$O84,0)+$P84,0,EDATE(EDATE($T84,1)+$R84,COLUMN()-22))</f>
        <v>#DIV/0!</v>
      </c>
      <c r="AI84" s="198" t="e">
        <f>IF(COUNT($T84:AH84)&gt;ROUNDUP($Q84/$O84,0)+$P84,0,EDATE(EDATE($T84,1)+$R84,COLUMN()-22))</f>
        <v>#DIV/0!</v>
      </c>
      <c r="AJ84" s="198" t="e">
        <f>IF(COUNT($T84:AI84)&gt;ROUNDUP($Q84/$O84,0)+$P84,0,EDATE(EDATE($T84,1)+$R84,COLUMN()-22))</f>
        <v>#DIV/0!</v>
      </c>
      <c r="AK84" s="198" t="e">
        <f>IF(COUNT($T84:AJ84)&gt;ROUNDUP($Q84/$O84,0)+$P84,0,EDATE(EDATE($T84,1)+$R84,COLUMN()-22))</f>
        <v>#DIV/0!</v>
      </c>
      <c r="AL84" s="198" t="e">
        <f>IF(COUNT($T84:AK84)&gt;ROUNDUP($Q84/$O84,0)+$P84,0,EDATE(EDATE($T84,1)+$R84,COLUMN()-22))</f>
        <v>#DIV/0!</v>
      </c>
      <c r="AM84" s="198" t="e">
        <f>IF(COUNT($T84:AL84)&gt;ROUNDUP($Q84/$O84,0)+$P84,0,EDATE(EDATE($T84,1)+$R84,COLUMN()-22))</f>
        <v>#DIV/0!</v>
      </c>
      <c r="AN84" s="198" t="e">
        <f>IF(COUNT($T84:AM84)&gt;ROUNDUP($Q84/$O84,0)+$P84,0,EDATE(EDATE($T84,1)+$R84,COLUMN()-22))</f>
        <v>#DIV/0!</v>
      </c>
      <c r="AO84" s="198" t="e">
        <f>IF(COUNT($T84:AN84)&gt;ROUNDUP($Q84/$O84,0)+$P84,0,EDATE(EDATE($T84,1)+$R84,COLUMN()-22))</f>
        <v>#DIV/0!</v>
      </c>
      <c r="AP84" s="198" t="e">
        <f>IF(COUNT($T84:AO84)&gt;ROUNDUP($Q84/$O84,0)+$P84,0,EDATE(EDATE($T84,1)+$R84,COLUMN()-22))</f>
        <v>#DIV/0!</v>
      </c>
      <c r="AQ84" s="198" t="e">
        <f>IF(COUNT($T84:AP84)&gt;ROUNDUP($Q84/$O84,0)+$P84,0,EDATE(EDATE($T84,1)+$R84,COLUMN()-22))</f>
        <v>#DIV/0!</v>
      </c>
      <c r="AR84" s="198" t="e">
        <f>IF(COUNT($T84:AQ84)&gt;ROUNDUP($Q84/$O84,0)+$P84,0,EDATE(EDATE($T84,1)+$R84,COLUMN()-22))</f>
        <v>#DIV/0!</v>
      </c>
      <c r="AS84" s="198" t="e">
        <f>IF(COUNT($T84:AR84)&gt;ROUNDUP($Q84/$O84,0)+$P84,0,EDATE(EDATE($T84,1)+$R84,COLUMN()-22))</f>
        <v>#DIV/0!</v>
      </c>
      <c r="AT84" s="198" t="e">
        <f>IF(COUNT($T84:AS84)&gt;ROUNDUP($Q84/$O84,0)+$P84,0,EDATE(EDATE($T84,1)+$R84,COLUMN()-22))</f>
        <v>#DIV/0!</v>
      </c>
      <c r="AU84" s="198" t="e">
        <f>IF(COUNT($T84:AT84)&gt;ROUNDUP($Q84/$O84,0)+$P84,0,EDATE(EDATE($T84,1)+$R84,COLUMN()-22))</f>
        <v>#DIV/0!</v>
      </c>
      <c r="AV84" s="198" t="e">
        <f>IF(COUNT($T84:AU84)&gt;ROUNDUP($Q84/$O84,0)+$P84,0,EDATE(EDATE($T84,1)+$R84,COLUMN()-22))</f>
        <v>#DIV/0!</v>
      </c>
      <c r="AW84" s="198" t="e">
        <f>IF(COUNT($T84:AV84)&gt;ROUNDUP($Q84/$O84,0)+$P84,0,EDATE(EDATE($T84,1)+$R84,COLUMN()-22))</f>
        <v>#DIV/0!</v>
      </c>
      <c r="AX84" s="198" t="e">
        <f>IF(COUNT($T84:AW84)&gt;ROUNDUP($Q84/$O84,0)+$P84,0,EDATE(EDATE($T84,1)+$R84,COLUMN()-22))</f>
        <v>#DIV/0!</v>
      </c>
      <c r="AY84" s="198" t="e">
        <f>IF(COUNT($T84:AX84)&gt;ROUNDUP($Q84/$O84,0)+$P84,0,EDATE(EDATE($T84,1)+$R84,COLUMN()-22))</f>
        <v>#DIV/0!</v>
      </c>
      <c r="AZ84" s="198" t="e">
        <f>IF(COUNT($T84:AY84)&gt;ROUNDUP($Q84/$O84,0)+$P84,0,EDATE(EDATE($T84,1)+$R84,COLUMN()-22))</f>
        <v>#DIV/0!</v>
      </c>
      <c r="BA84" s="198" t="e">
        <f>IF(COUNT($T84:AZ84)&gt;ROUNDUP($Q84/$O84,0)+$P84,0,EDATE(EDATE($T84,1)+$R84,COLUMN()-22))</f>
        <v>#DIV/0!</v>
      </c>
      <c r="BB84" s="198" t="e">
        <f>IF(COUNT($T84:BA84)&gt;ROUNDUP($Q84/$O84,0)+$P84,0,EDATE(EDATE($T84,1)+$R84,COLUMN()-22))</f>
        <v>#DIV/0!</v>
      </c>
      <c r="BC84" s="198" t="e">
        <f>IF(COUNT($T84:BB84)&gt;ROUNDUP($Q84/$O84,0)+$P84,0,EDATE(EDATE($T84,1)+$R84,COLUMN()-22))</f>
        <v>#DIV/0!</v>
      </c>
      <c r="BD84" s="167"/>
      <c r="BE84" s="47"/>
    </row>
    <row r="85" spans="1:57" ht="21" customHeight="1">
      <c r="A85" s="160" t="str">
        <f t="shared" ca="1" si="6"/>
        <v/>
      </c>
      <c r="B85" s="280"/>
      <c r="C85" s="282" t="e">
        <f>+VLOOKUP(B85,'اسماء العملاء'!$A$2:$E$1270,5,FALSE)</f>
        <v>#N/A</v>
      </c>
      <c r="D85" s="282" t="e">
        <f>+VLOOKUP(B85,'اسماء العملاء'!$A$2:$C$1270,2,FALSE)</f>
        <v>#N/A</v>
      </c>
      <c r="E85" s="282"/>
      <c r="F85" s="282" t="e">
        <f>+VLOOKUP(B85,'اسماء العملاء'!$A$2:$C$1270,3,FALSE)</f>
        <v>#N/A</v>
      </c>
      <c r="G85" s="47"/>
      <c r="H85" s="82" t="e">
        <f>+VLOOKUP(G85,'انواع الفلاتر'!$B$2:$C$52,2,FALSE)</f>
        <v>#N/A</v>
      </c>
      <c r="I85" s="58"/>
      <c r="J85" s="80" t="e">
        <f t="shared" si="7"/>
        <v>#N/A</v>
      </c>
      <c r="K85" s="63"/>
      <c r="L85" s="63"/>
      <c r="M85" s="169"/>
      <c r="N85" s="64">
        <f t="shared" si="8"/>
        <v>0</v>
      </c>
      <c r="O85" s="287"/>
      <c r="P85" s="181" t="e">
        <f t="shared" si="10"/>
        <v>#DIV/0!</v>
      </c>
      <c r="Q85" s="181" t="e">
        <f t="shared" si="11"/>
        <v>#DIV/0!</v>
      </c>
      <c r="R85" s="194">
        <v>0</v>
      </c>
      <c r="S85" s="187" t="e">
        <f t="shared" si="9"/>
        <v>#DIV/0!</v>
      </c>
      <c r="T85" s="200"/>
      <c r="U85" s="198" t="e">
        <f>IF(COUNT($T85:T85)&gt;ROUNDUP($Q85/$O85,0)+$P85,0,EDATE(EDATE($T85,1)+$R85,COLUMN()-22))</f>
        <v>#DIV/0!</v>
      </c>
      <c r="V85" s="198" t="e">
        <f>IF(COUNT($T85:U85)&gt;ROUNDUP($Q85/$O85,0)+$P85,0,EDATE(EDATE($T85,1)+$R85,COLUMN()-22))</f>
        <v>#DIV/0!</v>
      </c>
      <c r="W85" s="198" t="e">
        <f>IF(COUNT($T85:V85)&gt;ROUNDUP($Q85/$O85,0)+$P85,0,EDATE(EDATE($T85,1)+$R85,COLUMN()-22))</f>
        <v>#DIV/0!</v>
      </c>
      <c r="X85" s="198" t="e">
        <f>IF(COUNT($T85:W85)&gt;ROUNDUP($Q85/$O85,0)+$P85,0,EDATE(EDATE($T85,1)+$R85,COLUMN()-22))</f>
        <v>#DIV/0!</v>
      </c>
      <c r="Y85" s="198" t="e">
        <f>IF(COUNT($T85:X85)&gt;ROUNDUP($Q85/$O85,0)+$P85,0,EDATE(EDATE($T85,1)+$R85,COLUMN()-22))</f>
        <v>#DIV/0!</v>
      </c>
      <c r="Z85" s="198" t="e">
        <f>IF(COUNT($T85:Y85)&gt;ROUNDUP($Q85/$O85,0)+$P85,0,EDATE(EDATE($T85,1)+$R85,COLUMN()-22))</f>
        <v>#DIV/0!</v>
      </c>
      <c r="AA85" s="198" t="e">
        <f>IF(COUNT($T85:Z85)&gt;ROUNDUP($Q85/$O85,0)+$P85,0,EDATE(EDATE($T85,1)+$R85,COLUMN()-22))</f>
        <v>#DIV/0!</v>
      </c>
      <c r="AB85" s="198" t="e">
        <f>IF(COUNT($T85:AA85)&gt;ROUNDUP($Q85/$O85,0)+$P85,0,EDATE(EDATE($T85,1)+$R85,COLUMN()-22))</f>
        <v>#DIV/0!</v>
      </c>
      <c r="AC85" s="198" t="e">
        <f>IF(COUNT($T85:AB85)&gt;ROUNDUP($Q85/$O85,0)+$P85,0,EDATE(EDATE($T85,1)+$R85,COLUMN()-22))</f>
        <v>#DIV/0!</v>
      </c>
      <c r="AD85" s="198" t="e">
        <f>IF(COUNT($T85:AC85)&gt;ROUNDUP($Q85/$O85,0)+$P85,0,EDATE(EDATE($T85,1)+$R85,COLUMN()-22))</f>
        <v>#DIV/0!</v>
      </c>
      <c r="AE85" s="198" t="e">
        <f>IF(COUNT($T85:AD85)&gt;ROUNDUP($Q85/$O85,0)+$P85,0,EDATE(EDATE($T85,1)+$R85,COLUMN()-22))</f>
        <v>#DIV/0!</v>
      </c>
      <c r="AF85" s="198" t="e">
        <f>IF(COUNT($T85:AE85)&gt;ROUNDUP($Q85/$O85,0)+$P85,0,EDATE(EDATE($T85,1)+$R85,COLUMN()-22))</f>
        <v>#DIV/0!</v>
      </c>
      <c r="AG85" s="198" t="e">
        <f>IF(COUNT($T85:AF85)&gt;ROUNDUP($Q85/$O85,0)+$P85,0,EDATE(EDATE($T85,1)+$R85,COLUMN()-22))</f>
        <v>#DIV/0!</v>
      </c>
      <c r="AH85" s="198" t="e">
        <f>IF(COUNT($T85:AG85)&gt;ROUNDUP($Q85/$O85,0)+$P85,0,EDATE(EDATE($T85,1)+$R85,COLUMN()-22))</f>
        <v>#DIV/0!</v>
      </c>
      <c r="AI85" s="198" t="e">
        <f>IF(COUNT($T85:AH85)&gt;ROUNDUP($Q85/$O85,0)+$P85,0,EDATE(EDATE($T85,1)+$R85,COLUMN()-22))</f>
        <v>#DIV/0!</v>
      </c>
      <c r="AJ85" s="198" t="e">
        <f>IF(COUNT($T85:AI85)&gt;ROUNDUP($Q85/$O85,0)+$P85,0,EDATE(EDATE($T85,1)+$R85,COLUMN()-22))</f>
        <v>#DIV/0!</v>
      </c>
      <c r="AK85" s="198" t="e">
        <f>IF(COUNT($T85:AJ85)&gt;ROUNDUP($Q85/$O85,0)+$P85,0,EDATE(EDATE($T85,1)+$R85,COLUMN()-22))</f>
        <v>#DIV/0!</v>
      </c>
      <c r="AL85" s="198" t="e">
        <f>IF(COUNT($T85:AK85)&gt;ROUNDUP($Q85/$O85,0)+$P85,0,EDATE(EDATE($T85,1)+$R85,COLUMN()-22))</f>
        <v>#DIV/0!</v>
      </c>
      <c r="AM85" s="198" t="e">
        <f>IF(COUNT($T85:AL85)&gt;ROUNDUP($Q85/$O85,0)+$P85,0,EDATE(EDATE($T85,1)+$R85,COLUMN()-22))</f>
        <v>#DIV/0!</v>
      </c>
      <c r="AN85" s="198" t="e">
        <f>IF(COUNT($T85:AM85)&gt;ROUNDUP($Q85/$O85,0)+$P85,0,EDATE(EDATE($T85,1)+$R85,COLUMN()-22))</f>
        <v>#DIV/0!</v>
      </c>
      <c r="AO85" s="198" t="e">
        <f>IF(COUNT($T85:AN85)&gt;ROUNDUP($Q85/$O85,0)+$P85,0,EDATE(EDATE($T85,1)+$R85,COLUMN()-22))</f>
        <v>#DIV/0!</v>
      </c>
      <c r="AP85" s="198" t="e">
        <f>IF(COUNT($T85:AO85)&gt;ROUNDUP($Q85/$O85,0)+$P85,0,EDATE(EDATE($T85,1)+$R85,COLUMN()-22))</f>
        <v>#DIV/0!</v>
      </c>
      <c r="AQ85" s="198" t="e">
        <f>IF(COUNT($T85:AP85)&gt;ROUNDUP($Q85/$O85,0)+$P85,0,EDATE(EDATE($T85,1)+$R85,COLUMN()-22))</f>
        <v>#DIV/0!</v>
      </c>
      <c r="AR85" s="198" t="e">
        <f>IF(COUNT($T85:AQ85)&gt;ROUNDUP($Q85/$O85,0)+$P85,0,EDATE(EDATE($T85,1)+$R85,COLUMN()-22))</f>
        <v>#DIV/0!</v>
      </c>
      <c r="AS85" s="198" t="e">
        <f>IF(COUNT($T85:AR85)&gt;ROUNDUP($Q85/$O85,0)+$P85,0,EDATE(EDATE($T85,1)+$R85,COLUMN()-22))</f>
        <v>#DIV/0!</v>
      </c>
      <c r="AT85" s="198" t="e">
        <f>IF(COUNT($T85:AS85)&gt;ROUNDUP($Q85/$O85,0)+$P85,0,EDATE(EDATE($T85,1)+$R85,COLUMN()-22))</f>
        <v>#DIV/0!</v>
      </c>
      <c r="AU85" s="198" t="e">
        <f>IF(COUNT($T85:AT85)&gt;ROUNDUP($Q85/$O85,0)+$P85,0,EDATE(EDATE($T85,1)+$R85,COLUMN()-22))</f>
        <v>#DIV/0!</v>
      </c>
      <c r="AV85" s="198" t="e">
        <f>IF(COUNT($T85:AU85)&gt;ROUNDUP($Q85/$O85,0)+$P85,0,EDATE(EDATE($T85,1)+$R85,COLUMN()-22))</f>
        <v>#DIV/0!</v>
      </c>
      <c r="AW85" s="198" t="e">
        <f>IF(COUNT($T85:AV85)&gt;ROUNDUP($Q85/$O85,0)+$P85,0,EDATE(EDATE($T85,1)+$R85,COLUMN()-22))</f>
        <v>#DIV/0!</v>
      </c>
      <c r="AX85" s="198" t="e">
        <f>IF(COUNT($T85:AW85)&gt;ROUNDUP($Q85/$O85,0)+$P85,0,EDATE(EDATE($T85,1)+$R85,COLUMN()-22))</f>
        <v>#DIV/0!</v>
      </c>
      <c r="AY85" s="198" t="e">
        <f>IF(COUNT($T85:AX85)&gt;ROUNDUP($Q85/$O85,0)+$P85,0,EDATE(EDATE($T85,1)+$R85,COLUMN()-22))</f>
        <v>#DIV/0!</v>
      </c>
      <c r="AZ85" s="198" t="e">
        <f>IF(COUNT($T85:AY85)&gt;ROUNDUP($Q85/$O85,0)+$P85,0,EDATE(EDATE($T85,1)+$R85,COLUMN()-22))</f>
        <v>#DIV/0!</v>
      </c>
      <c r="BA85" s="198" t="e">
        <f>IF(COUNT($T85:AZ85)&gt;ROUNDUP($Q85/$O85,0)+$P85,0,EDATE(EDATE($T85,1)+$R85,COLUMN()-22))</f>
        <v>#DIV/0!</v>
      </c>
      <c r="BB85" s="198" t="e">
        <f>IF(COUNT($T85:BA85)&gt;ROUNDUP($Q85/$O85,0)+$P85,0,EDATE(EDATE($T85,1)+$R85,COLUMN()-22))</f>
        <v>#DIV/0!</v>
      </c>
      <c r="BC85" s="198" t="e">
        <f>IF(COUNT($T85:BB85)&gt;ROUNDUP($Q85/$O85,0)+$P85,0,EDATE(EDATE($T85,1)+$R85,COLUMN()-22))</f>
        <v>#DIV/0!</v>
      </c>
      <c r="BD85" s="167"/>
      <c r="BE85" s="47"/>
    </row>
    <row r="86" spans="1:57" ht="21" customHeight="1">
      <c r="A86" s="160" t="str">
        <f t="shared" ca="1" si="6"/>
        <v/>
      </c>
      <c r="B86" s="280"/>
      <c r="C86" s="282" t="e">
        <f>+VLOOKUP(B86,'اسماء العملاء'!$A$2:$E$1270,5,FALSE)</f>
        <v>#N/A</v>
      </c>
      <c r="D86" s="282" t="e">
        <f>+VLOOKUP(B86,'اسماء العملاء'!$A$2:$C$1270,2,FALSE)</f>
        <v>#N/A</v>
      </c>
      <c r="E86" s="282"/>
      <c r="F86" s="282" t="e">
        <f>+VLOOKUP(B86,'اسماء العملاء'!$A$2:$C$1270,3,FALSE)</f>
        <v>#N/A</v>
      </c>
      <c r="G86" s="47"/>
      <c r="H86" s="82" t="e">
        <f>+VLOOKUP(G86,'انواع الفلاتر'!$B$2:$C$52,2,FALSE)</f>
        <v>#N/A</v>
      </c>
      <c r="I86" s="58"/>
      <c r="J86" s="80" t="e">
        <f t="shared" si="7"/>
        <v>#N/A</v>
      </c>
      <c r="K86" s="63"/>
      <c r="L86" s="63"/>
      <c r="M86" s="169"/>
      <c r="N86" s="64">
        <f t="shared" si="8"/>
        <v>0</v>
      </c>
      <c r="O86" s="287"/>
      <c r="P86" s="181" t="e">
        <f t="shared" si="10"/>
        <v>#DIV/0!</v>
      </c>
      <c r="Q86" s="181" t="e">
        <f t="shared" si="11"/>
        <v>#DIV/0!</v>
      </c>
      <c r="R86" s="194">
        <v>0</v>
      </c>
      <c r="S86" s="187" t="e">
        <f t="shared" si="9"/>
        <v>#DIV/0!</v>
      </c>
      <c r="T86" s="200"/>
      <c r="U86" s="198" t="e">
        <f>IF(COUNT($T86:T86)&gt;ROUNDUP($Q86/$O86,0)+$P86,0,EDATE(EDATE($T86,1)+$R86,COLUMN()-22))</f>
        <v>#DIV/0!</v>
      </c>
      <c r="V86" s="198" t="e">
        <f>IF(COUNT($T86:U86)&gt;ROUNDUP($Q86/$O86,0)+$P86,0,EDATE(EDATE($T86,1)+$R86,COLUMN()-22))</f>
        <v>#DIV/0!</v>
      </c>
      <c r="W86" s="198" t="e">
        <f>IF(COUNT($T86:V86)&gt;ROUNDUP($Q86/$O86,0)+$P86,0,EDATE(EDATE($T86,1)+$R86,COLUMN()-22))</f>
        <v>#DIV/0!</v>
      </c>
      <c r="X86" s="198" t="e">
        <f>IF(COUNT($T86:W86)&gt;ROUNDUP($Q86/$O86,0)+$P86,0,EDATE(EDATE($T86,1)+$R86,COLUMN()-22))</f>
        <v>#DIV/0!</v>
      </c>
      <c r="Y86" s="198" t="e">
        <f>IF(COUNT($T86:X86)&gt;ROUNDUP($Q86/$O86,0)+$P86,0,EDATE(EDATE($T86,1)+$R86,COLUMN()-22))</f>
        <v>#DIV/0!</v>
      </c>
      <c r="Z86" s="198" t="e">
        <f>IF(COUNT($T86:Y86)&gt;ROUNDUP($Q86/$O86,0)+$P86,0,EDATE(EDATE($T86,1)+$R86,COLUMN()-22))</f>
        <v>#DIV/0!</v>
      </c>
      <c r="AA86" s="198" t="e">
        <f>IF(COUNT($T86:Z86)&gt;ROUNDUP($Q86/$O86,0)+$P86,0,EDATE(EDATE($T86,1)+$R86,COLUMN()-22))</f>
        <v>#DIV/0!</v>
      </c>
      <c r="AB86" s="198" t="e">
        <f>IF(COUNT($T86:AA86)&gt;ROUNDUP($Q86/$O86,0)+$P86,0,EDATE(EDATE($T86,1)+$R86,COLUMN()-22))</f>
        <v>#DIV/0!</v>
      </c>
      <c r="AC86" s="198" t="e">
        <f>IF(COUNT($T86:AB86)&gt;ROUNDUP($Q86/$O86,0)+$P86,0,EDATE(EDATE($T86,1)+$R86,COLUMN()-22))</f>
        <v>#DIV/0!</v>
      </c>
      <c r="AD86" s="198" t="e">
        <f>IF(COUNT($T86:AC86)&gt;ROUNDUP($Q86/$O86,0)+$P86,0,EDATE(EDATE($T86,1)+$R86,COLUMN()-22))</f>
        <v>#DIV/0!</v>
      </c>
      <c r="AE86" s="198" t="e">
        <f>IF(COUNT($T86:AD86)&gt;ROUNDUP($Q86/$O86,0)+$P86,0,EDATE(EDATE($T86,1)+$R86,COLUMN()-22))</f>
        <v>#DIV/0!</v>
      </c>
      <c r="AF86" s="198" t="e">
        <f>IF(COUNT($T86:AE86)&gt;ROUNDUP($Q86/$O86,0)+$P86,0,EDATE(EDATE($T86,1)+$R86,COLUMN()-22))</f>
        <v>#DIV/0!</v>
      </c>
      <c r="AG86" s="198" t="e">
        <f>IF(COUNT($T86:AF86)&gt;ROUNDUP($Q86/$O86,0)+$P86,0,EDATE(EDATE($T86,1)+$R86,COLUMN()-22))</f>
        <v>#DIV/0!</v>
      </c>
      <c r="AH86" s="198" t="e">
        <f>IF(COUNT($T86:AG86)&gt;ROUNDUP($Q86/$O86,0)+$P86,0,EDATE(EDATE($T86,1)+$R86,COLUMN()-22))</f>
        <v>#DIV/0!</v>
      </c>
      <c r="AI86" s="198" t="e">
        <f>IF(COUNT($T86:AH86)&gt;ROUNDUP($Q86/$O86,0)+$P86,0,EDATE(EDATE($T86,1)+$R86,COLUMN()-22))</f>
        <v>#DIV/0!</v>
      </c>
      <c r="AJ86" s="198" t="e">
        <f>IF(COUNT($T86:AI86)&gt;ROUNDUP($Q86/$O86,0)+$P86,0,EDATE(EDATE($T86,1)+$R86,COLUMN()-22))</f>
        <v>#DIV/0!</v>
      </c>
      <c r="AK86" s="198" t="e">
        <f>IF(COUNT($T86:AJ86)&gt;ROUNDUP($Q86/$O86,0)+$P86,0,EDATE(EDATE($T86,1)+$R86,COLUMN()-22))</f>
        <v>#DIV/0!</v>
      </c>
      <c r="AL86" s="198" t="e">
        <f>IF(COUNT($T86:AK86)&gt;ROUNDUP($Q86/$O86,0)+$P86,0,EDATE(EDATE($T86,1)+$R86,COLUMN()-22))</f>
        <v>#DIV/0!</v>
      </c>
      <c r="AM86" s="198" t="e">
        <f>IF(COUNT($T86:AL86)&gt;ROUNDUP($Q86/$O86,0)+$P86,0,EDATE(EDATE($T86,1)+$R86,COLUMN()-22))</f>
        <v>#DIV/0!</v>
      </c>
      <c r="AN86" s="198" t="e">
        <f>IF(COUNT($T86:AM86)&gt;ROUNDUP($Q86/$O86,0)+$P86,0,EDATE(EDATE($T86,1)+$R86,COLUMN()-22))</f>
        <v>#DIV/0!</v>
      </c>
      <c r="AO86" s="198" t="e">
        <f>IF(COUNT($T86:AN86)&gt;ROUNDUP($Q86/$O86,0)+$P86,0,EDATE(EDATE($T86,1)+$R86,COLUMN()-22))</f>
        <v>#DIV/0!</v>
      </c>
      <c r="AP86" s="198" t="e">
        <f>IF(COUNT($T86:AO86)&gt;ROUNDUP($Q86/$O86,0)+$P86,0,EDATE(EDATE($T86,1)+$R86,COLUMN()-22))</f>
        <v>#DIV/0!</v>
      </c>
      <c r="AQ86" s="198" t="e">
        <f>IF(COUNT($T86:AP86)&gt;ROUNDUP($Q86/$O86,0)+$P86,0,EDATE(EDATE($T86,1)+$R86,COLUMN()-22))</f>
        <v>#DIV/0!</v>
      </c>
      <c r="AR86" s="198" t="e">
        <f>IF(COUNT($T86:AQ86)&gt;ROUNDUP($Q86/$O86,0)+$P86,0,EDATE(EDATE($T86,1)+$R86,COLUMN()-22))</f>
        <v>#DIV/0!</v>
      </c>
      <c r="AS86" s="198" t="e">
        <f>IF(COUNT($T86:AR86)&gt;ROUNDUP($Q86/$O86,0)+$P86,0,EDATE(EDATE($T86,1)+$R86,COLUMN()-22))</f>
        <v>#DIV/0!</v>
      </c>
      <c r="AT86" s="198" t="e">
        <f>IF(COUNT($T86:AS86)&gt;ROUNDUP($Q86/$O86,0)+$P86,0,EDATE(EDATE($T86,1)+$R86,COLUMN()-22))</f>
        <v>#DIV/0!</v>
      </c>
      <c r="AU86" s="198" t="e">
        <f>IF(COUNT($T86:AT86)&gt;ROUNDUP($Q86/$O86,0)+$P86,0,EDATE(EDATE($T86,1)+$R86,COLUMN()-22))</f>
        <v>#DIV/0!</v>
      </c>
      <c r="AV86" s="198" t="e">
        <f>IF(COUNT($T86:AU86)&gt;ROUNDUP($Q86/$O86,0)+$P86,0,EDATE(EDATE($T86,1)+$R86,COLUMN()-22))</f>
        <v>#DIV/0!</v>
      </c>
      <c r="AW86" s="198" t="e">
        <f>IF(COUNT($T86:AV86)&gt;ROUNDUP($Q86/$O86,0)+$P86,0,EDATE(EDATE($T86,1)+$R86,COLUMN()-22))</f>
        <v>#DIV/0!</v>
      </c>
      <c r="AX86" s="198" t="e">
        <f>IF(COUNT($T86:AW86)&gt;ROUNDUP($Q86/$O86,0)+$P86,0,EDATE(EDATE($T86,1)+$R86,COLUMN()-22))</f>
        <v>#DIV/0!</v>
      </c>
      <c r="AY86" s="198" t="e">
        <f>IF(COUNT($T86:AX86)&gt;ROUNDUP($Q86/$O86,0)+$P86,0,EDATE(EDATE($T86,1)+$R86,COLUMN()-22))</f>
        <v>#DIV/0!</v>
      </c>
      <c r="AZ86" s="198" t="e">
        <f>IF(COUNT($T86:AY86)&gt;ROUNDUP($Q86/$O86,0)+$P86,0,EDATE(EDATE($T86,1)+$R86,COLUMN()-22))</f>
        <v>#DIV/0!</v>
      </c>
      <c r="BA86" s="198" t="e">
        <f>IF(COUNT($T86:AZ86)&gt;ROUNDUP($Q86/$O86,0)+$P86,0,EDATE(EDATE($T86,1)+$R86,COLUMN()-22))</f>
        <v>#DIV/0!</v>
      </c>
      <c r="BB86" s="198" t="e">
        <f>IF(COUNT($T86:BA86)&gt;ROUNDUP($Q86/$O86,0)+$P86,0,EDATE(EDATE($T86,1)+$R86,COLUMN()-22))</f>
        <v>#DIV/0!</v>
      </c>
      <c r="BC86" s="198" t="e">
        <f>IF(COUNT($T86:BB86)&gt;ROUNDUP($Q86/$O86,0)+$P86,0,EDATE(EDATE($T86,1)+$R86,COLUMN()-22))</f>
        <v>#DIV/0!</v>
      </c>
      <c r="BD86" s="167"/>
      <c r="BE86" s="47"/>
    </row>
    <row r="87" spans="1:57" ht="21" customHeight="1">
      <c r="A87" s="160" t="str">
        <f t="shared" ca="1" si="6"/>
        <v/>
      </c>
      <c r="B87" s="280"/>
      <c r="C87" s="282" t="e">
        <f>+VLOOKUP(B87,'اسماء العملاء'!$A$2:$E$1270,5,FALSE)</f>
        <v>#N/A</v>
      </c>
      <c r="D87" s="282" t="e">
        <f>+VLOOKUP(B87,'اسماء العملاء'!$A$2:$C$1270,2,FALSE)</f>
        <v>#N/A</v>
      </c>
      <c r="E87" s="282"/>
      <c r="F87" s="282" t="e">
        <f>+VLOOKUP(B87,'اسماء العملاء'!$A$2:$C$1270,3,FALSE)</f>
        <v>#N/A</v>
      </c>
      <c r="G87" s="47"/>
      <c r="H87" s="82" t="e">
        <f>+VLOOKUP(G87,'انواع الفلاتر'!$B$2:$C$52,2,FALSE)</f>
        <v>#N/A</v>
      </c>
      <c r="I87" s="58"/>
      <c r="J87" s="80" t="e">
        <f t="shared" si="7"/>
        <v>#N/A</v>
      </c>
      <c r="K87" s="63"/>
      <c r="L87" s="63"/>
      <c r="M87" s="169"/>
      <c r="N87" s="64">
        <f t="shared" si="8"/>
        <v>0</v>
      </c>
      <c r="O87" s="287"/>
      <c r="P87" s="181" t="e">
        <f t="shared" si="10"/>
        <v>#DIV/0!</v>
      </c>
      <c r="Q87" s="181" t="e">
        <f t="shared" si="11"/>
        <v>#DIV/0!</v>
      </c>
      <c r="R87" s="194">
        <v>0</v>
      </c>
      <c r="S87" s="187" t="e">
        <f t="shared" si="9"/>
        <v>#DIV/0!</v>
      </c>
      <c r="T87" s="200"/>
      <c r="U87" s="198" t="e">
        <f>IF(COUNT($T87:T87)&gt;ROUNDUP($Q87/$O87,0)+$P87,0,EDATE(EDATE($T87,1)+$R87,COLUMN()-22))</f>
        <v>#DIV/0!</v>
      </c>
      <c r="V87" s="198" t="e">
        <f>IF(COUNT($T87:U87)&gt;ROUNDUP($Q87/$O87,0)+$P87,0,EDATE(EDATE($T87,1)+$R87,COLUMN()-22))</f>
        <v>#DIV/0!</v>
      </c>
      <c r="W87" s="198" t="e">
        <f>IF(COUNT($T87:V87)&gt;ROUNDUP($Q87/$O87,0)+$P87,0,EDATE(EDATE($T87,1)+$R87,COLUMN()-22))</f>
        <v>#DIV/0!</v>
      </c>
      <c r="X87" s="198" t="e">
        <f>IF(COUNT($T87:W87)&gt;ROUNDUP($Q87/$O87,0)+$P87,0,EDATE(EDATE($T87,1)+$R87,COLUMN()-22))</f>
        <v>#DIV/0!</v>
      </c>
      <c r="Y87" s="198" t="e">
        <f>IF(COUNT($T87:X87)&gt;ROUNDUP($Q87/$O87,0)+$P87,0,EDATE(EDATE($T87,1)+$R87,COLUMN()-22))</f>
        <v>#DIV/0!</v>
      </c>
      <c r="Z87" s="198" t="e">
        <f>IF(COUNT($T87:Y87)&gt;ROUNDUP($Q87/$O87,0)+$P87,0,EDATE(EDATE($T87,1)+$R87,COLUMN()-22))</f>
        <v>#DIV/0!</v>
      </c>
      <c r="AA87" s="198" t="e">
        <f>IF(COUNT($T87:Z87)&gt;ROUNDUP($Q87/$O87,0)+$P87,0,EDATE(EDATE($T87,1)+$R87,COLUMN()-22))</f>
        <v>#DIV/0!</v>
      </c>
      <c r="AB87" s="198" t="e">
        <f>IF(COUNT($T87:AA87)&gt;ROUNDUP($Q87/$O87,0)+$P87,0,EDATE(EDATE($T87,1)+$R87,COLUMN()-22))</f>
        <v>#DIV/0!</v>
      </c>
      <c r="AC87" s="198" t="e">
        <f>IF(COUNT($T87:AB87)&gt;ROUNDUP($Q87/$O87,0)+$P87,0,EDATE(EDATE($T87,1)+$R87,COLUMN()-22))</f>
        <v>#DIV/0!</v>
      </c>
      <c r="AD87" s="198" t="e">
        <f>IF(COUNT($T87:AC87)&gt;ROUNDUP($Q87/$O87,0)+$P87,0,EDATE(EDATE($T87,1)+$R87,COLUMN()-22))</f>
        <v>#DIV/0!</v>
      </c>
      <c r="AE87" s="198" t="e">
        <f>IF(COUNT($T87:AD87)&gt;ROUNDUP($Q87/$O87,0)+$P87,0,EDATE(EDATE($T87,1)+$R87,COLUMN()-22))</f>
        <v>#DIV/0!</v>
      </c>
      <c r="AF87" s="198" t="e">
        <f>IF(COUNT($T87:AE87)&gt;ROUNDUP($Q87/$O87,0)+$P87,0,EDATE(EDATE($T87,1)+$R87,COLUMN()-22))</f>
        <v>#DIV/0!</v>
      </c>
      <c r="AG87" s="198" t="e">
        <f>IF(COUNT($T87:AF87)&gt;ROUNDUP($Q87/$O87,0)+$P87,0,EDATE(EDATE($T87,1)+$R87,COLUMN()-22))</f>
        <v>#DIV/0!</v>
      </c>
      <c r="AH87" s="198" t="e">
        <f>IF(COUNT($T87:AG87)&gt;ROUNDUP($Q87/$O87,0)+$P87,0,EDATE(EDATE($T87,1)+$R87,COLUMN()-22))</f>
        <v>#DIV/0!</v>
      </c>
      <c r="AI87" s="198" t="e">
        <f>IF(COUNT($T87:AH87)&gt;ROUNDUP($Q87/$O87,0)+$P87,0,EDATE(EDATE($T87,1)+$R87,COLUMN()-22))</f>
        <v>#DIV/0!</v>
      </c>
      <c r="AJ87" s="198" t="e">
        <f>IF(COUNT($T87:AI87)&gt;ROUNDUP($Q87/$O87,0)+$P87,0,EDATE(EDATE($T87,1)+$R87,COLUMN()-22))</f>
        <v>#DIV/0!</v>
      </c>
      <c r="AK87" s="198" t="e">
        <f>IF(COUNT($T87:AJ87)&gt;ROUNDUP($Q87/$O87,0)+$P87,0,EDATE(EDATE($T87,1)+$R87,COLUMN()-22))</f>
        <v>#DIV/0!</v>
      </c>
      <c r="AL87" s="198" t="e">
        <f>IF(COUNT($T87:AK87)&gt;ROUNDUP($Q87/$O87,0)+$P87,0,EDATE(EDATE($T87,1)+$R87,COLUMN()-22))</f>
        <v>#DIV/0!</v>
      </c>
      <c r="AM87" s="198" t="e">
        <f>IF(COUNT($T87:AL87)&gt;ROUNDUP($Q87/$O87,0)+$P87,0,EDATE(EDATE($T87,1)+$R87,COLUMN()-22))</f>
        <v>#DIV/0!</v>
      </c>
      <c r="AN87" s="198" t="e">
        <f>IF(COUNT($T87:AM87)&gt;ROUNDUP($Q87/$O87,0)+$P87,0,EDATE(EDATE($T87,1)+$R87,COLUMN()-22))</f>
        <v>#DIV/0!</v>
      </c>
      <c r="AO87" s="198" t="e">
        <f>IF(COUNT($T87:AN87)&gt;ROUNDUP($Q87/$O87,0)+$P87,0,EDATE(EDATE($T87,1)+$R87,COLUMN()-22))</f>
        <v>#DIV/0!</v>
      </c>
      <c r="AP87" s="198" t="e">
        <f>IF(COUNT($T87:AO87)&gt;ROUNDUP($Q87/$O87,0)+$P87,0,EDATE(EDATE($T87,1)+$R87,COLUMN()-22))</f>
        <v>#DIV/0!</v>
      </c>
      <c r="AQ87" s="198" t="e">
        <f>IF(COUNT($T87:AP87)&gt;ROUNDUP($Q87/$O87,0)+$P87,0,EDATE(EDATE($T87,1)+$R87,COLUMN()-22))</f>
        <v>#DIV/0!</v>
      </c>
      <c r="AR87" s="198" t="e">
        <f>IF(COUNT($T87:AQ87)&gt;ROUNDUP($Q87/$O87,0)+$P87,0,EDATE(EDATE($T87,1)+$R87,COLUMN()-22))</f>
        <v>#DIV/0!</v>
      </c>
      <c r="AS87" s="198" t="e">
        <f>IF(COUNT($T87:AR87)&gt;ROUNDUP($Q87/$O87,0)+$P87,0,EDATE(EDATE($T87,1)+$R87,COLUMN()-22))</f>
        <v>#DIV/0!</v>
      </c>
      <c r="AT87" s="198" t="e">
        <f>IF(COUNT($T87:AS87)&gt;ROUNDUP($Q87/$O87,0)+$P87,0,EDATE(EDATE($T87,1)+$R87,COLUMN()-22))</f>
        <v>#DIV/0!</v>
      </c>
      <c r="AU87" s="198" t="e">
        <f>IF(COUNT($T87:AT87)&gt;ROUNDUP($Q87/$O87,0)+$P87,0,EDATE(EDATE($T87,1)+$R87,COLUMN()-22))</f>
        <v>#DIV/0!</v>
      </c>
      <c r="AV87" s="198" t="e">
        <f>IF(COUNT($T87:AU87)&gt;ROUNDUP($Q87/$O87,0)+$P87,0,EDATE(EDATE($T87,1)+$R87,COLUMN()-22))</f>
        <v>#DIV/0!</v>
      </c>
      <c r="AW87" s="198" t="e">
        <f>IF(COUNT($T87:AV87)&gt;ROUNDUP($Q87/$O87,0)+$P87,0,EDATE(EDATE($T87,1)+$R87,COLUMN()-22))</f>
        <v>#DIV/0!</v>
      </c>
      <c r="AX87" s="198" t="e">
        <f>IF(COUNT($T87:AW87)&gt;ROUNDUP($Q87/$O87,0)+$P87,0,EDATE(EDATE($T87,1)+$R87,COLUMN()-22))</f>
        <v>#DIV/0!</v>
      </c>
      <c r="AY87" s="198" t="e">
        <f>IF(COUNT($T87:AX87)&gt;ROUNDUP($Q87/$O87,0)+$P87,0,EDATE(EDATE($T87,1)+$R87,COLUMN()-22))</f>
        <v>#DIV/0!</v>
      </c>
      <c r="AZ87" s="198" t="e">
        <f>IF(COUNT($T87:AY87)&gt;ROUNDUP($Q87/$O87,0)+$P87,0,EDATE(EDATE($T87,1)+$R87,COLUMN()-22))</f>
        <v>#DIV/0!</v>
      </c>
      <c r="BA87" s="198" t="e">
        <f>IF(COUNT($T87:AZ87)&gt;ROUNDUP($Q87/$O87,0)+$P87,0,EDATE(EDATE($T87,1)+$R87,COLUMN()-22))</f>
        <v>#DIV/0!</v>
      </c>
      <c r="BB87" s="198" t="e">
        <f>IF(COUNT($T87:BA87)&gt;ROUNDUP($Q87/$O87,0)+$P87,0,EDATE(EDATE($T87,1)+$R87,COLUMN()-22))</f>
        <v>#DIV/0!</v>
      </c>
      <c r="BC87" s="198" t="e">
        <f>IF(COUNT($T87:BB87)&gt;ROUNDUP($Q87/$O87,0)+$P87,0,EDATE(EDATE($T87,1)+$R87,COLUMN()-22))</f>
        <v>#DIV/0!</v>
      </c>
      <c r="BD87" s="167"/>
      <c r="BE87" s="47"/>
    </row>
    <row r="88" spans="1:57" ht="21" customHeight="1">
      <c r="A88" s="160" t="str">
        <f t="shared" ca="1" si="6"/>
        <v/>
      </c>
      <c r="B88" s="280"/>
      <c r="C88" s="282" t="e">
        <f>+VLOOKUP(B88,'اسماء العملاء'!$A$2:$E$1270,5,FALSE)</f>
        <v>#N/A</v>
      </c>
      <c r="D88" s="282" t="e">
        <f>+VLOOKUP(B88,'اسماء العملاء'!$A$2:$C$1270,2,FALSE)</f>
        <v>#N/A</v>
      </c>
      <c r="E88" s="282"/>
      <c r="F88" s="282" t="e">
        <f>+VLOOKUP(B88,'اسماء العملاء'!$A$2:$C$1270,3,FALSE)</f>
        <v>#N/A</v>
      </c>
      <c r="G88" s="47"/>
      <c r="H88" s="82" t="e">
        <f>+VLOOKUP(G88,'انواع الفلاتر'!$B$2:$C$52,2,FALSE)</f>
        <v>#N/A</v>
      </c>
      <c r="I88" s="58"/>
      <c r="J88" s="80" t="e">
        <f t="shared" si="7"/>
        <v>#N/A</v>
      </c>
      <c r="K88" s="63"/>
      <c r="L88" s="63"/>
      <c r="M88" s="169"/>
      <c r="N88" s="64">
        <f t="shared" si="8"/>
        <v>0</v>
      </c>
      <c r="O88" s="287"/>
      <c r="P88" s="181" t="e">
        <f t="shared" si="10"/>
        <v>#DIV/0!</v>
      </c>
      <c r="Q88" s="181" t="e">
        <f t="shared" si="11"/>
        <v>#DIV/0!</v>
      </c>
      <c r="R88" s="194">
        <v>0</v>
      </c>
      <c r="S88" s="187" t="e">
        <f t="shared" si="9"/>
        <v>#DIV/0!</v>
      </c>
      <c r="T88" s="200"/>
      <c r="U88" s="198" t="e">
        <f>IF(COUNT($T88:T88)&gt;ROUNDUP($Q88/$O88,0)+$P88,0,EDATE(EDATE($T88,1)+$R88,COLUMN()-22))</f>
        <v>#DIV/0!</v>
      </c>
      <c r="V88" s="198" t="e">
        <f>IF(COUNT($T88:U88)&gt;ROUNDUP($Q88/$O88,0)+$P88,0,EDATE(EDATE($T88,1)+$R88,COLUMN()-22))</f>
        <v>#DIV/0!</v>
      </c>
      <c r="W88" s="198" t="e">
        <f>IF(COUNT($T88:V88)&gt;ROUNDUP($Q88/$O88,0)+$P88,0,EDATE(EDATE($T88,1)+$R88,COLUMN()-22))</f>
        <v>#DIV/0!</v>
      </c>
      <c r="X88" s="198" t="e">
        <f>IF(COUNT($T88:W88)&gt;ROUNDUP($Q88/$O88,0)+$P88,0,EDATE(EDATE($T88,1)+$R88,COLUMN()-22))</f>
        <v>#DIV/0!</v>
      </c>
      <c r="Y88" s="198" t="e">
        <f>IF(COUNT($T88:X88)&gt;ROUNDUP($Q88/$O88,0)+$P88,0,EDATE(EDATE($T88,1)+$R88,COLUMN()-22))</f>
        <v>#DIV/0!</v>
      </c>
      <c r="Z88" s="198" t="e">
        <f>IF(COUNT($T88:Y88)&gt;ROUNDUP($Q88/$O88,0)+$P88,0,EDATE(EDATE($T88,1)+$R88,COLUMN()-22))</f>
        <v>#DIV/0!</v>
      </c>
      <c r="AA88" s="198" t="e">
        <f>IF(COUNT($T88:Z88)&gt;ROUNDUP($Q88/$O88,0)+$P88,0,EDATE(EDATE($T88,1)+$R88,COLUMN()-22))</f>
        <v>#DIV/0!</v>
      </c>
      <c r="AB88" s="198" t="e">
        <f>IF(COUNT($T88:AA88)&gt;ROUNDUP($Q88/$O88,0)+$P88,0,EDATE(EDATE($T88,1)+$R88,COLUMN()-22))</f>
        <v>#DIV/0!</v>
      </c>
      <c r="AC88" s="198" t="e">
        <f>IF(COUNT($T88:AB88)&gt;ROUNDUP($Q88/$O88,0)+$P88,0,EDATE(EDATE($T88,1)+$R88,COLUMN()-22))</f>
        <v>#DIV/0!</v>
      </c>
      <c r="AD88" s="198" t="e">
        <f>IF(COUNT($T88:AC88)&gt;ROUNDUP($Q88/$O88,0)+$P88,0,EDATE(EDATE($T88,1)+$R88,COLUMN()-22))</f>
        <v>#DIV/0!</v>
      </c>
      <c r="AE88" s="198" t="e">
        <f>IF(COUNT($T88:AD88)&gt;ROUNDUP($Q88/$O88,0)+$P88,0,EDATE(EDATE($T88,1)+$R88,COLUMN()-22))</f>
        <v>#DIV/0!</v>
      </c>
      <c r="AF88" s="198" t="e">
        <f>IF(COUNT($T88:AE88)&gt;ROUNDUP($Q88/$O88,0)+$P88,0,EDATE(EDATE($T88,1)+$R88,COLUMN()-22))</f>
        <v>#DIV/0!</v>
      </c>
      <c r="AG88" s="198" t="e">
        <f>IF(COUNT($T88:AF88)&gt;ROUNDUP($Q88/$O88,0)+$P88,0,EDATE(EDATE($T88,1)+$R88,COLUMN()-22))</f>
        <v>#DIV/0!</v>
      </c>
      <c r="AH88" s="198" t="e">
        <f>IF(COUNT($T88:AG88)&gt;ROUNDUP($Q88/$O88,0)+$P88,0,EDATE(EDATE($T88,1)+$R88,COLUMN()-22))</f>
        <v>#DIV/0!</v>
      </c>
      <c r="AI88" s="198" t="e">
        <f>IF(COUNT($T88:AH88)&gt;ROUNDUP($Q88/$O88,0)+$P88,0,EDATE(EDATE($T88,1)+$R88,COLUMN()-22))</f>
        <v>#DIV/0!</v>
      </c>
      <c r="AJ88" s="198" t="e">
        <f>IF(COUNT($T88:AI88)&gt;ROUNDUP($Q88/$O88,0)+$P88,0,EDATE(EDATE($T88,1)+$R88,COLUMN()-22))</f>
        <v>#DIV/0!</v>
      </c>
      <c r="AK88" s="198" t="e">
        <f>IF(COUNT($T88:AJ88)&gt;ROUNDUP($Q88/$O88,0)+$P88,0,EDATE(EDATE($T88,1)+$R88,COLUMN()-22))</f>
        <v>#DIV/0!</v>
      </c>
      <c r="AL88" s="198" t="e">
        <f>IF(COUNT($T88:AK88)&gt;ROUNDUP($Q88/$O88,0)+$P88,0,EDATE(EDATE($T88,1)+$R88,COLUMN()-22))</f>
        <v>#DIV/0!</v>
      </c>
      <c r="AM88" s="198" t="e">
        <f>IF(COUNT($T88:AL88)&gt;ROUNDUP($Q88/$O88,0)+$P88,0,EDATE(EDATE($T88,1)+$R88,COLUMN()-22))</f>
        <v>#DIV/0!</v>
      </c>
      <c r="AN88" s="198" t="e">
        <f>IF(COUNT($T88:AM88)&gt;ROUNDUP($Q88/$O88,0)+$P88,0,EDATE(EDATE($T88,1)+$R88,COLUMN()-22))</f>
        <v>#DIV/0!</v>
      </c>
      <c r="AO88" s="198" t="e">
        <f>IF(COUNT($T88:AN88)&gt;ROUNDUP($Q88/$O88,0)+$P88,0,EDATE(EDATE($T88,1)+$R88,COLUMN()-22))</f>
        <v>#DIV/0!</v>
      </c>
      <c r="AP88" s="198" t="e">
        <f>IF(COUNT($T88:AO88)&gt;ROUNDUP($Q88/$O88,0)+$P88,0,EDATE(EDATE($T88,1)+$R88,COLUMN()-22))</f>
        <v>#DIV/0!</v>
      </c>
      <c r="AQ88" s="198" t="e">
        <f>IF(COUNT($T88:AP88)&gt;ROUNDUP($Q88/$O88,0)+$P88,0,EDATE(EDATE($T88,1)+$R88,COLUMN()-22))</f>
        <v>#DIV/0!</v>
      </c>
      <c r="AR88" s="198" t="e">
        <f>IF(COUNT($T88:AQ88)&gt;ROUNDUP($Q88/$O88,0)+$P88,0,EDATE(EDATE($T88,1)+$R88,COLUMN()-22))</f>
        <v>#DIV/0!</v>
      </c>
      <c r="AS88" s="198" t="e">
        <f>IF(COUNT($T88:AR88)&gt;ROUNDUP($Q88/$O88,0)+$P88,0,EDATE(EDATE($T88,1)+$R88,COLUMN()-22))</f>
        <v>#DIV/0!</v>
      </c>
      <c r="AT88" s="198" t="e">
        <f>IF(COUNT($T88:AS88)&gt;ROUNDUP($Q88/$O88,0)+$P88,0,EDATE(EDATE($T88,1)+$R88,COLUMN()-22))</f>
        <v>#DIV/0!</v>
      </c>
      <c r="AU88" s="198" t="e">
        <f>IF(COUNT($T88:AT88)&gt;ROUNDUP($Q88/$O88,0)+$P88,0,EDATE(EDATE($T88,1)+$R88,COLUMN()-22))</f>
        <v>#DIV/0!</v>
      </c>
      <c r="AV88" s="198" t="e">
        <f>IF(COUNT($T88:AU88)&gt;ROUNDUP($Q88/$O88,0)+$P88,0,EDATE(EDATE($T88,1)+$R88,COLUMN()-22))</f>
        <v>#DIV/0!</v>
      </c>
      <c r="AW88" s="198" t="e">
        <f>IF(COUNT($T88:AV88)&gt;ROUNDUP($Q88/$O88,0)+$P88,0,EDATE(EDATE($T88,1)+$R88,COLUMN()-22))</f>
        <v>#DIV/0!</v>
      </c>
      <c r="AX88" s="198" t="e">
        <f>IF(COUNT($T88:AW88)&gt;ROUNDUP($Q88/$O88,0)+$P88,0,EDATE(EDATE($T88,1)+$R88,COLUMN()-22))</f>
        <v>#DIV/0!</v>
      </c>
      <c r="AY88" s="198" t="e">
        <f>IF(COUNT($T88:AX88)&gt;ROUNDUP($Q88/$O88,0)+$P88,0,EDATE(EDATE($T88,1)+$R88,COLUMN()-22))</f>
        <v>#DIV/0!</v>
      </c>
      <c r="AZ88" s="198" t="e">
        <f>IF(COUNT($T88:AY88)&gt;ROUNDUP($Q88/$O88,0)+$P88,0,EDATE(EDATE($T88,1)+$R88,COLUMN()-22))</f>
        <v>#DIV/0!</v>
      </c>
      <c r="BA88" s="198" t="e">
        <f>IF(COUNT($T88:AZ88)&gt;ROUNDUP($Q88/$O88,0)+$P88,0,EDATE(EDATE($T88,1)+$R88,COLUMN()-22))</f>
        <v>#DIV/0!</v>
      </c>
      <c r="BB88" s="198" t="e">
        <f>IF(COUNT($T88:BA88)&gt;ROUNDUP($Q88/$O88,0)+$P88,0,EDATE(EDATE($T88,1)+$R88,COLUMN()-22))</f>
        <v>#DIV/0!</v>
      </c>
      <c r="BC88" s="198" t="e">
        <f>IF(COUNT($T88:BB88)&gt;ROUNDUP($Q88/$O88,0)+$P88,0,EDATE(EDATE($T88,1)+$R88,COLUMN()-22))</f>
        <v>#DIV/0!</v>
      </c>
      <c r="BD88" s="167"/>
      <c r="BE88" s="47"/>
    </row>
    <row r="89" spans="1:57" ht="21" customHeight="1">
      <c r="A89" s="160" t="str">
        <f t="shared" ca="1" si="6"/>
        <v/>
      </c>
      <c r="B89" s="280"/>
      <c r="C89" s="282" t="e">
        <f>+VLOOKUP(B89,'اسماء العملاء'!$A$2:$E$1270,5,FALSE)</f>
        <v>#N/A</v>
      </c>
      <c r="D89" s="282" t="e">
        <f>+VLOOKUP(B89,'اسماء العملاء'!$A$2:$C$1270,2,FALSE)</f>
        <v>#N/A</v>
      </c>
      <c r="E89" s="282"/>
      <c r="F89" s="282" t="e">
        <f>+VLOOKUP(B89,'اسماء العملاء'!$A$2:$C$1270,3,FALSE)</f>
        <v>#N/A</v>
      </c>
      <c r="G89" s="47"/>
      <c r="H89" s="82" t="e">
        <f>+VLOOKUP(G89,'انواع الفلاتر'!$B$2:$C$52,2,FALSE)</f>
        <v>#N/A</v>
      </c>
      <c r="I89" s="58"/>
      <c r="J89" s="80" t="e">
        <f t="shared" si="7"/>
        <v>#N/A</v>
      </c>
      <c r="K89" s="63"/>
      <c r="L89" s="63"/>
      <c r="M89" s="169"/>
      <c r="N89" s="64">
        <f t="shared" si="8"/>
        <v>0</v>
      </c>
      <c r="O89" s="287"/>
      <c r="P89" s="181" t="e">
        <f t="shared" si="10"/>
        <v>#DIV/0!</v>
      </c>
      <c r="Q89" s="181" t="e">
        <f t="shared" si="11"/>
        <v>#DIV/0!</v>
      </c>
      <c r="R89" s="194">
        <v>0</v>
      </c>
      <c r="S89" s="187" t="e">
        <f t="shared" si="9"/>
        <v>#DIV/0!</v>
      </c>
      <c r="T89" s="200"/>
      <c r="U89" s="198" t="e">
        <f>IF(COUNT($T89:T89)&gt;ROUNDUP($Q89/$O89,0)+$P89,0,EDATE(EDATE($T89,1)+$R89,COLUMN()-22))</f>
        <v>#DIV/0!</v>
      </c>
      <c r="V89" s="198" t="e">
        <f>IF(COUNT($T89:U89)&gt;ROUNDUP($Q89/$O89,0)+$P89,0,EDATE(EDATE($T89,1)+$R89,COLUMN()-22))</f>
        <v>#DIV/0!</v>
      </c>
      <c r="W89" s="198" t="e">
        <f>IF(COUNT($T89:V89)&gt;ROUNDUP($Q89/$O89,0)+$P89,0,EDATE(EDATE($T89,1)+$R89,COLUMN()-22))</f>
        <v>#DIV/0!</v>
      </c>
      <c r="X89" s="198" t="e">
        <f>IF(COUNT($T89:W89)&gt;ROUNDUP($Q89/$O89,0)+$P89,0,EDATE(EDATE($T89,1)+$R89,COLUMN()-22))</f>
        <v>#DIV/0!</v>
      </c>
      <c r="Y89" s="198" t="e">
        <f>IF(COUNT($T89:X89)&gt;ROUNDUP($Q89/$O89,0)+$P89,0,EDATE(EDATE($T89,1)+$R89,COLUMN()-22))</f>
        <v>#DIV/0!</v>
      </c>
      <c r="Z89" s="198" t="e">
        <f>IF(COUNT($T89:Y89)&gt;ROUNDUP($Q89/$O89,0)+$P89,0,EDATE(EDATE($T89,1)+$R89,COLUMN()-22))</f>
        <v>#DIV/0!</v>
      </c>
      <c r="AA89" s="198" t="e">
        <f>IF(COUNT($T89:Z89)&gt;ROUNDUP($Q89/$O89,0)+$P89,0,EDATE(EDATE($T89,1)+$R89,COLUMN()-22))</f>
        <v>#DIV/0!</v>
      </c>
      <c r="AB89" s="198" t="e">
        <f>IF(COUNT($T89:AA89)&gt;ROUNDUP($Q89/$O89,0)+$P89,0,EDATE(EDATE($T89,1)+$R89,COLUMN()-22))</f>
        <v>#DIV/0!</v>
      </c>
      <c r="AC89" s="198" t="e">
        <f>IF(COUNT($T89:AB89)&gt;ROUNDUP($Q89/$O89,0)+$P89,0,EDATE(EDATE($T89,1)+$R89,COLUMN()-22))</f>
        <v>#DIV/0!</v>
      </c>
      <c r="AD89" s="198" t="e">
        <f>IF(COUNT($T89:AC89)&gt;ROUNDUP($Q89/$O89,0)+$P89,0,EDATE(EDATE($T89,1)+$R89,COLUMN()-22))</f>
        <v>#DIV/0!</v>
      </c>
      <c r="AE89" s="198" t="e">
        <f>IF(COUNT($T89:AD89)&gt;ROUNDUP($Q89/$O89,0)+$P89,0,EDATE(EDATE($T89,1)+$R89,COLUMN()-22))</f>
        <v>#DIV/0!</v>
      </c>
      <c r="AF89" s="198" t="e">
        <f>IF(COUNT($T89:AE89)&gt;ROUNDUP($Q89/$O89,0)+$P89,0,EDATE(EDATE($T89,1)+$R89,COLUMN()-22))</f>
        <v>#DIV/0!</v>
      </c>
      <c r="AG89" s="198" t="e">
        <f>IF(COUNT($T89:AF89)&gt;ROUNDUP($Q89/$O89,0)+$P89,0,EDATE(EDATE($T89,1)+$R89,COLUMN()-22))</f>
        <v>#DIV/0!</v>
      </c>
      <c r="AH89" s="198" t="e">
        <f>IF(COUNT($T89:AG89)&gt;ROUNDUP($Q89/$O89,0)+$P89,0,EDATE(EDATE($T89,1)+$R89,COLUMN()-22))</f>
        <v>#DIV/0!</v>
      </c>
      <c r="AI89" s="198" t="e">
        <f>IF(COUNT($T89:AH89)&gt;ROUNDUP($Q89/$O89,0)+$P89,0,EDATE(EDATE($T89,1)+$R89,COLUMN()-22))</f>
        <v>#DIV/0!</v>
      </c>
      <c r="AJ89" s="198" t="e">
        <f>IF(COUNT($T89:AI89)&gt;ROUNDUP($Q89/$O89,0)+$P89,0,EDATE(EDATE($T89,1)+$R89,COLUMN()-22))</f>
        <v>#DIV/0!</v>
      </c>
      <c r="AK89" s="198" t="e">
        <f>IF(COUNT($T89:AJ89)&gt;ROUNDUP($Q89/$O89,0)+$P89,0,EDATE(EDATE($T89,1)+$R89,COLUMN()-22))</f>
        <v>#DIV/0!</v>
      </c>
      <c r="AL89" s="198" t="e">
        <f>IF(COUNT($T89:AK89)&gt;ROUNDUP($Q89/$O89,0)+$P89,0,EDATE(EDATE($T89,1)+$R89,COLUMN()-22))</f>
        <v>#DIV/0!</v>
      </c>
      <c r="AM89" s="198" t="e">
        <f>IF(COUNT($T89:AL89)&gt;ROUNDUP($Q89/$O89,0)+$P89,0,EDATE(EDATE($T89,1)+$R89,COLUMN()-22))</f>
        <v>#DIV/0!</v>
      </c>
      <c r="AN89" s="198" t="e">
        <f>IF(COUNT($T89:AM89)&gt;ROUNDUP($Q89/$O89,0)+$P89,0,EDATE(EDATE($T89,1)+$R89,COLUMN()-22))</f>
        <v>#DIV/0!</v>
      </c>
      <c r="AO89" s="198" t="e">
        <f>IF(COUNT($T89:AN89)&gt;ROUNDUP($Q89/$O89,0)+$P89,0,EDATE(EDATE($T89,1)+$R89,COLUMN()-22))</f>
        <v>#DIV/0!</v>
      </c>
      <c r="AP89" s="198" t="e">
        <f>IF(COUNT($T89:AO89)&gt;ROUNDUP($Q89/$O89,0)+$P89,0,EDATE(EDATE($T89,1)+$R89,COLUMN()-22))</f>
        <v>#DIV/0!</v>
      </c>
      <c r="AQ89" s="198" t="e">
        <f>IF(COUNT($T89:AP89)&gt;ROUNDUP($Q89/$O89,0)+$P89,0,EDATE(EDATE($T89,1)+$R89,COLUMN()-22))</f>
        <v>#DIV/0!</v>
      </c>
      <c r="AR89" s="198" t="e">
        <f>IF(COUNT($T89:AQ89)&gt;ROUNDUP($Q89/$O89,0)+$P89,0,EDATE(EDATE($T89,1)+$R89,COLUMN()-22))</f>
        <v>#DIV/0!</v>
      </c>
      <c r="AS89" s="198" t="e">
        <f>IF(COUNT($T89:AR89)&gt;ROUNDUP($Q89/$O89,0)+$P89,0,EDATE(EDATE($T89,1)+$R89,COLUMN()-22))</f>
        <v>#DIV/0!</v>
      </c>
      <c r="AT89" s="198" t="e">
        <f>IF(COUNT($T89:AS89)&gt;ROUNDUP($Q89/$O89,0)+$P89,0,EDATE(EDATE($T89,1)+$R89,COLUMN()-22))</f>
        <v>#DIV/0!</v>
      </c>
      <c r="AU89" s="198" t="e">
        <f>IF(COUNT($T89:AT89)&gt;ROUNDUP($Q89/$O89,0)+$P89,0,EDATE(EDATE($T89,1)+$R89,COLUMN()-22))</f>
        <v>#DIV/0!</v>
      </c>
      <c r="AV89" s="198" t="e">
        <f>IF(COUNT($T89:AU89)&gt;ROUNDUP($Q89/$O89,0)+$P89,0,EDATE(EDATE($T89,1)+$R89,COLUMN()-22))</f>
        <v>#DIV/0!</v>
      </c>
      <c r="AW89" s="198" t="e">
        <f>IF(COUNT($T89:AV89)&gt;ROUNDUP($Q89/$O89,0)+$P89,0,EDATE(EDATE($T89,1)+$R89,COLUMN()-22))</f>
        <v>#DIV/0!</v>
      </c>
      <c r="AX89" s="198" t="e">
        <f>IF(COUNT($T89:AW89)&gt;ROUNDUP($Q89/$O89,0)+$P89,0,EDATE(EDATE($T89,1)+$R89,COLUMN()-22))</f>
        <v>#DIV/0!</v>
      </c>
      <c r="AY89" s="198" t="e">
        <f>IF(COUNT($T89:AX89)&gt;ROUNDUP($Q89/$O89,0)+$P89,0,EDATE(EDATE($T89,1)+$R89,COLUMN()-22))</f>
        <v>#DIV/0!</v>
      </c>
      <c r="AZ89" s="198" t="e">
        <f>IF(COUNT($T89:AY89)&gt;ROUNDUP($Q89/$O89,0)+$P89,0,EDATE(EDATE($T89,1)+$R89,COLUMN()-22))</f>
        <v>#DIV/0!</v>
      </c>
      <c r="BA89" s="198" t="e">
        <f>IF(COUNT($T89:AZ89)&gt;ROUNDUP($Q89/$O89,0)+$P89,0,EDATE(EDATE($T89,1)+$R89,COLUMN()-22))</f>
        <v>#DIV/0!</v>
      </c>
      <c r="BB89" s="198" t="e">
        <f>IF(COUNT($T89:BA89)&gt;ROUNDUP($Q89/$O89,0)+$P89,0,EDATE(EDATE($T89,1)+$R89,COLUMN()-22))</f>
        <v>#DIV/0!</v>
      </c>
      <c r="BC89" s="198" t="e">
        <f>IF(COUNT($T89:BB89)&gt;ROUNDUP($Q89/$O89,0)+$P89,0,EDATE(EDATE($T89,1)+$R89,COLUMN()-22))</f>
        <v>#DIV/0!</v>
      </c>
      <c r="BD89" s="167"/>
      <c r="BE89" s="47"/>
    </row>
    <row r="90" spans="1:57" ht="21" customHeight="1">
      <c r="A90" s="160" t="str">
        <f t="shared" ca="1" si="6"/>
        <v/>
      </c>
      <c r="B90" s="280"/>
      <c r="C90" s="282" t="e">
        <f>+VLOOKUP(B90,'اسماء العملاء'!$A$2:$E$1270,5,FALSE)</f>
        <v>#N/A</v>
      </c>
      <c r="D90" s="282" t="e">
        <f>+VLOOKUP(B90,'اسماء العملاء'!$A$2:$C$1270,2,FALSE)</f>
        <v>#N/A</v>
      </c>
      <c r="E90" s="282"/>
      <c r="F90" s="282" t="e">
        <f>+VLOOKUP(B90,'اسماء العملاء'!$A$2:$C$1270,3,FALSE)</f>
        <v>#N/A</v>
      </c>
      <c r="G90" s="47"/>
      <c r="H90" s="82" t="e">
        <f>+VLOOKUP(G90,'انواع الفلاتر'!$B$2:$C$52,2,FALSE)</f>
        <v>#N/A</v>
      </c>
      <c r="I90" s="58"/>
      <c r="J90" s="80" t="e">
        <f t="shared" si="7"/>
        <v>#N/A</v>
      </c>
      <c r="K90" s="63"/>
      <c r="L90" s="63"/>
      <c r="M90" s="169"/>
      <c r="N90" s="64">
        <f t="shared" si="8"/>
        <v>0</v>
      </c>
      <c r="O90" s="287"/>
      <c r="P90" s="181" t="e">
        <f t="shared" si="10"/>
        <v>#DIV/0!</v>
      </c>
      <c r="Q90" s="181" t="e">
        <f t="shared" si="11"/>
        <v>#DIV/0!</v>
      </c>
      <c r="R90" s="194">
        <v>0</v>
      </c>
      <c r="S90" s="187" t="e">
        <f t="shared" si="9"/>
        <v>#DIV/0!</v>
      </c>
      <c r="T90" s="200"/>
      <c r="U90" s="198" t="e">
        <f>IF(COUNT($T90:T90)&gt;ROUNDUP($Q90/$O90,0)+$P90,0,EDATE(EDATE($T90,1)+$R90,COLUMN()-22))</f>
        <v>#DIV/0!</v>
      </c>
      <c r="V90" s="198" t="e">
        <f>IF(COUNT($T90:U90)&gt;ROUNDUP($Q90/$O90,0)+$P90,0,EDATE(EDATE($T90,1)+$R90,COLUMN()-22))</f>
        <v>#DIV/0!</v>
      </c>
      <c r="W90" s="198" t="e">
        <f>IF(COUNT($T90:V90)&gt;ROUNDUP($Q90/$O90,0)+$P90,0,EDATE(EDATE($T90,1)+$R90,COLUMN()-22))</f>
        <v>#DIV/0!</v>
      </c>
      <c r="X90" s="198" t="e">
        <f>IF(COUNT($T90:W90)&gt;ROUNDUP($Q90/$O90,0)+$P90,0,EDATE(EDATE($T90,1)+$R90,COLUMN()-22))</f>
        <v>#DIV/0!</v>
      </c>
      <c r="Y90" s="198" t="e">
        <f>IF(COUNT($T90:X90)&gt;ROUNDUP($Q90/$O90,0)+$P90,0,EDATE(EDATE($T90,1)+$R90,COLUMN()-22))</f>
        <v>#DIV/0!</v>
      </c>
      <c r="Z90" s="198" t="e">
        <f>IF(COUNT($T90:Y90)&gt;ROUNDUP($Q90/$O90,0)+$P90,0,EDATE(EDATE($T90,1)+$R90,COLUMN()-22))</f>
        <v>#DIV/0!</v>
      </c>
      <c r="AA90" s="198" t="e">
        <f>IF(COUNT($T90:Z90)&gt;ROUNDUP($Q90/$O90,0)+$P90,0,EDATE(EDATE($T90,1)+$R90,COLUMN()-22))</f>
        <v>#DIV/0!</v>
      </c>
      <c r="AB90" s="198" t="e">
        <f>IF(COUNT($T90:AA90)&gt;ROUNDUP($Q90/$O90,0)+$P90,0,EDATE(EDATE($T90,1)+$R90,COLUMN()-22))</f>
        <v>#DIV/0!</v>
      </c>
      <c r="AC90" s="198" t="e">
        <f>IF(COUNT($T90:AB90)&gt;ROUNDUP($Q90/$O90,0)+$P90,0,EDATE(EDATE($T90,1)+$R90,COLUMN()-22))</f>
        <v>#DIV/0!</v>
      </c>
      <c r="AD90" s="198" t="e">
        <f>IF(COUNT($T90:AC90)&gt;ROUNDUP($Q90/$O90,0)+$P90,0,EDATE(EDATE($T90,1)+$R90,COLUMN()-22))</f>
        <v>#DIV/0!</v>
      </c>
      <c r="AE90" s="198" t="e">
        <f>IF(COUNT($T90:AD90)&gt;ROUNDUP($Q90/$O90,0)+$P90,0,EDATE(EDATE($T90,1)+$R90,COLUMN()-22))</f>
        <v>#DIV/0!</v>
      </c>
      <c r="AF90" s="198" t="e">
        <f>IF(COUNT($T90:AE90)&gt;ROUNDUP($Q90/$O90,0)+$P90,0,EDATE(EDATE($T90,1)+$R90,COLUMN()-22))</f>
        <v>#DIV/0!</v>
      </c>
      <c r="AG90" s="198" t="e">
        <f>IF(COUNT($T90:AF90)&gt;ROUNDUP($Q90/$O90,0)+$P90,0,EDATE(EDATE($T90,1)+$R90,COLUMN()-22))</f>
        <v>#DIV/0!</v>
      </c>
      <c r="AH90" s="198" t="e">
        <f>IF(COUNT($T90:AG90)&gt;ROUNDUP($Q90/$O90,0)+$P90,0,EDATE(EDATE($T90,1)+$R90,COLUMN()-22))</f>
        <v>#DIV/0!</v>
      </c>
      <c r="AI90" s="198" t="e">
        <f>IF(COUNT($T90:AH90)&gt;ROUNDUP($Q90/$O90,0)+$P90,0,EDATE(EDATE($T90,1)+$R90,COLUMN()-22))</f>
        <v>#DIV/0!</v>
      </c>
      <c r="AJ90" s="198" t="e">
        <f>IF(COUNT($T90:AI90)&gt;ROUNDUP($Q90/$O90,0)+$P90,0,EDATE(EDATE($T90,1)+$R90,COLUMN()-22))</f>
        <v>#DIV/0!</v>
      </c>
      <c r="AK90" s="198" t="e">
        <f>IF(COUNT($T90:AJ90)&gt;ROUNDUP($Q90/$O90,0)+$P90,0,EDATE(EDATE($T90,1)+$R90,COLUMN()-22))</f>
        <v>#DIV/0!</v>
      </c>
      <c r="AL90" s="198" t="e">
        <f>IF(COUNT($T90:AK90)&gt;ROUNDUP($Q90/$O90,0)+$P90,0,EDATE(EDATE($T90,1)+$R90,COLUMN()-22))</f>
        <v>#DIV/0!</v>
      </c>
      <c r="AM90" s="198" t="e">
        <f>IF(COUNT($T90:AL90)&gt;ROUNDUP($Q90/$O90,0)+$P90,0,EDATE(EDATE($T90,1)+$R90,COLUMN()-22))</f>
        <v>#DIV/0!</v>
      </c>
      <c r="AN90" s="198" t="e">
        <f>IF(COUNT($T90:AM90)&gt;ROUNDUP($Q90/$O90,0)+$P90,0,EDATE(EDATE($T90,1)+$R90,COLUMN()-22))</f>
        <v>#DIV/0!</v>
      </c>
      <c r="AO90" s="198" t="e">
        <f>IF(COUNT($T90:AN90)&gt;ROUNDUP($Q90/$O90,0)+$P90,0,EDATE(EDATE($T90,1)+$R90,COLUMN()-22))</f>
        <v>#DIV/0!</v>
      </c>
      <c r="AP90" s="198" t="e">
        <f>IF(COUNT($T90:AO90)&gt;ROUNDUP($Q90/$O90,0)+$P90,0,EDATE(EDATE($T90,1)+$R90,COLUMN()-22))</f>
        <v>#DIV/0!</v>
      </c>
      <c r="AQ90" s="198" t="e">
        <f>IF(COUNT($T90:AP90)&gt;ROUNDUP($Q90/$O90,0)+$P90,0,EDATE(EDATE($T90,1)+$R90,COLUMN()-22))</f>
        <v>#DIV/0!</v>
      </c>
      <c r="AR90" s="198" t="e">
        <f>IF(COUNT($T90:AQ90)&gt;ROUNDUP($Q90/$O90,0)+$P90,0,EDATE(EDATE($T90,1)+$R90,COLUMN()-22))</f>
        <v>#DIV/0!</v>
      </c>
      <c r="AS90" s="198" t="e">
        <f>IF(COUNT($T90:AR90)&gt;ROUNDUP($Q90/$O90,0)+$P90,0,EDATE(EDATE($T90,1)+$R90,COLUMN()-22))</f>
        <v>#DIV/0!</v>
      </c>
      <c r="AT90" s="198" t="e">
        <f>IF(COUNT($T90:AS90)&gt;ROUNDUP($Q90/$O90,0)+$P90,0,EDATE(EDATE($T90,1)+$R90,COLUMN()-22))</f>
        <v>#DIV/0!</v>
      </c>
      <c r="AU90" s="198" t="e">
        <f>IF(COUNT($T90:AT90)&gt;ROUNDUP($Q90/$O90,0)+$P90,0,EDATE(EDATE($T90,1)+$R90,COLUMN()-22))</f>
        <v>#DIV/0!</v>
      </c>
      <c r="AV90" s="198" t="e">
        <f>IF(COUNT($T90:AU90)&gt;ROUNDUP($Q90/$O90,0)+$P90,0,EDATE(EDATE($T90,1)+$R90,COLUMN()-22))</f>
        <v>#DIV/0!</v>
      </c>
      <c r="AW90" s="198" t="e">
        <f>IF(COUNT($T90:AV90)&gt;ROUNDUP($Q90/$O90,0)+$P90,0,EDATE(EDATE($T90,1)+$R90,COLUMN()-22))</f>
        <v>#DIV/0!</v>
      </c>
      <c r="AX90" s="198" t="e">
        <f>IF(COUNT($T90:AW90)&gt;ROUNDUP($Q90/$O90,0)+$P90,0,EDATE(EDATE($T90,1)+$R90,COLUMN()-22))</f>
        <v>#DIV/0!</v>
      </c>
      <c r="AY90" s="198" t="e">
        <f>IF(COUNT($T90:AX90)&gt;ROUNDUP($Q90/$O90,0)+$P90,0,EDATE(EDATE($T90,1)+$R90,COLUMN()-22))</f>
        <v>#DIV/0!</v>
      </c>
      <c r="AZ90" s="198" t="e">
        <f>IF(COUNT($T90:AY90)&gt;ROUNDUP($Q90/$O90,0)+$P90,0,EDATE(EDATE($T90,1)+$R90,COLUMN()-22))</f>
        <v>#DIV/0!</v>
      </c>
      <c r="BA90" s="198" t="e">
        <f>IF(COUNT($T90:AZ90)&gt;ROUNDUP($Q90/$O90,0)+$P90,0,EDATE(EDATE($T90,1)+$R90,COLUMN()-22))</f>
        <v>#DIV/0!</v>
      </c>
      <c r="BB90" s="198" t="e">
        <f>IF(COUNT($T90:BA90)&gt;ROUNDUP($Q90/$O90,0)+$P90,0,EDATE(EDATE($T90,1)+$R90,COLUMN()-22))</f>
        <v>#DIV/0!</v>
      </c>
      <c r="BC90" s="198" t="e">
        <f>IF(COUNT($T90:BB90)&gt;ROUNDUP($Q90/$O90,0)+$P90,0,EDATE(EDATE($T90,1)+$R90,COLUMN()-22))</f>
        <v>#DIV/0!</v>
      </c>
      <c r="BD90" s="167"/>
      <c r="BE90" s="47"/>
    </row>
    <row r="91" spans="1:57" ht="21" customHeight="1">
      <c r="A91" s="160" t="str">
        <f t="shared" ca="1" si="6"/>
        <v/>
      </c>
      <c r="B91" s="280"/>
      <c r="C91" s="282" t="e">
        <f>+VLOOKUP(B91,'اسماء العملاء'!$A$2:$E$1270,5,FALSE)</f>
        <v>#N/A</v>
      </c>
      <c r="D91" s="282" t="e">
        <f>+VLOOKUP(B91,'اسماء العملاء'!$A$2:$C$1270,2,FALSE)</f>
        <v>#N/A</v>
      </c>
      <c r="E91" s="282"/>
      <c r="F91" s="282" t="e">
        <f>+VLOOKUP(B91,'اسماء العملاء'!$A$2:$C$1270,3,FALSE)</f>
        <v>#N/A</v>
      </c>
      <c r="G91" s="47"/>
      <c r="H91" s="82" t="e">
        <f>+VLOOKUP(G91,'انواع الفلاتر'!$B$2:$C$52,2,FALSE)</f>
        <v>#N/A</v>
      </c>
      <c r="I91" s="58"/>
      <c r="J91" s="80" t="e">
        <f t="shared" si="7"/>
        <v>#N/A</v>
      </c>
      <c r="K91" s="63"/>
      <c r="L91" s="63"/>
      <c r="M91" s="169"/>
      <c r="N91" s="64">
        <f t="shared" si="8"/>
        <v>0</v>
      </c>
      <c r="O91" s="287"/>
      <c r="P91" s="181" t="e">
        <f t="shared" si="10"/>
        <v>#DIV/0!</v>
      </c>
      <c r="Q91" s="181" t="e">
        <f t="shared" si="11"/>
        <v>#DIV/0!</v>
      </c>
      <c r="R91" s="194">
        <v>0</v>
      </c>
      <c r="S91" s="187" t="e">
        <f t="shared" si="9"/>
        <v>#DIV/0!</v>
      </c>
      <c r="T91" s="200"/>
      <c r="U91" s="198" t="e">
        <f>IF(COUNT($T91:T91)&gt;ROUNDUP($Q91/$O91,0)+$P91,0,EDATE(EDATE($T91,1)+$R91,COLUMN()-22))</f>
        <v>#DIV/0!</v>
      </c>
      <c r="V91" s="198" t="e">
        <f>IF(COUNT($T91:U91)&gt;ROUNDUP($Q91/$O91,0)+$P91,0,EDATE(EDATE($T91,1)+$R91,COLUMN()-22))</f>
        <v>#DIV/0!</v>
      </c>
      <c r="W91" s="198" t="e">
        <f>IF(COUNT($T91:V91)&gt;ROUNDUP($Q91/$O91,0)+$P91,0,EDATE(EDATE($T91,1)+$R91,COLUMN()-22))</f>
        <v>#DIV/0!</v>
      </c>
      <c r="X91" s="198" t="e">
        <f>IF(COUNT($T91:W91)&gt;ROUNDUP($Q91/$O91,0)+$P91,0,EDATE(EDATE($T91,1)+$R91,COLUMN()-22))</f>
        <v>#DIV/0!</v>
      </c>
      <c r="Y91" s="198" t="e">
        <f>IF(COUNT($T91:X91)&gt;ROUNDUP($Q91/$O91,0)+$P91,0,EDATE(EDATE($T91,1)+$R91,COLUMN()-22))</f>
        <v>#DIV/0!</v>
      </c>
      <c r="Z91" s="198" t="e">
        <f>IF(COUNT($T91:Y91)&gt;ROUNDUP($Q91/$O91,0)+$P91,0,EDATE(EDATE($T91,1)+$R91,COLUMN()-22))</f>
        <v>#DIV/0!</v>
      </c>
      <c r="AA91" s="198" t="e">
        <f>IF(COUNT($T91:Z91)&gt;ROUNDUP($Q91/$O91,0)+$P91,0,EDATE(EDATE($T91,1)+$R91,COLUMN()-22))</f>
        <v>#DIV/0!</v>
      </c>
      <c r="AB91" s="198" t="e">
        <f>IF(COUNT($T91:AA91)&gt;ROUNDUP($Q91/$O91,0)+$P91,0,EDATE(EDATE($T91,1)+$R91,COLUMN()-22))</f>
        <v>#DIV/0!</v>
      </c>
      <c r="AC91" s="198" t="e">
        <f>IF(COUNT($T91:AB91)&gt;ROUNDUP($Q91/$O91,0)+$P91,0,EDATE(EDATE($T91,1)+$R91,COLUMN()-22))</f>
        <v>#DIV/0!</v>
      </c>
      <c r="AD91" s="198" t="e">
        <f>IF(COUNT($T91:AC91)&gt;ROUNDUP($Q91/$O91,0)+$P91,0,EDATE(EDATE($T91,1)+$R91,COLUMN()-22))</f>
        <v>#DIV/0!</v>
      </c>
      <c r="AE91" s="198" t="e">
        <f>IF(COUNT($T91:AD91)&gt;ROUNDUP($Q91/$O91,0)+$P91,0,EDATE(EDATE($T91,1)+$R91,COLUMN()-22))</f>
        <v>#DIV/0!</v>
      </c>
      <c r="AF91" s="198" t="e">
        <f>IF(COUNT($T91:AE91)&gt;ROUNDUP($Q91/$O91,0)+$P91,0,EDATE(EDATE($T91,1)+$R91,COLUMN()-22))</f>
        <v>#DIV/0!</v>
      </c>
      <c r="AG91" s="198" t="e">
        <f>IF(COUNT($T91:AF91)&gt;ROUNDUP($Q91/$O91,0)+$P91,0,EDATE(EDATE($T91,1)+$R91,COLUMN()-22))</f>
        <v>#DIV/0!</v>
      </c>
      <c r="AH91" s="198" t="e">
        <f>IF(COUNT($T91:AG91)&gt;ROUNDUP($Q91/$O91,0)+$P91,0,EDATE(EDATE($T91,1)+$R91,COLUMN()-22))</f>
        <v>#DIV/0!</v>
      </c>
      <c r="AI91" s="198" t="e">
        <f>IF(COUNT($T91:AH91)&gt;ROUNDUP($Q91/$O91,0)+$P91,0,EDATE(EDATE($T91,1)+$R91,COLUMN()-22))</f>
        <v>#DIV/0!</v>
      </c>
      <c r="AJ91" s="198" t="e">
        <f>IF(COUNT($T91:AI91)&gt;ROUNDUP($Q91/$O91,0)+$P91,0,EDATE(EDATE($T91,1)+$R91,COLUMN()-22))</f>
        <v>#DIV/0!</v>
      </c>
      <c r="AK91" s="198" t="e">
        <f>IF(COUNT($T91:AJ91)&gt;ROUNDUP($Q91/$O91,0)+$P91,0,EDATE(EDATE($T91,1)+$R91,COLUMN()-22))</f>
        <v>#DIV/0!</v>
      </c>
      <c r="AL91" s="198" t="e">
        <f>IF(COUNT($T91:AK91)&gt;ROUNDUP($Q91/$O91,0)+$P91,0,EDATE(EDATE($T91,1)+$R91,COLUMN()-22))</f>
        <v>#DIV/0!</v>
      </c>
      <c r="AM91" s="198" t="e">
        <f>IF(COUNT($T91:AL91)&gt;ROUNDUP($Q91/$O91,0)+$P91,0,EDATE(EDATE($T91,1)+$R91,COLUMN()-22))</f>
        <v>#DIV/0!</v>
      </c>
      <c r="AN91" s="198" t="e">
        <f>IF(COUNT($T91:AM91)&gt;ROUNDUP($Q91/$O91,0)+$P91,0,EDATE(EDATE($T91,1)+$R91,COLUMN()-22))</f>
        <v>#DIV/0!</v>
      </c>
      <c r="AO91" s="198" t="e">
        <f>IF(COUNT($T91:AN91)&gt;ROUNDUP($Q91/$O91,0)+$P91,0,EDATE(EDATE($T91,1)+$R91,COLUMN()-22))</f>
        <v>#DIV/0!</v>
      </c>
      <c r="AP91" s="198" t="e">
        <f>IF(COUNT($T91:AO91)&gt;ROUNDUP($Q91/$O91,0)+$P91,0,EDATE(EDATE($T91,1)+$R91,COLUMN()-22))</f>
        <v>#DIV/0!</v>
      </c>
      <c r="AQ91" s="198" t="e">
        <f>IF(COUNT($T91:AP91)&gt;ROUNDUP($Q91/$O91,0)+$P91,0,EDATE(EDATE($T91,1)+$R91,COLUMN()-22))</f>
        <v>#DIV/0!</v>
      </c>
      <c r="AR91" s="198" t="e">
        <f>IF(COUNT($T91:AQ91)&gt;ROUNDUP($Q91/$O91,0)+$P91,0,EDATE(EDATE($T91,1)+$R91,COLUMN()-22))</f>
        <v>#DIV/0!</v>
      </c>
      <c r="AS91" s="198" t="e">
        <f>IF(COUNT($T91:AR91)&gt;ROUNDUP($Q91/$O91,0)+$P91,0,EDATE(EDATE($T91,1)+$R91,COLUMN()-22))</f>
        <v>#DIV/0!</v>
      </c>
      <c r="AT91" s="198" t="e">
        <f>IF(COUNT($T91:AS91)&gt;ROUNDUP($Q91/$O91,0)+$P91,0,EDATE(EDATE($T91,1)+$R91,COLUMN()-22))</f>
        <v>#DIV/0!</v>
      </c>
      <c r="AU91" s="198" t="e">
        <f>IF(COUNT($T91:AT91)&gt;ROUNDUP($Q91/$O91,0)+$P91,0,EDATE(EDATE($T91,1)+$R91,COLUMN()-22))</f>
        <v>#DIV/0!</v>
      </c>
      <c r="AV91" s="198" t="e">
        <f>IF(COUNT($T91:AU91)&gt;ROUNDUP($Q91/$O91,0)+$P91,0,EDATE(EDATE($T91,1)+$R91,COLUMN()-22))</f>
        <v>#DIV/0!</v>
      </c>
      <c r="AW91" s="198" t="e">
        <f>IF(COUNT($T91:AV91)&gt;ROUNDUP($Q91/$O91,0)+$P91,0,EDATE(EDATE($T91,1)+$R91,COLUMN()-22))</f>
        <v>#DIV/0!</v>
      </c>
      <c r="AX91" s="198" t="e">
        <f>IF(COUNT($T91:AW91)&gt;ROUNDUP($Q91/$O91,0)+$P91,0,EDATE(EDATE($T91,1)+$R91,COLUMN()-22))</f>
        <v>#DIV/0!</v>
      </c>
      <c r="AY91" s="198" t="e">
        <f>IF(COUNT($T91:AX91)&gt;ROUNDUP($Q91/$O91,0)+$P91,0,EDATE(EDATE($T91,1)+$R91,COLUMN()-22))</f>
        <v>#DIV/0!</v>
      </c>
      <c r="AZ91" s="198" t="e">
        <f>IF(COUNT($T91:AY91)&gt;ROUNDUP($Q91/$O91,0)+$P91,0,EDATE(EDATE($T91,1)+$R91,COLUMN()-22))</f>
        <v>#DIV/0!</v>
      </c>
      <c r="BA91" s="198" t="e">
        <f>IF(COUNT($T91:AZ91)&gt;ROUNDUP($Q91/$O91,0)+$P91,0,EDATE(EDATE($T91,1)+$R91,COLUMN()-22))</f>
        <v>#DIV/0!</v>
      </c>
      <c r="BB91" s="198" t="e">
        <f>IF(COUNT($T91:BA91)&gt;ROUNDUP($Q91/$O91,0)+$P91,0,EDATE(EDATE($T91,1)+$R91,COLUMN()-22))</f>
        <v>#DIV/0!</v>
      </c>
      <c r="BC91" s="198" t="e">
        <f>IF(COUNT($T91:BB91)&gt;ROUNDUP($Q91/$O91,0)+$P91,0,EDATE(EDATE($T91,1)+$R91,COLUMN()-22))</f>
        <v>#DIV/0!</v>
      </c>
      <c r="BD91" s="167"/>
      <c r="BE91" s="47"/>
    </row>
    <row r="92" spans="1:57" ht="21" customHeight="1">
      <c r="A92" s="160" t="str">
        <f t="shared" ca="1" si="6"/>
        <v/>
      </c>
      <c r="B92" s="280"/>
      <c r="C92" s="282" t="e">
        <f>+VLOOKUP(B92,'اسماء العملاء'!$A$2:$E$1270,5,FALSE)</f>
        <v>#N/A</v>
      </c>
      <c r="D92" s="282" t="e">
        <f>+VLOOKUP(B92,'اسماء العملاء'!$A$2:$C$1270,2,FALSE)</f>
        <v>#N/A</v>
      </c>
      <c r="E92" s="282"/>
      <c r="F92" s="282" t="e">
        <f>+VLOOKUP(B92,'اسماء العملاء'!$A$2:$C$1270,3,FALSE)</f>
        <v>#N/A</v>
      </c>
      <c r="G92" s="47"/>
      <c r="H92" s="82" t="e">
        <f>+VLOOKUP(G92,'انواع الفلاتر'!$B$2:$C$52,2,FALSE)</f>
        <v>#N/A</v>
      </c>
      <c r="I92" s="58"/>
      <c r="J92" s="80" t="e">
        <f t="shared" si="7"/>
        <v>#N/A</v>
      </c>
      <c r="K92" s="63"/>
      <c r="L92" s="63"/>
      <c r="M92" s="169"/>
      <c r="N92" s="64">
        <f t="shared" si="8"/>
        <v>0</v>
      </c>
      <c r="O92" s="287"/>
      <c r="P92" s="181" t="e">
        <f t="shared" si="10"/>
        <v>#DIV/0!</v>
      </c>
      <c r="Q92" s="181" t="e">
        <f t="shared" si="11"/>
        <v>#DIV/0!</v>
      </c>
      <c r="R92" s="194">
        <v>0</v>
      </c>
      <c r="S92" s="187" t="e">
        <f t="shared" si="9"/>
        <v>#DIV/0!</v>
      </c>
      <c r="T92" s="200"/>
      <c r="U92" s="198" t="e">
        <f>IF(COUNT($T92:T92)&gt;ROUNDUP($Q92/$O92,0)+$P92,0,EDATE(EDATE($T92,1)+$R92,COLUMN()-22))</f>
        <v>#DIV/0!</v>
      </c>
      <c r="V92" s="198" t="e">
        <f>IF(COUNT($T92:U92)&gt;ROUNDUP($Q92/$O92,0)+$P92,0,EDATE(EDATE($T92,1)+$R92,COLUMN()-22))</f>
        <v>#DIV/0!</v>
      </c>
      <c r="W92" s="198" t="e">
        <f>IF(COUNT($T92:V92)&gt;ROUNDUP($Q92/$O92,0)+$P92,0,EDATE(EDATE($T92,1)+$R92,COLUMN()-22))</f>
        <v>#DIV/0!</v>
      </c>
      <c r="X92" s="198" t="e">
        <f>IF(COUNT($T92:W92)&gt;ROUNDUP($Q92/$O92,0)+$P92,0,EDATE(EDATE($T92,1)+$R92,COLUMN()-22))</f>
        <v>#DIV/0!</v>
      </c>
      <c r="Y92" s="198" t="e">
        <f>IF(COUNT($T92:X92)&gt;ROUNDUP($Q92/$O92,0)+$P92,0,EDATE(EDATE($T92,1)+$R92,COLUMN()-22))</f>
        <v>#DIV/0!</v>
      </c>
      <c r="Z92" s="198" t="e">
        <f>IF(COUNT($T92:Y92)&gt;ROUNDUP($Q92/$O92,0)+$P92,0,EDATE(EDATE($T92,1)+$R92,COLUMN()-22))</f>
        <v>#DIV/0!</v>
      </c>
      <c r="AA92" s="198" t="e">
        <f>IF(COUNT($T92:Z92)&gt;ROUNDUP($Q92/$O92,0)+$P92,0,EDATE(EDATE($T92,1)+$R92,COLUMN()-22))</f>
        <v>#DIV/0!</v>
      </c>
      <c r="AB92" s="198" t="e">
        <f>IF(COUNT($T92:AA92)&gt;ROUNDUP($Q92/$O92,0)+$P92,0,EDATE(EDATE($T92,1)+$R92,COLUMN()-22))</f>
        <v>#DIV/0!</v>
      </c>
      <c r="AC92" s="198" t="e">
        <f>IF(COUNT($T92:AB92)&gt;ROUNDUP($Q92/$O92,0)+$P92,0,EDATE(EDATE($T92,1)+$R92,COLUMN()-22))</f>
        <v>#DIV/0!</v>
      </c>
      <c r="AD92" s="198" t="e">
        <f>IF(COUNT($T92:AC92)&gt;ROUNDUP($Q92/$O92,0)+$P92,0,EDATE(EDATE($T92,1)+$R92,COLUMN()-22))</f>
        <v>#DIV/0!</v>
      </c>
      <c r="AE92" s="198" t="e">
        <f>IF(COUNT($T92:AD92)&gt;ROUNDUP($Q92/$O92,0)+$P92,0,EDATE(EDATE($T92,1)+$R92,COLUMN()-22))</f>
        <v>#DIV/0!</v>
      </c>
      <c r="AF92" s="198" t="e">
        <f>IF(COUNT($T92:AE92)&gt;ROUNDUP($Q92/$O92,0)+$P92,0,EDATE(EDATE($T92,1)+$R92,COLUMN()-22))</f>
        <v>#DIV/0!</v>
      </c>
      <c r="AG92" s="198" t="e">
        <f>IF(COUNT($T92:AF92)&gt;ROUNDUP($Q92/$O92,0)+$P92,0,EDATE(EDATE($T92,1)+$R92,COLUMN()-22))</f>
        <v>#DIV/0!</v>
      </c>
      <c r="AH92" s="198" t="e">
        <f>IF(COUNT($T92:AG92)&gt;ROUNDUP($Q92/$O92,0)+$P92,0,EDATE(EDATE($T92,1)+$R92,COLUMN()-22))</f>
        <v>#DIV/0!</v>
      </c>
      <c r="AI92" s="198" t="e">
        <f>IF(COUNT($T92:AH92)&gt;ROUNDUP($Q92/$O92,0)+$P92,0,EDATE(EDATE($T92,1)+$R92,COLUMN()-22))</f>
        <v>#DIV/0!</v>
      </c>
      <c r="AJ92" s="198" t="e">
        <f>IF(COUNT($T92:AI92)&gt;ROUNDUP($Q92/$O92,0)+$P92,0,EDATE(EDATE($T92,1)+$R92,COLUMN()-22))</f>
        <v>#DIV/0!</v>
      </c>
      <c r="AK92" s="198" t="e">
        <f>IF(COUNT($T92:AJ92)&gt;ROUNDUP($Q92/$O92,0)+$P92,0,EDATE(EDATE($T92,1)+$R92,COLUMN()-22))</f>
        <v>#DIV/0!</v>
      </c>
      <c r="AL92" s="198" t="e">
        <f>IF(COUNT($T92:AK92)&gt;ROUNDUP($Q92/$O92,0)+$P92,0,EDATE(EDATE($T92,1)+$R92,COLUMN()-22))</f>
        <v>#DIV/0!</v>
      </c>
      <c r="AM92" s="198" t="e">
        <f>IF(COUNT($T92:AL92)&gt;ROUNDUP($Q92/$O92,0)+$P92,0,EDATE(EDATE($T92,1)+$R92,COLUMN()-22))</f>
        <v>#DIV/0!</v>
      </c>
      <c r="AN92" s="198" t="e">
        <f>IF(COUNT($T92:AM92)&gt;ROUNDUP($Q92/$O92,0)+$P92,0,EDATE(EDATE($T92,1)+$R92,COLUMN()-22))</f>
        <v>#DIV/0!</v>
      </c>
      <c r="AO92" s="198" t="e">
        <f>IF(COUNT($T92:AN92)&gt;ROUNDUP($Q92/$O92,0)+$P92,0,EDATE(EDATE($T92,1)+$R92,COLUMN()-22))</f>
        <v>#DIV/0!</v>
      </c>
      <c r="AP92" s="198" t="e">
        <f>IF(COUNT($T92:AO92)&gt;ROUNDUP($Q92/$O92,0)+$P92,0,EDATE(EDATE($T92,1)+$R92,COLUMN()-22))</f>
        <v>#DIV/0!</v>
      </c>
      <c r="AQ92" s="198" t="e">
        <f>IF(COUNT($T92:AP92)&gt;ROUNDUP($Q92/$O92,0)+$P92,0,EDATE(EDATE($T92,1)+$R92,COLUMN()-22))</f>
        <v>#DIV/0!</v>
      </c>
      <c r="AR92" s="198" t="e">
        <f>IF(COUNT($T92:AQ92)&gt;ROUNDUP($Q92/$O92,0)+$P92,0,EDATE(EDATE($T92,1)+$R92,COLUMN()-22))</f>
        <v>#DIV/0!</v>
      </c>
      <c r="AS92" s="198" t="e">
        <f>IF(COUNT($T92:AR92)&gt;ROUNDUP($Q92/$O92,0)+$P92,0,EDATE(EDATE($T92,1)+$R92,COLUMN()-22))</f>
        <v>#DIV/0!</v>
      </c>
      <c r="AT92" s="198" t="e">
        <f>IF(COUNT($T92:AS92)&gt;ROUNDUP($Q92/$O92,0)+$P92,0,EDATE(EDATE($T92,1)+$R92,COLUMN()-22))</f>
        <v>#DIV/0!</v>
      </c>
      <c r="AU92" s="198" t="e">
        <f>IF(COUNT($T92:AT92)&gt;ROUNDUP($Q92/$O92,0)+$P92,0,EDATE(EDATE($T92,1)+$R92,COLUMN()-22))</f>
        <v>#DIV/0!</v>
      </c>
      <c r="AV92" s="198" t="e">
        <f>IF(COUNT($T92:AU92)&gt;ROUNDUP($Q92/$O92,0)+$P92,0,EDATE(EDATE($T92,1)+$R92,COLUMN()-22))</f>
        <v>#DIV/0!</v>
      </c>
      <c r="AW92" s="198" t="e">
        <f>IF(COUNT($T92:AV92)&gt;ROUNDUP($Q92/$O92,0)+$P92,0,EDATE(EDATE($T92,1)+$R92,COLUMN()-22))</f>
        <v>#DIV/0!</v>
      </c>
      <c r="AX92" s="198" t="e">
        <f>IF(COUNT($T92:AW92)&gt;ROUNDUP($Q92/$O92,0)+$P92,0,EDATE(EDATE($T92,1)+$R92,COLUMN()-22))</f>
        <v>#DIV/0!</v>
      </c>
      <c r="AY92" s="198" t="e">
        <f>IF(COUNT($T92:AX92)&gt;ROUNDUP($Q92/$O92,0)+$P92,0,EDATE(EDATE($T92,1)+$R92,COLUMN()-22))</f>
        <v>#DIV/0!</v>
      </c>
      <c r="AZ92" s="198" t="e">
        <f>IF(COUNT($T92:AY92)&gt;ROUNDUP($Q92/$O92,0)+$P92,0,EDATE(EDATE($T92,1)+$R92,COLUMN()-22))</f>
        <v>#DIV/0!</v>
      </c>
      <c r="BA92" s="198" t="e">
        <f>IF(COUNT($T92:AZ92)&gt;ROUNDUP($Q92/$O92,0)+$P92,0,EDATE(EDATE($T92,1)+$R92,COLUMN()-22))</f>
        <v>#DIV/0!</v>
      </c>
      <c r="BB92" s="198" t="e">
        <f>IF(COUNT($T92:BA92)&gt;ROUNDUP($Q92/$O92,0)+$P92,0,EDATE(EDATE($T92,1)+$R92,COLUMN()-22))</f>
        <v>#DIV/0!</v>
      </c>
      <c r="BC92" s="198" t="e">
        <f>IF(COUNT($T92:BB92)&gt;ROUNDUP($Q92/$O92,0)+$P92,0,EDATE(EDATE($T92,1)+$R92,COLUMN()-22))</f>
        <v>#DIV/0!</v>
      </c>
      <c r="BD92" s="167"/>
      <c r="BE92" s="47"/>
    </row>
    <row r="93" spans="1:57" ht="21" customHeight="1">
      <c r="A93" s="160" t="str">
        <f t="shared" ca="1" si="6"/>
        <v/>
      </c>
      <c r="B93" s="280"/>
      <c r="C93" s="282" t="e">
        <f>+VLOOKUP(B93,'اسماء العملاء'!$A$2:$E$1270,5,FALSE)</f>
        <v>#N/A</v>
      </c>
      <c r="D93" s="282" t="e">
        <f>+VLOOKUP(B93,'اسماء العملاء'!$A$2:$C$1270,2,FALSE)</f>
        <v>#N/A</v>
      </c>
      <c r="E93" s="282"/>
      <c r="F93" s="282" t="e">
        <f>+VLOOKUP(B93,'اسماء العملاء'!$A$2:$C$1270,3,FALSE)</f>
        <v>#N/A</v>
      </c>
      <c r="G93" s="47"/>
      <c r="H93" s="82" t="e">
        <f>+VLOOKUP(G93,'انواع الفلاتر'!$B$2:$C$52,2,FALSE)</f>
        <v>#N/A</v>
      </c>
      <c r="I93" s="58"/>
      <c r="J93" s="80" t="e">
        <f t="shared" si="7"/>
        <v>#N/A</v>
      </c>
      <c r="K93" s="63"/>
      <c r="L93" s="63"/>
      <c r="M93" s="169"/>
      <c r="N93" s="64">
        <f t="shared" si="8"/>
        <v>0</v>
      </c>
      <c r="O93" s="287"/>
      <c r="P93" s="181" t="e">
        <f t="shared" si="10"/>
        <v>#DIV/0!</v>
      </c>
      <c r="Q93" s="181" t="e">
        <f t="shared" si="11"/>
        <v>#DIV/0!</v>
      </c>
      <c r="R93" s="194">
        <v>0</v>
      </c>
      <c r="S93" s="187" t="e">
        <f t="shared" si="9"/>
        <v>#DIV/0!</v>
      </c>
      <c r="T93" s="200"/>
      <c r="U93" s="198" t="e">
        <f>IF(COUNT($T93:T93)&gt;ROUNDUP($Q93/$O93,0)+$P93,0,EDATE(EDATE($T93,1)+$R93,COLUMN()-22))</f>
        <v>#DIV/0!</v>
      </c>
      <c r="V93" s="198" t="e">
        <f>IF(COUNT($T93:U93)&gt;ROUNDUP($Q93/$O93,0)+$P93,0,EDATE(EDATE($T93,1)+$R93,COLUMN()-22))</f>
        <v>#DIV/0!</v>
      </c>
      <c r="W93" s="198" t="e">
        <f>IF(COUNT($T93:V93)&gt;ROUNDUP($Q93/$O93,0)+$P93,0,EDATE(EDATE($T93,1)+$R93,COLUMN()-22))</f>
        <v>#DIV/0!</v>
      </c>
      <c r="X93" s="198" t="e">
        <f>IF(COUNT($T93:W93)&gt;ROUNDUP($Q93/$O93,0)+$P93,0,EDATE(EDATE($T93,1)+$R93,COLUMN()-22))</f>
        <v>#DIV/0!</v>
      </c>
      <c r="Y93" s="198" t="e">
        <f>IF(COUNT($T93:X93)&gt;ROUNDUP($Q93/$O93,0)+$P93,0,EDATE(EDATE($T93,1)+$R93,COLUMN()-22))</f>
        <v>#DIV/0!</v>
      </c>
      <c r="Z93" s="198" t="e">
        <f>IF(COUNT($T93:Y93)&gt;ROUNDUP($Q93/$O93,0)+$P93,0,EDATE(EDATE($T93,1)+$R93,COLUMN()-22))</f>
        <v>#DIV/0!</v>
      </c>
      <c r="AA93" s="198" t="e">
        <f>IF(COUNT($T93:Z93)&gt;ROUNDUP($Q93/$O93,0)+$P93,0,EDATE(EDATE($T93,1)+$R93,COLUMN()-22))</f>
        <v>#DIV/0!</v>
      </c>
      <c r="AB93" s="198" t="e">
        <f>IF(COUNT($T93:AA93)&gt;ROUNDUP($Q93/$O93,0)+$P93,0,EDATE(EDATE($T93,1)+$R93,COLUMN()-22))</f>
        <v>#DIV/0!</v>
      </c>
      <c r="AC93" s="198" t="e">
        <f>IF(COUNT($T93:AB93)&gt;ROUNDUP($Q93/$O93,0)+$P93,0,EDATE(EDATE($T93,1)+$R93,COLUMN()-22))</f>
        <v>#DIV/0!</v>
      </c>
      <c r="AD93" s="198" t="e">
        <f>IF(COUNT($T93:AC93)&gt;ROUNDUP($Q93/$O93,0)+$P93,0,EDATE(EDATE($T93,1)+$R93,COLUMN()-22))</f>
        <v>#DIV/0!</v>
      </c>
      <c r="AE93" s="198" t="e">
        <f>IF(COUNT($T93:AD93)&gt;ROUNDUP($Q93/$O93,0)+$P93,0,EDATE(EDATE($T93,1)+$R93,COLUMN()-22))</f>
        <v>#DIV/0!</v>
      </c>
      <c r="AF93" s="198" t="e">
        <f>IF(COUNT($T93:AE93)&gt;ROUNDUP($Q93/$O93,0)+$P93,0,EDATE(EDATE($T93,1)+$R93,COLUMN()-22))</f>
        <v>#DIV/0!</v>
      </c>
      <c r="AG93" s="198" t="e">
        <f>IF(COUNT($T93:AF93)&gt;ROUNDUP($Q93/$O93,0)+$P93,0,EDATE(EDATE($T93,1)+$R93,COLUMN()-22))</f>
        <v>#DIV/0!</v>
      </c>
      <c r="AH93" s="198" t="e">
        <f>IF(COUNT($T93:AG93)&gt;ROUNDUP($Q93/$O93,0)+$P93,0,EDATE(EDATE($T93,1)+$R93,COLUMN()-22))</f>
        <v>#DIV/0!</v>
      </c>
      <c r="AI93" s="198" t="e">
        <f>IF(COUNT($T93:AH93)&gt;ROUNDUP($Q93/$O93,0)+$P93,0,EDATE(EDATE($T93,1)+$R93,COLUMN()-22))</f>
        <v>#DIV/0!</v>
      </c>
      <c r="AJ93" s="198" t="e">
        <f>IF(COUNT($T93:AI93)&gt;ROUNDUP($Q93/$O93,0)+$P93,0,EDATE(EDATE($T93,1)+$R93,COLUMN()-22))</f>
        <v>#DIV/0!</v>
      </c>
      <c r="AK93" s="198" t="e">
        <f>IF(COUNT($T93:AJ93)&gt;ROUNDUP($Q93/$O93,0)+$P93,0,EDATE(EDATE($T93,1)+$R93,COLUMN()-22))</f>
        <v>#DIV/0!</v>
      </c>
      <c r="AL93" s="198" t="e">
        <f>IF(COUNT($T93:AK93)&gt;ROUNDUP($Q93/$O93,0)+$P93,0,EDATE(EDATE($T93,1)+$R93,COLUMN()-22))</f>
        <v>#DIV/0!</v>
      </c>
      <c r="AM93" s="198" t="e">
        <f>IF(COUNT($T93:AL93)&gt;ROUNDUP($Q93/$O93,0)+$P93,0,EDATE(EDATE($T93,1)+$R93,COLUMN()-22))</f>
        <v>#DIV/0!</v>
      </c>
      <c r="AN93" s="198" t="e">
        <f>IF(COUNT($T93:AM93)&gt;ROUNDUP($Q93/$O93,0)+$P93,0,EDATE(EDATE($T93,1)+$R93,COLUMN()-22))</f>
        <v>#DIV/0!</v>
      </c>
      <c r="AO93" s="198" t="e">
        <f>IF(COUNT($T93:AN93)&gt;ROUNDUP($Q93/$O93,0)+$P93,0,EDATE(EDATE($T93,1)+$R93,COLUMN()-22))</f>
        <v>#DIV/0!</v>
      </c>
      <c r="AP93" s="198" t="e">
        <f>IF(COUNT($T93:AO93)&gt;ROUNDUP($Q93/$O93,0)+$P93,0,EDATE(EDATE($T93,1)+$R93,COLUMN()-22))</f>
        <v>#DIV/0!</v>
      </c>
      <c r="AQ93" s="198" t="e">
        <f>IF(COUNT($T93:AP93)&gt;ROUNDUP($Q93/$O93,0)+$P93,0,EDATE(EDATE($T93,1)+$R93,COLUMN()-22))</f>
        <v>#DIV/0!</v>
      </c>
      <c r="AR93" s="198" t="e">
        <f>IF(COUNT($T93:AQ93)&gt;ROUNDUP($Q93/$O93,0)+$P93,0,EDATE(EDATE($T93,1)+$R93,COLUMN()-22))</f>
        <v>#DIV/0!</v>
      </c>
      <c r="AS93" s="198" t="e">
        <f>IF(COUNT($T93:AR93)&gt;ROUNDUP($Q93/$O93,0)+$P93,0,EDATE(EDATE($T93,1)+$R93,COLUMN()-22))</f>
        <v>#DIV/0!</v>
      </c>
      <c r="AT93" s="198" t="e">
        <f>IF(COUNT($T93:AS93)&gt;ROUNDUP($Q93/$O93,0)+$P93,0,EDATE(EDATE($T93,1)+$R93,COLUMN()-22))</f>
        <v>#DIV/0!</v>
      </c>
      <c r="AU93" s="198" t="e">
        <f>IF(COUNT($T93:AT93)&gt;ROUNDUP($Q93/$O93,0)+$P93,0,EDATE(EDATE($T93,1)+$R93,COLUMN()-22))</f>
        <v>#DIV/0!</v>
      </c>
      <c r="AV93" s="198" t="e">
        <f>IF(COUNT($T93:AU93)&gt;ROUNDUP($Q93/$O93,0)+$P93,0,EDATE(EDATE($T93,1)+$R93,COLUMN()-22))</f>
        <v>#DIV/0!</v>
      </c>
      <c r="AW93" s="198" t="e">
        <f>IF(COUNT($T93:AV93)&gt;ROUNDUP($Q93/$O93,0)+$P93,0,EDATE(EDATE($T93,1)+$R93,COLUMN()-22))</f>
        <v>#DIV/0!</v>
      </c>
      <c r="AX93" s="198" t="e">
        <f>IF(COUNT($T93:AW93)&gt;ROUNDUP($Q93/$O93,0)+$P93,0,EDATE(EDATE($T93,1)+$R93,COLUMN()-22))</f>
        <v>#DIV/0!</v>
      </c>
      <c r="AY93" s="198" t="e">
        <f>IF(COUNT($T93:AX93)&gt;ROUNDUP($Q93/$O93,0)+$P93,0,EDATE(EDATE($T93,1)+$R93,COLUMN()-22))</f>
        <v>#DIV/0!</v>
      </c>
      <c r="AZ93" s="198" t="e">
        <f>IF(COUNT($T93:AY93)&gt;ROUNDUP($Q93/$O93,0)+$P93,0,EDATE(EDATE($T93,1)+$R93,COLUMN()-22))</f>
        <v>#DIV/0!</v>
      </c>
      <c r="BA93" s="198" t="e">
        <f>IF(COUNT($T93:AZ93)&gt;ROUNDUP($Q93/$O93,0)+$P93,0,EDATE(EDATE($T93,1)+$R93,COLUMN()-22))</f>
        <v>#DIV/0!</v>
      </c>
      <c r="BB93" s="198" t="e">
        <f>IF(COUNT($T93:BA93)&gt;ROUNDUP($Q93/$O93,0)+$P93,0,EDATE(EDATE($T93,1)+$R93,COLUMN()-22))</f>
        <v>#DIV/0!</v>
      </c>
      <c r="BC93" s="198" t="e">
        <f>IF(COUNT($T93:BB93)&gt;ROUNDUP($Q93/$O93,0)+$P93,0,EDATE(EDATE($T93,1)+$R93,COLUMN()-22))</f>
        <v>#DIV/0!</v>
      </c>
      <c r="BD93" s="167"/>
      <c r="BE93" s="47"/>
    </row>
    <row r="94" spans="1:57" ht="21" customHeight="1">
      <c r="A94" s="160" t="str">
        <f t="shared" ca="1" si="6"/>
        <v/>
      </c>
      <c r="B94" s="280"/>
      <c r="C94" s="282" t="e">
        <f>+VLOOKUP(B94,'اسماء العملاء'!$A$2:$E$1270,5,FALSE)</f>
        <v>#N/A</v>
      </c>
      <c r="D94" s="282" t="e">
        <f>+VLOOKUP(B94,'اسماء العملاء'!$A$2:$C$1270,2,FALSE)</f>
        <v>#N/A</v>
      </c>
      <c r="E94" s="282"/>
      <c r="F94" s="282" t="e">
        <f>+VLOOKUP(B94,'اسماء العملاء'!$A$2:$C$1270,3,FALSE)</f>
        <v>#N/A</v>
      </c>
      <c r="G94" s="47"/>
      <c r="H94" s="82" t="e">
        <f>+VLOOKUP(G94,'انواع الفلاتر'!$B$2:$C$52,2,FALSE)</f>
        <v>#N/A</v>
      </c>
      <c r="I94" s="58"/>
      <c r="J94" s="80" t="e">
        <f t="shared" si="7"/>
        <v>#N/A</v>
      </c>
      <c r="K94" s="63"/>
      <c r="L94" s="63"/>
      <c r="M94" s="169"/>
      <c r="N94" s="64">
        <f t="shared" si="8"/>
        <v>0</v>
      </c>
      <c r="O94" s="287"/>
      <c r="P94" s="181" t="e">
        <f t="shared" si="10"/>
        <v>#DIV/0!</v>
      </c>
      <c r="Q94" s="181" t="e">
        <f t="shared" si="11"/>
        <v>#DIV/0!</v>
      </c>
      <c r="R94" s="194">
        <v>0</v>
      </c>
      <c r="S94" s="187" t="e">
        <f t="shared" si="9"/>
        <v>#DIV/0!</v>
      </c>
      <c r="T94" s="200"/>
      <c r="U94" s="198" t="e">
        <f>IF(COUNT($T94:T94)&gt;ROUNDUP($Q94/$O94,0)+$P94,0,EDATE(EDATE($T94,1)+$R94,COLUMN()-22))</f>
        <v>#DIV/0!</v>
      </c>
      <c r="V94" s="198" t="e">
        <f>IF(COUNT($T94:U94)&gt;ROUNDUP($Q94/$O94,0)+$P94,0,EDATE(EDATE($T94,1)+$R94,COLUMN()-22))</f>
        <v>#DIV/0!</v>
      </c>
      <c r="W94" s="198" t="e">
        <f>IF(COUNT($T94:V94)&gt;ROUNDUP($Q94/$O94,0)+$P94,0,EDATE(EDATE($T94,1)+$R94,COLUMN()-22))</f>
        <v>#DIV/0!</v>
      </c>
      <c r="X94" s="198" t="e">
        <f>IF(COUNT($T94:W94)&gt;ROUNDUP($Q94/$O94,0)+$P94,0,EDATE(EDATE($T94,1)+$R94,COLUMN()-22))</f>
        <v>#DIV/0!</v>
      </c>
      <c r="Y94" s="198" t="e">
        <f>IF(COUNT($T94:X94)&gt;ROUNDUP($Q94/$O94,0)+$P94,0,EDATE(EDATE($T94,1)+$R94,COLUMN()-22))</f>
        <v>#DIV/0!</v>
      </c>
      <c r="Z94" s="198" t="e">
        <f>IF(COUNT($T94:Y94)&gt;ROUNDUP($Q94/$O94,0)+$P94,0,EDATE(EDATE($T94,1)+$R94,COLUMN()-22))</f>
        <v>#DIV/0!</v>
      </c>
      <c r="AA94" s="198" t="e">
        <f>IF(COUNT($T94:Z94)&gt;ROUNDUP($Q94/$O94,0)+$P94,0,EDATE(EDATE($T94,1)+$R94,COLUMN()-22))</f>
        <v>#DIV/0!</v>
      </c>
      <c r="AB94" s="198" t="e">
        <f>IF(COUNT($T94:AA94)&gt;ROUNDUP($Q94/$O94,0)+$P94,0,EDATE(EDATE($T94,1)+$R94,COLUMN()-22))</f>
        <v>#DIV/0!</v>
      </c>
      <c r="AC94" s="198" t="e">
        <f>IF(COUNT($T94:AB94)&gt;ROUNDUP($Q94/$O94,0)+$P94,0,EDATE(EDATE($T94,1)+$R94,COLUMN()-22))</f>
        <v>#DIV/0!</v>
      </c>
      <c r="AD94" s="198" t="e">
        <f>IF(COUNT($T94:AC94)&gt;ROUNDUP($Q94/$O94,0)+$P94,0,EDATE(EDATE($T94,1)+$R94,COLUMN()-22))</f>
        <v>#DIV/0!</v>
      </c>
      <c r="AE94" s="198" t="e">
        <f>IF(COUNT($T94:AD94)&gt;ROUNDUP($Q94/$O94,0)+$P94,0,EDATE(EDATE($T94,1)+$R94,COLUMN()-22))</f>
        <v>#DIV/0!</v>
      </c>
      <c r="AF94" s="198" t="e">
        <f>IF(COUNT($T94:AE94)&gt;ROUNDUP($Q94/$O94,0)+$P94,0,EDATE(EDATE($T94,1)+$R94,COLUMN()-22))</f>
        <v>#DIV/0!</v>
      </c>
      <c r="AG94" s="198" t="e">
        <f>IF(COUNT($T94:AF94)&gt;ROUNDUP($Q94/$O94,0)+$P94,0,EDATE(EDATE($T94,1)+$R94,COLUMN()-22))</f>
        <v>#DIV/0!</v>
      </c>
      <c r="AH94" s="198" t="e">
        <f>IF(COUNT($T94:AG94)&gt;ROUNDUP($Q94/$O94,0)+$P94,0,EDATE(EDATE($T94,1)+$R94,COLUMN()-22))</f>
        <v>#DIV/0!</v>
      </c>
      <c r="AI94" s="198" t="e">
        <f>IF(COUNT($T94:AH94)&gt;ROUNDUP($Q94/$O94,0)+$P94,0,EDATE(EDATE($T94,1)+$R94,COLUMN()-22))</f>
        <v>#DIV/0!</v>
      </c>
      <c r="AJ94" s="198" t="e">
        <f>IF(COUNT($T94:AI94)&gt;ROUNDUP($Q94/$O94,0)+$P94,0,EDATE(EDATE($T94,1)+$R94,COLUMN()-22))</f>
        <v>#DIV/0!</v>
      </c>
      <c r="AK94" s="198" t="e">
        <f>IF(COUNT($T94:AJ94)&gt;ROUNDUP($Q94/$O94,0)+$P94,0,EDATE(EDATE($T94,1)+$R94,COLUMN()-22))</f>
        <v>#DIV/0!</v>
      </c>
      <c r="AL94" s="198" t="e">
        <f>IF(COUNT($T94:AK94)&gt;ROUNDUP($Q94/$O94,0)+$P94,0,EDATE(EDATE($T94,1)+$R94,COLUMN()-22))</f>
        <v>#DIV/0!</v>
      </c>
      <c r="AM94" s="198" t="e">
        <f>IF(COUNT($T94:AL94)&gt;ROUNDUP($Q94/$O94,0)+$P94,0,EDATE(EDATE($T94,1)+$R94,COLUMN()-22))</f>
        <v>#DIV/0!</v>
      </c>
      <c r="AN94" s="198" t="e">
        <f>IF(COUNT($T94:AM94)&gt;ROUNDUP($Q94/$O94,0)+$P94,0,EDATE(EDATE($T94,1)+$R94,COLUMN()-22))</f>
        <v>#DIV/0!</v>
      </c>
      <c r="AO94" s="198" t="e">
        <f>IF(COUNT($T94:AN94)&gt;ROUNDUP($Q94/$O94,0)+$P94,0,EDATE(EDATE($T94,1)+$R94,COLUMN()-22))</f>
        <v>#DIV/0!</v>
      </c>
      <c r="AP94" s="198" t="e">
        <f>IF(COUNT($T94:AO94)&gt;ROUNDUP($Q94/$O94,0)+$P94,0,EDATE(EDATE($T94,1)+$R94,COLUMN()-22))</f>
        <v>#DIV/0!</v>
      </c>
      <c r="AQ94" s="198" t="e">
        <f>IF(COUNT($T94:AP94)&gt;ROUNDUP($Q94/$O94,0)+$P94,0,EDATE(EDATE($T94,1)+$R94,COLUMN()-22))</f>
        <v>#DIV/0!</v>
      </c>
      <c r="AR94" s="198" t="e">
        <f>IF(COUNT($T94:AQ94)&gt;ROUNDUP($Q94/$O94,0)+$P94,0,EDATE(EDATE($T94,1)+$R94,COLUMN()-22))</f>
        <v>#DIV/0!</v>
      </c>
      <c r="AS94" s="198" t="e">
        <f>IF(COUNT($T94:AR94)&gt;ROUNDUP($Q94/$O94,0)+$P94,0,EDATE(EDATE($T94,1)+$R94,COLUMN()-22))</f>
        <v>#DIV/0!</v>
      </c>
      <c r="AT94" s="198" t="e">
        <f>IF(COUNT($T94:AS94)&gt;ROUNDUP($Q94/$O94,0)+$P94,0,EDATE(EDATE($T94,1)+$R94,COLUMN()-22))</f>
        <v>#DIV/0!</v>
      </c>
      <c r="AU94" s="198" t="e">
        <f>IF(COUNT($T94:AT94)&gt;ROUNDUP($Q94/$O94,0)+$P94,0,EDATE(EDATE($T94,1)+$R94,COLUMN()-22))</f>
        <v>#DIV/0!</v>
      </c>
      <c r="AV94" s="198" t="e">
        <f>IF(COUNT($T94:AU94)&gt;ROUNDUP($Q94/$O94,0)+$P94,0,EDATE(EDATE($T94,1)+$R94,COLUMN()-22))</f>
        <v>#DIV/0!</v>
      </c>
      <c r="AW94" s="198" t="e">
        <f>IF(COUNT($T94:AV94)&gt;ROUNDUP($Q94/$O94,0)+$P94,0,EDATE(EDATE($T94,1)+$R94,COLUMN()-22))</f>
        <v>#DIV/0!</v>
      </c>
      <c r="AX94" s="198" t="e">
        <f>IF(COUNT($T94:AW94)&gt;ROUNDUP($Q94/$O94,0)+$P94,0,EDATE(EDATE($T94,1)+$R94,COLUMN()-22))</f>
        <v>#DIV/0!</v>
      </c>
      <c r="AY94" s="198" t="e">
        <f>IF(COUNT($T94:AX94)&gt;ROUNDUP($Q94/$O94,0)+$P94,0,EDATE(EDATE($T94,1)+$R94,COLUMN()-22))</f>
        <v>#DIV/0!</v>
      </c>
      <c r="AZ94" s="198" t="e">
        <f>IF(COUNT($T94:AY94)&gt;ROUNDUP($Q94/$O94,0)+$P94,0,EDATE(EDATE($T94,1)+$R94,COLUMN()-22))</f>
        <v>#DIV/0!</v>
      </c>
      <c r="BA94" s="198" t="e">
        <f>IF(COUNT($T94:AZ94)&gt;ROUNDUP($Q94/$O94,0)+$P94,0,EDATE(EDATE($T94,1)+$R94,COLUMN()-22))</f>
        <v>#DIV/0!</v>
      </c>
      <c r="BB94" s="198" t="e">
        <f>IF(COUNT($T94:BA94)&gt;ROUNDUP($Q94/$O94,0)+$P94,0,EDATE(EDATE($T94,1)+$R94,COLUMN()-22))</f>
        <v>#DIV/0!</v>
      </c>
      <c r="BC94" s="198" t="e">
        <f>IF(COUNT($T94:BB94)&gt;ROUNDUP($Q94/$O94,0)+$P94,0,EDATE(EDATE($T94,1)+$R94,COLUMN()-22))</f>
        <v>#DIV/0!</v>
      </c>
      <c r="BD94" s="167"/>
      <c r="BE94" s="47"/>
    </row>
    <row r="95" spans="1:57" ht="21" customHeight="1">
      <c r="A95" s="160" t="str">
        <f t="shared" ca="1" si="6"/>
        <v/>
      </c>
      <c r="B95" s="280"/>
      <c r="C95" s="282" t="e">
        <f>+VLOOKUP(B95,'اسماء العملاء'!$A$2:$E$1270,5,FALSE)</f>
        <v>#N/A</v>
      </c>
      <c r="D95" s="282" t="e">
        <f>+VLOOKUP(B95,'اسماء العملاء'!$A$2:$C$1270,2,FALSE)</f>
        <v>#N/A</v>
      </c>
      <c r="E95" s="282"/>
      <c r="F95" s="282" t="e">
        <f>+VLOOKUP(B95,'اسماء العملاء'!$A$2:$C$1270,3,FALSE)</f>
        <v>#N/A</v>
      </c>
      <c r="G95" s="47"/>
      <c r="H95" s="82" t="e">
        <f>+VLOOKUP(G95,'انواع الفلاتر'!$B$2:$C$52,2,FALSE)</f>
        <v>#N/A</v>
      </c>
      <c r="I95" s="58"/>
      <c r="J95" s="80" t="e">
        <f t="shared" si="7"/>
        <v>#N/A</v>
      </c>
      <c r="K95" s="63"/>
      <c r="L95" s="63"/>
      <c r="M95" s="169"/>
      <c r="N95" s="64">
        <f t="shared" si="8"/>
        <v>0</v>
      </c>
      <c r="O95" s="287"/>
      <c r="P95" s="181" t="e">
        <f t="shared" si="10"/>
        <v>#DIV/0!</v>
      </c>
      <c r="Q95" s="181" t="e">
        <f t="shared" si="11"/>
        <v>#DIV/0!</v>
      </c>
      <c r="R95" s="194">
        <v>0</v>
      </c>
      <c r="S95" s="187" t="e">
        <f t="shared" si="9"/>
        <v>#DIV/0!</v>
      </c>
      <c r="T95" s="200"/>
      <c r="U95" s="198" t="e">
        <f>IF(COUNT($T95:T95)&gt;ROUNDUP($Q95/$O95,0)+$P95,0,EDATE(EDATE($T95,1)+$R95,COLUMN()-22))</f>
        <v>#DIV/0!</v>
      </c>
      <c r="V95" s="198" t="e">
        <f>IF(COUNT($T95:U95)&gt;ROUNDUP($Q95/$O95,0)+$P95,0,EDATE(EDATE($T95,1)+$R95,COLUMN()-22))</f>
        <v>#DIV/0!</v>
      </c>
      <c r="W95" s="198" t="e">
        <f>IF(COUNT($T95:V95)&gt;ROUNDUP($Q95/$O95,0)+$P95,0,EDATE(EDATE($T95,1)+$R95,COLUMN()-22))</f>
        <v>#DIV/0!</v>
      </c>
      <c r="X95" s="198" t="e">
        <f>IF(COUNT($T95:W95)&gt;ROUNDUP($Q95/$O95,0)+$P95,0,EDATE(EDATE($T95,1)+$R95,COLUMN()-22))</f>
        <v>#DIV/0!</v>
      </c>
      <c r="Y95" s="198" t="e">
        <f>IF(COUNT($T95:X95)&gt;ROUNDUP($Q95/$O95,0)+$P95,0,EDATE(EDATE($T95,1)+$R95,COLUMN()-22))</f>
        <v>#DIV/0!</v>
      </c>
      <c r="Z95" s="198" t="e">
        <f>IF(COUNT($T95:Y95)&gt;ROUNDUP($Q95/$O95,0)+$P95,0,EDATE(EDATE($T95,1)+$R95,COLUMN()-22))</f>
        <v>#DIV/0!</v>
      </c>
      <c r="AA95" s="198" t="e">
        <f>IF(COUNT($T95:Z95)&gt;ROUNDUP($Q95/$O95,0)+$P95,0,EDATE(EDATE($T95,1)+$R95,COLUMN()-22))</f>
        <v>#DIV/0!</v>
      </c>
      <c r="AB95" s="198" t="e">
        <f>IF(COUNT($T95:AA95)&gt;ROUNDUP($Q95/$O95,0)+$P95,0,EDATE(EDATE($T95,1)+$R95,COLUMN()-22))</f>
        <v>#DIV/0!</v>
      </c>
      <c r="AC95" s="198" t="e">
        <f>IF(COUNT($T95:AB95)&gt;ROUNDUP($Q95/$O95,0)+$P95,0,EDATE(EDATE($T95,1)+$R95,COLUMN()-22))</f>
        <v>#DIV/0!</v>
      </c>
      <c r="AD95" s="198" t="e">
        <f>IF(COUNT($T95:AC95)&gt;ROUNDUP($Q95/$O95,0)+$P95,0,EDATE(EDATE($T95,1)+$R95,COLUMN()-22))</f>
        <v>#DIV/0!</v>
      </c>
      <c r="AE95" s="198" t="e">
        <f>IF(COUNT($T95:AD95)&gt;ROUNDUP($Q95/$O95,0)+$P95,0,EDATE(EDATE($T95,1)+$R95,COLUMN()-22))</f>
        <v>#DIV/0!</v>
      </c>
      <c r="AF95" s="198" t="e">
        <f>IF(COUNT($T95:AE95)&gt;ROUNDUP($Q95/$O95,0)+$P95,0,EDATE(EDATE($T95,1)+$R95,COLUMN()-22))</f>
        <v>#DIV/0!</v>
      </c>
      <c r="AG95" s="198" t="e">
        <f>IF(COUNT($T95:AF95)&gt;ROUNDUP($Q95/$O95,0)+$P95,0,EDATE(EDATE($T95,1)+$R95,COLUMN()-22))</f>
        <v>#DIV/0!</v>
      </c>
      <c r="AH95" s="198" t="e">
        <f>IF(COUNT($T95:AG95)&gt;ROUNDUP($Q95/$O95,0)+$P95,0,EDATE(EDATE($T95,1)+$R95,COLUMN()-22))</f>
        <v>#DIV/0!</v>
      </c>
      <c r="AI95" s="198" t="e">
        <f>IF(COUNT($T95:AH95)&gt;ROUNDUP($Q95/$O95,0)+$P95,0,EDATE(EDATE($T95,1)+$R95,COLUMN()-22))</f>
        <v>#DIV/0!</v>
      </c>
      <c r="AJ95" s="198" t="e">
        <f>IF(COUNT($T95:AI95)&gt;ROUNDUP($Q95/$O95,0)+$P95,0,EDATE(EDATE($T95,1)+$R95,COLUMN()-22))</f>
        <v>#DIV/0!</v>
      </c>
      <c r="AK95" s="198" t="e">
        <f>IF(COUNT($T95:AJ95)&gt;ROUNDUP($Q95/$O95,0)+$P95,0,EDATE(EDATE($T95,1)+$R95,COLUMN()-22))</f>
        <v>#DIV/0!</v>
      </c>
      <c r="AL95" s="198" t="e">
        <f>IF(COUNT($T95:AK95)&gt;ROUNDUP($Q95/$O95,0)+$P95,0,EDATE(EDATE($T95,1)+$R95,COLUMN()-22))</f>
        <v>#DIV/0!</v>
      </c>
      <c r="AM95" s="198" t="e">
        <f>IF(COUNT($T95:AL95)&gt;ROUNDUP($Q95/$O95,0)+$P95,0,EDATE(EDATE($T95,1)+$R95,COLUMN()-22))</f>
        <v>#DIV/0!</v>
      </c>
      <c r="AN95" s="198" t="e">
        <f>IF(COUNT($T95:AM95)&gt;ROUNDUP($Q95/$O95,0)+$P95,0,EDATE(EDATE($T95,1)+$R95,COLUMN()-22))</f>
        <v>#DIV/0!</v>
      </c>
      <c r="AO95" s="198" t="e">
        <f>IF(COUNT($T95:AN95)&gt;ROUNDUP($Q95/$O95,0)+$P95,0,EDATE(EDATE($T95,1)+$R95,COLUMN()-22))</f>
        <v>#DIV/0!</v>
      </c>
      <c r="AP95" s="198" t="e">
        <f>IF(COUNT($T95:AO95)&gt;ROUNDUP($Q95/$O95,0)+$P95,0,EDATE(EDATE($T95,1)+$R95,COLUMN()-22))</f>
        <v>#DIV/0!</v>
      </c>
      <c r="AQ95" s="198" t="e">
        <f>IF(COUNT($T95:AP95)&gt;ROUNDUP($Q95/$O95,0)+$P95,0,EDATE(EDATE($T95,1)+$R95,COLUMN()-22))</f>
        <v>#DIV/0!</v>
      </c>
      <c r="AR95" s="198" t="e">
        <f>IF(COUNT($T95:AQ95)&gt;ROUNDUP($Q95/$O95,0)+$P95,0,EDATE(EDATE($T95,1)+$R95,COLUMN()-22))</f>
        <v>#DIV/0!</v>
      </c>
      <c r="AS95" s="198" t="e">
        <f>IF(COUNT($T95:AR95)&gt;ROUNDUP($Q95/$O95,0)+$P95,0,EDATE(EDATE($T95,1)+$R95,COLUMN()-22))</f>
        <v>#DIV/0!</v>
      </c>
      <c r="AT95" s="198" t="e">
        <f>IF(COUNT($T95:AS95)&gt;ROUNDUP($Q95/$O95,0)+$P95,0,EDATE(EDATE($T95,1)+$R95,COLUMN()-22))</f>
        <v>#DIV/0!</v>
      </c>
      <c r="AU95" s="198" t="e">
        <f>IF(COUNT($T95:AT95)&gt;ROUNDUP($Q95/$O95,0)+$P95,0,EDATE(EDATE($T95,1)+$R95,COLUMN()-22))</f>
        <v>#DIV/0!</v>
      </c>
      <c r="AV95" s="198" t="e">
        <f>IF(COUNT($T95:AU95)&gt;ROUNDUP($Q95/$O95,0)+$P95,0,EDATE(EDATE($T95,1)+$R95,COLUMN()-22))</f>
        <v>#DIV/0!</v>
      </c>
      <c r="AW95" s="198" t="e">
        <f>IF(COUNT($T95:AV95)&gt;ROUNDUP($Q95/$O95,0)+$P95,0,EDATE(EDATE($T95,1)+$R95,COLUMN()-22))</f>
        <v>#DIV/0!</v>
      </c>
      <c r="AX95" s="198" t="e">
        <f>IF(COUNT($T95:AW95)&gt;ROUNDUP($Q95/$O95,0)+$P95,0,EDATE(EDATE($T95,1)+$R95,COLUMN()-22))</f>
        <v>#DIV/0!</v>
      </c>
      <c r="AY95" s="198" t="e">
        <f>IF(COUNT($T95:AX95)&gt;ROUNDUP($Q95/$O95,0)+$P95,0,EDATE(EDATE($T95,1)+$R95,COLUMN()-22))</f>
        <v>#DIV/0!</v>
      </c>
      <c r="AZ95" s="198" t="e">
        <f>IF(COUNT($T95:AY95)&gt;ROUNDUP($Q95/$O95,0)+$P95,0,EDATE(EDATE($T95,1)+$R95,COLUMN()-22))</f>
        <v>#DIV/0!</v>
      </c>
      <c r="BA95" s="198" t="e">
        <f>IF(COUNT($T95:AZ95)&gt;ROUNDUP($Q95/$O95,0)+$P95,0,EDATE(EDATE($T95,1)+$R95,COLUMN()-22))</f>
        <v>#DIV/0!</v>
      </c>
      <c r="BB95" s="198" t="e">
        <f>IF(COUNT($T95:BA95)&gt;ROUNDUP($Q95/$O95,0)+$P95,0,EDATE(EDATE($T95,1)+$R95,COLUMN()-22))</f>
        <v>#DIV/0!</v>
      </c>
      <c r="BC95" s="198" t="e">
        <f>IF(COUNT($T95:BB95)&gt;ROUNDUP($Q95/$O95,0)+$P95,0,EDATE(EDATE($T95,1)+$R95,COLUMN()-22))</f>
        <v>#DIV/0!</v>
      </c>
      <c r="BD95" s="167"/>
      <c r="BE95" s="47"/>
    </row>
    <row r="96" spans="1:57" ht="21" customHeight="1">
      <c r="A96" s="160" t="str">
        <f t="shared" ca="1" si="6"/>
        <v/>
      </c>
      <c r="B96" s="280"/>
      <c r="C96" s="282" t="e">
        <f>+VLOOKUP(B96,'اسماء العملاء'!$A$2:$E$1270,5,FALSE)</f>
        <v>#N/A</v>
      </c>
      <c r="D96" s="282" t="e">
        <f>+VLOOKUP(B96,'اسماء العملاء'!$A$2:$C$1270,2,FALSE)</f>
        <v>#N/A</v>
      </c>
      <c r="E96" s="282"/>
      <c r="F96" s="282" t="e">
        <f>+VLOOKUP(B96,'اسماء العملاء'!$A$2:$C$1270,3,FALSE)</f>
        <v>#N/A</v>
      </c>
      <c r="G96" s="47"/>
      <c r="H96" s="82" t="e">
        <f>+VLOOKUP(G96,'انواع الفلاتر'!$B$2:$C$52,2,FALSE)</f>
        <v>#N/A</v>
      </c>
      <c r="I96" s="58"/>
      <c r="J96" s="80" t="e">
        <f t="shared" si="7"/>
        <v>#N/A</v>
      </c>
      <c r="K96" s="63"/>
      <c r="L96" s="63"/>
      <c r="M96" s="169"/>
      <c r="N96" s="64">
        <f t="shared" si="8"/>
        <v>0</v>
      </c>
      <c r="O96" s="287"/>
      <c r="P96" s="181" t="e">
        <f t="shared" si="10"/>
        <v>#DIV/0!</v>
      </c>
      <c r="Q96" s="181" t="e">
        <f t="shared" si="11"/>
        <v>#DIV/0!</v>
      </c>
      <c r="R96" s="194">
        <v>0</v>
      </c>
      <c r="S96" s="187" t="e">
        <f t="shared" si="9"/>
        <v>#DIV/0!</v>
      </c>
      <c r="T96" s="200"/>
      <c r="U96" s="198" t="e">
        <f>IF(COUNT($T96:T96)&gt;ROUNDUP($Q96/$O96,0)+$P96,0,EDATE(EDATE($T96,1)+$R96,COLUMN()-22))</f>
        <v>#DIV/0!</v>
      </c>
      <c r="V96" s="198" t="e">
        <f>IF(COUNT($T96:U96)&gt;ROUNDUP($Q96/$O96,0)+$P96,0,EDATE(EDATE($T96,1)+$R96,COLUMN()-22))</f>
        <v>#DIV/0!</v>
      </c>
      <c r="W96" s="198" t="e">
        <f>IF(COUNT($T96:V96)&gt;ROUNDUP($Q96/$O96,0)+$P96,0,EDATE(EDATE($T96,1)+$R96,COLUMN()-22))</f>
        <v>#DIV/0!</v>
      </c>
      <c r="X96" s="198" t="e">
        <f>IF(COUNT($T96:W96)&gt;ROUNDUP($Q96/$O96,0)+$P96,0,EDATE(EDATE($T96,1)+$R96,COLUMN()-22))</f>
        <v>#DIV/0!</v>
      </c>
      <c r="Y96" s="198" t="e">
        <f>IF(COUNT($T96:X96)&gt;ROUNDUP($Q96/$O96,0)+$P96,0,EDATE(EDATE($T96,1)+$R96,COLUMN()-22))</f>
        <v>#DIV/0!</v>
      </c>
      <c r="Z96" s="198" t="e">
        <f>IF(COUNT($T96:Y96)&gt;ROUNDUP($Q96/$O96,0)+$P96,0,EDATE(EDATE($T96,1)+$R96,COLUMN()-22))</f>
        <v>#DIV/0!</v>
      </c>
      <c r="AA96" s="198" t="e">
        <f>IF(COUNT($T96:Z96)&gt;ROUNDUP($Q96/$O96,0)+$P96,0,EDATE(EDATE($T96,1)+$R96,COLUMN()-22))</f>
        <v>#DIV/0!</v>
      </c>
      <c r="AB96" s="198" t="e">
        <f>IF(COUNT($T96:AA96)&gt;ROUNDUP($Q96/$O96,0)+$P96,0,EDATE(EDATE($T96,1)+$R96,COLUMN()-22))</f>
        <v>#DIV/0!</v>
      </c>
      <c r="AC96" s="198" t="e">
        <f>IF(COUNT($T96:AB96)&gt;ROUNDUP($Q96/$O96,0)+$P96,0,EDATE(EDATE($T96,1)+$R96,COLUMN()-22))</f>
        <v>#DIV/0!</v>
      </c>
      <c r="AD96" s="198" t="e">
        <f>IF(COUNT($T96:AC96)&gt;ROUNDUP($Q96/$O96,0)+$P96,0,EDATE(EDATE($T96,1)+$R96,COLUMN()-22))</f>
        <v>#DIV/0!</v>
      </c>
      <c r="AE96" s="198" t="e">
        <f>IF(COUNT($T96:AD96)&gt;ROUNDUP($Q96/$O96,0)+$P96,0,EDATE(EDATE($T96,1)+$R96,COLUMN()-22))</f>
        <v>#DIV/0!</v>
      </c>
      <c r="AF96" s="198" t="e">
        <f>IF(COUNT($T96:AE96)&gt;ROUNDUP($Q96/$O96,0)+$P96,0,EDATE(EDATE($T96,1)+$R96,COLUMN()-22))</f>
        <v>#DIV/0!</v>
      </c>
      <c r="AG96" s="198" t="e">
        <f>IF(COUNT($T96:AF96)&gt;ROUNDUP($Q96/$O96,0)+$P96,0,EDATE(EDATE($T96,1)+$R96,COLUMN()-22))</f>
        <v>#DIV/0!</v>
      </c>
      <c r="AH96" s="198" t="e">
        <f>IF(COUNT($T96:AG96)&gt;ROUNDUP($Q96/$O96,0)+$P96,0,EDATE(EDATE($T96,1)+$R96,COLUMN()-22))</f>
        <v>#DIV/0!</v>
      </c>
      <c r="AI96" s="198" t="e">
        <f>IF(COUNT($T96:AH96)&gt;ROUNDUP($Q96/$O96,0)+$P96,0,EDATE(EDATE($T96,1)+$R96,COLUMN()-22))</f>
        <v>#DIV/0!</v>
      </c>
      <c r="AJ96" s="198" t="e">
        <f>IF(COUNT($T96:AI96)&gt;ROUNDUP($Q96/$O96,0)+$P96,0,EDATE(EDATE($T96,1)+$R96,COLUMN()-22))</f>
        <v>#DIV/0!</v>
      </c>
      <c r="AK96" s="198" t="e">
        <f>IF(COUNT($T96:AJ96)&gt;ROUNDUP($Q96/$O96,0)+$P96,0,EDATE(EDATE($T96,1)+$R96,COLUMN()-22))</f>
        <v>#DIV/0!</v>
      </c>
      <c r="AL96" s="198" t="e">
        <f>IF(COUNT($T96:AK96)&gt;ROUNDUP($Q96/$O96,0)+$P96,0,EDATE(EDATE($T96,1)+$R96,COLUMN()-22))</f>
        <v>#DIV/0!</v>
      </c>
      <c r="AM96" s="198" t="e">
        <f>IF(COUNT($T96:AL96)&gt;ROUNDUP($Q96/$O96,0)+$P96,0,EDATE(EDATE($T96,1)+$R96,COLUMN()-22))</f>
        <v>#DIV/0!</v>
      </c>
      <c r="AN96" s="198" t="e">
        <f>IF(COUNT($T96:AM96)&gt;ROUNDUP($Q96/$O96,0)+$P96,0,EDATE(EDATE($T96,1)+$R96,COLUMN()-22))</f>
        <v>#DIV/0!</v>
      </c>
      <c r="AO96" s="198" t="e">
        <f>IF(COUNT($T96:AN96)&gt;ROUNDUP($Q96/$O96,0)+$P96,0,EDATE(EDATE($T96,1)+$R96,COLUMN()-22))</f>
        <v>#DIV/0!</v>
      </c>
      <c r="AP96" s="198" t="e">
        <f>IF(COUNT($T96:AO96)&gt;ROUNDUP($Q96/$O96,0)+$P96,0,EDATE(EDATE($T96,1)+$R96,COLUMN()-22))</f>
        <v>#DIV/0!</v>
      </c>
      <c r="AQ96" s="198" t="e">
        <f>IF(COUNT($T96:AP96)&gt;ROUNDUP($Q96/$O96,0)+$P96,0,EDATE(EDATE($T96,1)+$R96,COLUMN()-22))</f>
        <v>#DIV/0!</v>
      </c>
      <c r="AR96" s="198" t="e">
        <f>IF(COUNT($T96:AQ96)&gt;ROUNDUP($Q96/$O96,0)+$P96,0,EDATE(EDATE($T96,1)+$R96,COLUMN()-22))</f>
        <v>#DIV/0!</v>
      </c>
      <c r="AS96" s="198" t="e">
        <f>IF(COUNT($T96:AR96)&gt;ROUNDUP($Q96/$O96,0)+$P96,0,EDATE(EDATE($T96,1)+$R96,COLUMN()-22))</f>
        <v>#DIV/0!</v>
      </c>
      <c r="AT96" s="198" t="e">
        <f>IF(COUNT($T96:AS96)&gt;ROUNDUP($Q96/$O96,0)+$P96,0,EDATE(EDATE($T96,1)+$R96,COLUMN()-22))</f>
        <v>#DIV/0!</v>
      </c>
      <c r="AU96" s="198" t="e">
        <f>IF(COUNT($T96:AT96)&gt;ROUNDUP($Q96/$O96,0)+$P96,0,EDATE(EDATE($T96,1)+$R96,COLUMN()-22))</f>
        <v>#DIV/0!</v>
      </c>
      <c r="AV96" s="198" t="e">
        <f>IF(COUNT($T96:AU96)&gt;ROUNDUP($Q96/$O96,0)+$P96,0,EDATE(EDATE($T96,1)+$R96,COLUMN()-22))</f>
        <v>#DIV/0!</v>
      </c>
      <c r="AW96" s="198" t="e">
        <f>IF(COUNT($T96:AV96)&gt;ROUNDUP($Q96/$O96,0)+$P96,0,EDATE(EDATE($T96,1)+$R96,COLUMN()-22))</f>
        <v>#DIV/0!</v>
      </c>
      <c r="AX96" s="198" t="e">
        <f>IF(COUNT($T96:AW96)&gt;ROUNDUP($Q96/$O96,0)+$P96,0,EDATE(EDATE($T96,1)+$R96,COLUMN()-22))</f>
        <v>#DIV/0!</v>
      </c>
      <c r="AY96" s="198" t="e">
        <f>IF(COUNT($T96:AX96)&gt;ROUNDUP($Q96/$O96,0)+$P96,0,EDATE(EDATE($T96,1)+$R96,COLUMN()-22))</f>
        <v>#DIV/0!</v>
      </c>
      <c r="AZ96" s="198" t="e">
        <f>IF(COUNT($T96:AY96)&gt;ROUNDUP($Q96/$O96,0)+$P96,0,EDATE(EDATE($T96,1)+$R96,COLUMN()-22))</f>
        <v>#DIV/0!</v>
      </c>
      <c r="BA96" s="198" t="e">
        <f>IF(COUNT($T96:AZ96)&gt;ROUNDUP($Q96/$O96,0)+$P96,0,EDATE(EDATE($T96,1)+$R96,COLUMN()-22))</f>
        <v>#DIV/0!</v>
      </c>
      <c r="BB96" s="198" t="e">
        <f>IF(COUNT($T96:BA96)&gt;ROUNDUP($Q96/$O96,0)+$P96,0,EDATE(EDATE($T96,1)+$R96,COLUMN()-22))</f>
        <v>#DIV/0!</v>
      </c>
      <c r="BC96" s="198" t="e">
        <f>IF(COUNT($T96:BB96)&gt;ROUNDUP($Q96/$O96,0)+$P96,0,EDATE(EDATE($T96,1)+$R96,COLUMN()-22))</f>
        <v>#DIV/0!</v>
      </c>
      <c r="BD96" s="167"/>
      <c r="BE96" s="47"/>
    </row>
    <row r="97" spans="1:57" ht="21" customHeight="1">
      <c r="A97" s="160" t="str">
        <f t="shared" ca="1" si="6"/>
        <v/>
      </c>
      <c r="B97" s="280"/>
      <c r="C97" s="282" t="e">
        <f>+VLOOKUP(B97,'اسماء العملاء'!$A$2:$E$1270,5,FALSE)</f>
        <v>#N/A</v>
      </c>
      <c r="D97" s="282" t="e">
        <f>+VLOOKUP(B97,'اسماء العملاء'!$A$2:$C$1270,2,FALSE)</f>
        <v>#N/A</v>
      </c>
      <c r="E97" s="282"/>
      <c r="F97" s="282" t="e">
        <f>+VLOOKUP(B97,'اسماء العملاء'!$A$2:$C$1270,3,FALSE)</f>
        <v>#N/A</v>
      </c>
      <c r="G97" s="47"/>
      <c r="H97" s="82" t="e">
        <f>+VLOOKUP(G97,'انواع الفلاتر'!$B$2:$C$52,2,FALSE)</f>
        <v>#N/A</v>
      </c>
      <c r="I97" s="58"/>
      <c r="J97" s="80" t="e">
        <f t="shared" si="7"/>
        <v>#N/A</v>
      </c>
      <c r="K97" s="63"/>
      <c r="L97" s="63"/>
      <c r="M97" s="169"/>
      <c r="N97" s="64">
        <f t="shared" si="8"/>
        <v>0</v>
      </c>
      <c r="O97" s="287"/>
      <c r="P97" s="181" t="e">
        <f t="shared" si="10"/>
        <v>#DIV/0!</v>
      </c>
      <c r="Q97" s="181" t="e">
        <f t="shared" si="11"/>
        <v>#DIV/0!</v>
      </c>
      <c r="R97" s="194">
        <v>0</v>
      </c>
      <c r="S97" s="187" t="e">
        <f t="shared" si="9"/>
        <v>#DIV/0!</v>
      </c>
      <c r="T97" s="200"/>
      <c r="U97" s="198" t="e">
        <f>IF(COUNT($T97:T97)&gt;ROUNDUP($Q97/$O97,0)+$P97,0,EDATE(EDATE($T97,1)+$R97,COLUMN()-22))</f>
        <v>#DIV/0!</v>
      </c>
      <c r="V97" s="198" t="e">
        <f>IF(COUNT($T97:U97)&gt;ROUNDUP($Q97/$O97,0)+$P97,0,EDATE(EDATE($T97,1)+$R97,COLUMN()-22))</f>
        <v>#DIV/0!</v>
      </c>
      <c r="W97" s="198" t="e">
        <f>IF(COUNT($T97:V97)&gt;ROUNDUP($Q97/$O97,0)+$P97,0,EDATE(EDATE($T97,1)+$R97,COLUMN()-22))</f>
        <v>#DIV/0!</v>
      </c>
      <c r="X97" s="198" t="e">
        <f>IF(COUNT($T97:W97)&gt;ROUNDUP($Q97/$O97,0)+$P97,0,EDATE(EDATE($T97,1)+$R97,COLUMN()-22))</f>
        <v>#DIV/0!</v>
      </c>
      <c r="Y97" s="198" t="e">
        <f>IF(COUNT($T97:X97)&gt;ROUNDUP($Q97/$O97,0)+$P97,0,EDATE(EDATE($T97,1)+$R97,COLUMN()-22))</f>
        <v>#DIV/0!</v>
      </c>
      <c r="Z97" s="198" t="e">
        <f>IF(COUNT($T97:Y97)&gt;ROUNDUP($Q97/$O97,0)+$P97,0,EDATE(EDATE($T97,1)+$R97,COLUMN()-22))</f>
        <v>#DIV/0!</v>
      </c>
      <c r="AA97" s="198" t="e">
        <f>IF(COUNT($T97:Z97)&gt;ROUNDUP($Q97/$O97,0)+$P97,0,EDATE(EDATE($T97,1)+$R97,COLUMN()-22))</f>
        <v>#DIV/0!</v>
      </c>
      <c r="AB97" s="198" t="e">
        <f>IF(COUNT($T97:AA97)&gt;ROUNDUP($Q97/$O97,0)+$P97,0,EDATE(EDATE($T97,1)+$R97,COLUMN()-22))</f>
        <v>#DIV/0!</v>
      </c>
      <c r="AC97" s="198" t="e">
        <f>IF(COUNT($T97:AB97)&gt;ROUNDUP($Q97/$O97,0)+$P97,0,EDATE(EDATE($T97,1)+$R97,COLUMN()-22))</f>
        <v>#DIV/0!</v>
      </c>
      <c r="AD97" s="198" t="e">
        <f>IF(COUNT($T97:AC97)&gt;ROUNDUP($Q97/$O97,0)+$P97,0,EDATE(EDATE($T97,1)+$R97,COLUMN()-22))</f>
        <v>#DIV/0!</v>
      </c>
      <c r="AE97" s="198" t="e">
        <f>IF(COUNT($T97:AD97)&gt;ROUNDUP($Q97/$O97,0)+$P97,0,EDATE(EDATE($T97,1)+$R97,COLUMN()-22))</f>
        <v>#DIV/0!</v>
      </c>
      <c r="AF97" s="198" t="e">
        <f>IF(COUNT($T97:AE97)&gt;ROUNDUP($Q97/$O97,0)+$P97,0,EDATE(EDATE($T97,1)+$R97,COLUMN()-22))</f>
        <v>#DIV/0!</v>
      </c>
      <c r="AG97" s="198" t="e">
        <f>IF(COUNT($T97:AF97)&gt;ROUNDUP($Q97/$O97,0)+$P97,0,EDATE(EDATE($T97,1)+$R97,COLUMN()-22))</f>
        <v>#DIV/0!</v>
      </c>
      <c r="AH97" s="198" t="e">
        <f>IF(COUNT($T97:AG97)&gt;ROUNDUP($Q97/$O97,0)+$P97,0,EDATE(EDATE($T97,1)+$R97,COLUMN()-22))</f>
        <v>#DIV/0!</v>
      </c>
      <c r="AI97" s="198" t="e">
        <f>IF(COUNT($T97:AH97)&gt;ROUNDUP($Q97/$O97,0)+$P97,0,EDATE(EDATE($T97,1)+$R97,COLUMN()-22))</f>
        <v>#DIV/0!</v>
      </c>
      <c r="AJ97" s="198" t="e">
        <f>IF(COUNT($T97:AI97)&gt;ROUNDUP($Q97/$O97,0)+$P97,0,EDATE(EDATE($T97,1)+$R97,COLUMN()-22))</f>
        <v>#DIV/0!</v>
      </c>
      <c r="AK97" s="198" t="e">
        <f>IF(COUNT($T97:AJ97)&gt;ROUNDUP($Q97/$O97,0)+$P97,0,EDATE(EDATE($T97,1)+$R97,COLUMN()-22))</f>
        <v>#DIV/0!</v>
      </c>
      <c r="AL97" s="198" t="e">
        <f>IF(COUNT($T97:AK97)&gt;ROUNDUP($Q97/$O97,0)+$P97,0,EDATE(EDATE($T97,1)+$R97,COLUMN()-22))</f>
        <v>#DIV/0!</v>
      </c>
      <c r="AM97" s="198" t="e">
        <f>IF(COUNT($T97:AL97)&gt;ROUNDUP($Q97/$O97,0)+$P97,0,EDATE(EDATE($T97,1)+$R97,COLUMN()-22))</f>
        <v>#DIV/0!</v>
      </c>
      <c r="AN97" s="198" t="e">
        <f>IF(COUNT($T97:AM97)&gt;ROUNDUP($Q97/$O97,0)+$P97,0,EDATE(EDATE($T97,1)+$R97,COLUMN()-22))</f>
        <v>#DIV/0!</v>
      </c>
      <c r="AO97" s="198" t="e">
        <f>IF(COUNT($T97:AN97)&gt;ROUNDUP($Q97/$O97,0)+$P97,0,EDATE(EDATE($T97,1)+$R97,COLUMN()-22))</f>
        <v>#DIV/0!</v>
      </c>
      <c r="AP97" s="198" t="e">
        <f>IF(COUNT($T97:AO97)&gt;ROUNDUP($Q97/$O97,0)+$P97,0,EDATE(EDATE($T97,1)+$R97,COLUMN()-22))</f>
        <v>#DIV/0!</v>
      </c>
      <c r="AQ97" s="198" t="e">
        <f>IF(COUNT($T97:AP97)&gt;ROUNDUP($Q97/$O97,0)+$P97,0,EDATE(EDATE($T97,1)+$R97,COLUMN()-22))</f>
        <v>#DIV/0!</v>
      </c>
      <c r="AR97" s="198" t="e">
        <f>IF(COUNT($T97:AQ97)&gt;ROUNDUP($Q97/$O97,0)+$P97,0,EDATE(EDATE($T97,1)+$R97,COLUMN()-22))</f>
        <v>#DIV/0!</v>
      </c>
      <c r="AS97" s="198" t="e">
        <f>IF(COUNT($T97:AR97)&gt;ROUNDUP($Q97/$O97,0)+$P97,0,EDATE(EDATE($T97,1)+$R97,COLUMN()-22))</f>
        <v>#DIV/0!</v>
      </c>
      <c r="AT97" s="198" t="e">
        <f>IF(COUNT($T97:AS97)&gt;ROUNDUP($Q97/$O97,0)+$P97,0,EDATE(EDATE($T97,1)+$R97,COLUMN()-22))</f>
        <v>#DIV/0!</v>
      </c>
      <c r="AU97" s="198" t="e">
        <f>IF(COUNT($T97:AT97)&gt;ROUNDUP($Q97/$O97,0)+$P97,0,EDATE(EDATE($T97,1)+$R97,COLUMN()-22))</f>
        <v>#DIV/0!</v>
      </c>
      <c r="AV97" s="198" t="e">
        <f>IF(COUNT($T97:AU97)&gt;ROUNDUP($Q97/$O97,0)+$P97,0,EDATE(EDATE($T97,1)+$R97,COLUMN()-22))</f>
        <v>#DIV/0!</v>
      </c>
      <c r="AW97" s="198" t="e">
        <f>IF(COUNT($T97:AV97)&gt;ROUNDUP($Q97/$O97,0)+$P97,0,EDATE(EDATE($T97,1)+$R97,COLUMN()-22))</f>
        <v>#DIV/0!</v>
      </c>
      <c r="AX97" s="198" t="e">
        <f>IF(COUNT($T97:AW97)&gt;ROUNDUP($Q97/$O97,0)+$P97,0,EDATE(EDATE($T97,1)+$R97,COLUMN()-22))</f>
        <v>#DIV/0!</v>
      </c>
      <c r="AY97" s="198" t="e">
        <f>IF(COUNT($T97:AX97)&gt;ROUNDUP($Q97/$O97,0)+$P97,0,EDATE(EDATE($T97,1)+$R97,COLUMN()-22))</f>
        <v>#DIV/0!</v>
      </c>
      <c r="AZ97" s="198" t="e">
        <f>IF(COUNT($T97:AY97)&gt;ROUNDUP($Q97/$O97,0)+$P97,0,EDATE(EDATE($T97,1)+$R97,COLUMN()-22))</f>
        <v>#DIV/0!</v>
      </c>
      <c r="BA97" s="198" t="e">
        <f>IF(COUNT($T97:AZ97)&gt;ROUNDUP($Q97/$O97,0)+$P97,0,EDATE(EDATE($T97,1)+$R97,COLUMN()-22))</f>
        <v>#DIV/0!</v>
      </c>
      <c r="BB97" s="198" t="e">
        <f>IF(COUNT($T97:BA97)&gt;ROUNDUP($Q97/$O97,0)+$P97,0,EDATE(EDATE($T97,1)+$R97,COLUMN()-22))</f>
        <v>#DIV/0!</v>
      </c>
      <c r="BC97" s="198" t="e">
        <f>IF(COUNT($T97:BB97)&gt;ROUNDUP($Q97/$O97,0)+$P97,0,EDATE(EDATE($T97,1)+$R97,COLUMN()-22))</f>
        <v>#DIV/0!</v>
      </c>
      <c r="BD97" s="167"/>
      <c r="BE97" s="47"/>
    </row>
    <row r="98" spans="1:57" ht="21" customHeight="1">
      <c r="A98" s="160" t="str">
        <f t="shared" ca="1" si="6"/>
        <v/>
      </c>
      <c r="B98" s="280"/>
      <c r="C98" s="282" t="e">
        <f>+VLOOKUP(B98,'اسماء العملاء'!$A$2:$E$1270,5,FALSE)</f>
        <v>#N/A</v>
      </c>
      <c r="D98" s="282" t="e">
        <f>+VLOOKUP(B98,'اسماء العملاء'!$A$2:$C$1270,2,FALSE)</f>
        <v>#N/A</v>
      </c>
      <c r="E98" s="282"/>
      <c r="F98" s="282" t="e">
        <f>+VLOOKUP(B98,'اسماء العملاء'!$A$2:$C$1270,3,FALSE)</f>
        <v>#N/A</v>
      </c>
      <c r="G98" s="47"/>
      <c r="H98" s="82" t="e">
        <f>+VLOOKUP(G98,'انواع الفلاتر'!$B$2:$C$52,2,FALSE)</f>
        <v>#N/A</v>
      </c>
      <c r="I98" s="58"/>
      <c r="J98" s="80" t="e">
        <f t="shared" si="7"/>
        <v>#N/A</v>
      </c>
      <c r="K98" s="63"/>
      <c r="L98" s="63"/>
      <c r="M98" s="169"/>
      <c r="N98" s="64">
        <f t="shared" si="8"/>
        <v>0</v>
      </c>
      <c r="O98" s="287"/>
      <c r="P98" s="181" t="e">
        <f t="shared" si="10"/>
        <v>#DIV/0!</v>
      </c>
      <c r="Q98" s="181" t="e">
        <f t="shared" si="11"/>
        <v>#DIV/0!</v>
      </c>
      <c r="R98" s="194">
        <v>0</v>
      </c>
      <c r="S98" s="187" t="e">
        <f t="shared" si="9"/>
        <v>#DIV/0!</v>
      </c>
      <c r="T98" s="200"/>
      <c r="U98" s="198" t="e">
        <f>IF(COUNT($T98:T98)&gt;ROUNDUP($Q98/$O98,0)+$P98,0,EDATE(EDATE($T98,1)+$R98,COLUMN()-22))</f>
        <v>#DIV/0!</v>
      </c>
      <c r="V98" s="198" t="e">
        <f>IF(COUNT($T98:U98)&gt;ROUNDUP($Q98/$O98,0)+$P98,0,EDATE(EDATE($T98,1)+$R98,COLUMN()-22))</f>
        <v>#DIV/0!</v>
      </c>
      <c r="W98" s="198" t="e">
        <f>IF(COUNT($T98:V98)&gt;ROUNDUP($Q98/$O98,0)+$P98,0,EDATE(EDATE($T98,1)+$R98,COLUMN()-22))</f>
        <v>#DIV/0!</v>
      </c>
      <c r="X98" s="198" t="e">
        <f>IF(COUNT($T98:W98)&gt;ROUNDUP($Q98/$O98,0)+$P98,0,EDATE(EDATE($T98,1)+$R98,COLUMN()-22))</f>
        <v>#DIV/0!</v>
      </c>
      <c r="Y98" s="198" t="e">
        <f>IF(COUNT($T98:X98)&gt;ROUNDUP($Q98/$O98,0)+$P98,0,EDATE(EDATE($T98,1)+$R98,COLUMN()-22))</f>
        <v>#DIV/0!</v>
      </c>
      <c r="Z98" s="198" t="e">
        <f>IF(COUNT($T98:Y98)&gt;ROUNDUP($Q98/$O98,0)+$P98,0,EDATE(EDATE($T98,1)+$R98,COLUMN()-22))</f>
        <v>#DIV/0!</v>
      </c>
      <c r="AA98" s="198" t="e">
        <f>IF(COUNT($T98:Z98)&gt;ROUNDUP($Q98/$O98,0)+$P98,0,EDATE(EDATE($T98,1)+$R98,COLUMN()-22))</f>
        <v>#DIV/0!</v>
      </c>
      <c r="AB98" s="198" t="e">
        <f>IF(COUNT($T98:AA98)&gt;ROUNDUP($Q98/$O98,0)+$P98,0,EDATE(EDATE($T98,1)+$R98,COLUMN()-22))</f>
        <v>#DIV/0!</v>
      </c>
      <c r="AC98" s="198" t="e">
        <f>IF(COUNT($T98:AB98)&gt;ROUNDUP($Q98/$O98,0)+$P98,0,EDATE(EDATE($T98,1)+$R98,COLUMN()-22))</f>
        <v>#DIV/0!</v>
      </c>
      <c r="AD98" s="198" t="e">
        <f>IF(COUNT($T98:AC98)&gt;ROUNDUP($Q98/$O98,0)+$P98,0,EDATE(EDATE($T98,1)+$R98,COLUMN()-22))</f>
        <v>#DIV/0!</v>
      </c>
      <c r="AE98" s="198" t="e">
        <f>IF(COUNT($T98:AD98)&gt;ROUNDUP($Q98/$O98,0)+$P98,0,EDATE(EDATE($T98,1)+$R98,COLUMN()-22))</f>
        <v>#DIV/0!</v>
      </c>
      <c r="AF98" s="198" t="e">
        <f>IF(COUNT($T98:AE98)&gt;ROUNDUP($Q98/$O98,0)+$P98,0,EDATE(EDATE($T98,1)+$R98,COLUMN()-22))</f>
        <v>#DIV/0!</v>
      </c>
      <c r="AG98" s="198" t="e">
        <f>IF(COUNT($T98:AF98)&gt;ROUNDUP($Q98/$O98,0)+$P98,0,EDATE(EDATE($T98,1)+$R98,COLUMN()-22))</f>
        <v>#DIV/0!</v>
      </c>
      <c r="AH98" s="198" t="e">
        <f>IF(COUNT($T98:AG98)&gt;ROUNDUP($Q98/$O98,0)+$P98,0,EDATE(EDATE($T98,1)+$R98,COLUMN()-22))</f>
        <v>#DIV/0!</v>
      </c>
      <c r="AI98" s="198" t="e">
        <f>IF(COUNT($T98:AH98)&gt;ROUNDUP($Q98/$O98,0)+$P98,0,EDATE(EDATE($T98,1)+$R98,COLUMN()-22))</f>
        <v>#DIV/0!</v>
      </c>
      <c r="AJ98" s="198" t="e">
        <f>IF(COUNT($T98:AI98)&gt;ROUNDUP($Q98/$O98,0)+$P98,0,EDATE(EDATE($T98,1)+$R98,COLUMN()-22))</f>
        <v>#DIV/0!</v>
      </c>
      <c r="AK98" s="198" t="e">
        <f>IF(COUNT($T98:AJ98)&gt;ROUNDUP($Q98/$O98,0)+$P98,0,EDATE(EDATE($T98,1)+$R98,COLUMN()-22))</f>
        <v>#DIV/0!</v>
      </c>
      <c r="AL98" s="198" t="e">
        <f>IF(COUNT($T98:AK98)&gt;ROUNDUP($Q98/$O98,0)+$P98,0,EDATE(EDATE($T98,1)+$R98,COLUMN()-22))</f>
        <v>#DIV/0!</v>
      </c>
      <c r="AM98" s="198" t="e">
        <f>IF(COUNT($T98:AL98)&gt;ROUNDUP($Q98/$O98,0)+$P98,0,EDATE(EDATE($T98,1)+$R98,COLUMN()-22))</f>
        <v>#DIV/0!</v>
      </c>
      <c r="AN98" s="198" t="e">
        <f>IF(COUNT($T98:AM98)&gt;ROUNDUP($Q98/$O98,0)+$P98,0,EDATE(EDATE($T98,1)+$R98,COLUMN()-22))</f>
        <v>#DIV/0!</v>
      </c>
      <c r="AO98" s="198" t="e">
        <f>IF(COUNT($T98:AN98)&gt;ROUNDUP($Q98/$O98,0)+$P98,0,EDATE(EDATE($T98,1)+$R98,COLUMN()-22))</f>
        <v>#DIV/0!</v>
      </c>
      <c r="AP98" s="198" t="e">
        <f>IF(COUNT($T98:AO98)&gt;ROUNDUP($Q98/$O98,0)+$P98,0,EDATE(EDATE($T98,1)+$R98,COLUMN()-22))</f>
        <v>#DIV/0!</v>
      </c>
      <c r="AQ98" s="198" t="e">
        <f>IF(COUNT($T98:AP98)&gt;ROUNDUP($Q98/$O98,0)+$P98,0,EDATE(EDATE($T98,1)+$R98,COLUMN()-22))</f>
        <v>#DIV/0!</v>
      </c>
      <c r="AR98" s="198" t="e">
        <f>IF(COUNT($T98:AQ98)&gt;ROUNDUP($Q98/$O98,0)+$P98,0,EDATE(EDATE($T98,1)+$R98,COLUMN()-22))</f>
        <v>#DIV/0!</v>
      </c>
      <c r="AS98" s="198" t="e">
        <f>IF(COUNT($T98:AR98)&gt;ROUNDUP($Q98/$O98,0)+$P98,0,EDATE(EDATE($T98,1)+$R98,COLUMN()-22))</f>
        <v>#DIV/0!</v>
      </c>
      <c r="AT98" s="198" t="e">
        <f>IF(COUNT($T98:AS98)&gt;ROUNDUP($Q98/$O98,0)+$P98,0,EDATE(EDATE($T98,1)+$R98,COLUMN()-22))</f>
        <v>#DIV/0!</v>
      </c>
      <c r="AU98" s="198" t="e">
        <f>IF(COUNT($T98:AT98)&gt;ROUNDUP($Q98/$O98,0)+$P98,0,EDATE(EDATE($T98,1)+$R98,COLUMN()-22))</f>
        <v>#DIV/0!</v>
      </c>
      <c r="AV98" s="198" t="e">
        <f>IF(COUNT($T98:AU98)&gt;ROUNDUP($Q98/$O98,0)+$P98,0,EDATE(EDATE($T98,1)+$R98,COLUMN()-22))</f>
        <v>#DIV/0!</v>
      </c>
      <c r="AW98" s="198" t="e">
        <f>IF(COUNT($T98:AV98)&gt;ROUNDUP($Q98/$O98,0)+$P98,0,EDATE(EDATE($T98,1)+$R98,COLUMN()-22))</f>
        <v>#DIV/0!</v>
      </c>
      <c r="AX98" s="198" t="e">
        <f>IF(COUNT($T98:AW98)&gt;ROUNDUP($Q98/$O98,0)+$P98,0,EDATE(EDATE($T98,1)+$R98,COLUMN()-22))</f>
        <v>#DIV/0!</v>
      </c>
      <c r="AY98" s="198" t="e">
        <f>IF(COUNT($T98:AX98)&gt;ROUNDUP($Q98/$O98,0)+$P98,0,EDATE(EDATE($T98,1)+$R98,COLUMN()-22))</f>
        <v>#DIV/0!</v>
      </c>
      <c r="AZ98" s="198" t="e">
        <f>IF(COUNT($T98:AY98)&gt;ROUNDUP($Q98/$O98,0)+$P98,0,EDATE(EDATE($T98,1)+$R98,COLUMN()-22))</f>
        <v>#DIV/0!</v>
      </c>
      <c r="BA98" s="198" t="e">
        <f>IF(COUNT($T98:AZ98)&gt;ROUNDUP($Q98/$O98,0)+$P98,0,EDATE(EDATE($T98,1)+$R98,COLUMN()-22))</f>
        <v>#DIV/0!</v>
      </c>
      <c r="BB98" s="198" t="e">
        <f>IF(COUNT($T98:BA98)&gt;ROUNDUP($Q98/$O98,0)+$P98,0,EDATE(EDATE($T98,1)+$R98,COLUMN()-22))</f>
        <v>#DIV/0!</v>
      </c>
      <c r="BC98" s="198" t="e">
        <f>IF(COUNT($T98:BB98)&gt;ROUNDUP($Q98/$O98,0)+$P98,0,EDATE(EDATE($T98,1)+$R98,COLUMN()-22))</f>
        <v>#DIV/0!</v>
      </c>
      <c r="BD98" s="167"/>
      <c r="BE98" s="47"/>
    </row>
    <row r="99" spans="1:57" ht="21" customHeight="1">
      <c r="A99" s="160" t="str">
        <f t="shared" ca="1" si="6"/>
        <v/>
      </c>
      <c r="B99" s="280"/>
      <c r="C99" s="282" t="e">
        <f>+VLOOKUP(B99,'اسماء العملاء'!$A$2:$E$1270,5,FALSE)</f>
        <v>#N/A</v>
      </c>
      <c r="D99" s="282" t="e">
        <f>+VLOOKUP(B99,'اسماء العملاء'!$A$2:$C$1270,2,FALSE)</f>
        <v>#N/A</v>
      </c>
      <c r="E99" s="282"/>
      <c r="F99" s="282" t="e">
        <f>+VLOOKUP(B99,'اسماء العملاء'!$A$2:$C$1270,3,FALSE)</f>
        <v>#N/A</v>
      </c>
      <c r="G99" s="47"/>
      <c r="H99" s="82" t="e">
        <f>+VLOOKUP(G99,'انواع الفلاتر'!$B$2:$C$52,2,FALSE)</f>
        <v>#N/A</v>
      </c>
      <c r="I99" s="58"/>
      <c r="J99" s="80" t="e">
        <f t="shared" si="7"/>
        <v>#N/A</v>
      </c>
      <c r="K99" s="63"/>
      <c r="L99" s="63"/>
      <c r="M99" s="169"/>
      <c r="N99" s="64">
        <f t="shared" si="8"/>
        <v>0</v>
      </c>
      <c r="O99" s="287"/>
      <c r="P99" s="181" t="e">
        <f t="shared" si="10"/>
        <v>#DIV/0!</v>
      </c>
      <c r="Q99" s="181" t="e">
        <f t="shared" si="11"/>
        <v>#DIV/0!</v>
      </c>
      <c r="R99" s="194">
        <v>0</v>
      </c>
      <c r="S99" s="187" t="e">
        <f t="shared" si="9"/>
        <v>#DIV/0!</v>
      </c>
      <c r="T99" s="200"/>
      <c r="U99" s="198" t="e">
        <f>IF(COUNT($T99:T99)&gt;ROUNDUP($Q99/$O99,0)+$P99,0,EDATE(EDATE($T99,1)+$R99,COLUMN()-22))</f>
        <v>#DIV/0!</v>
      </c>
      <c r="V99" s="198" t="e">
        <f>IF(COUNT($T99:U99)&gt;ROUNDUP($Q99/$O99,0)+$P99,0,EDATE(EDATE($T99,1)+$R99,COLUMN()-22))</f>
        <v>#DIV/0!</v>
      </c>
      <c r="W99" s="198" t="e">
        <f>IF(COUNT($T99:V99)&gt;ROUNDUP($Q99/$O99,0)+$P99,0,EDATE(EDATE($T99,1)+$R99,COLUMN()-22))</f>
        <v>#DIV/0!</v>
      </c>
      <c r="X99" s="198" t="e">
        <f>IF(COUNT($T99:W99)&gt;ROUNDUP($Q99/$O99,0)+$P99,0,EDATE(EDATE($T99,1)+$R99,COLUMN()-22))</f>
        <v>#DIV/0!</v>
      </c>
      <c r="Y99" s="198" t="e">
        <f>IF(COUNT($T99:X99)&gt;ROUNDUP($Q99/$O99,0)+$P99,0,EDATE(EDATE($T99,1)+$R99,COLUMN()-22))</f>
        <v>#DIV/0!</v>
      </c>
      <c r="Z99" s="198" t="e">
        <f>IF(COUNT($T99:Y99)&gt;ROUNDUP($Q99/$O99,0)+$P99,0,EDATE(EDATE($T99,1)+$R99,COLUMN()-22))</f>
        <v>#DIV/0!</v>
      </c>
      <c r="AA99" s="198" t="e">
        <f>IF(COUNT($T99:Z99)&gt;ROUNDUP($Q99/$O99,0)+$P99,0,EDATE(EDATE($T99,1)+$R99,COLUMN()-22))</f>
        <v>#DIV/0!</v>
      </c>
      <c r="AB99" s="198" t="e">
        <f>IF(COUNT($T99:AA99)&gt;ROUNDUP($Q99/$O99,0)+$P99,0,EDATE(EDATE($T99,1)+$R99,COLUMN()-22))</f>
        <v>#DIV/0!</v>
      </c>
      <c r="AC99" s="198" t="e">
        <f>IF(COUNT($T99:AB99)&gt;ROUNDUP($Q99/$O99,0)+$P99,0,EDATE(EDATE($T99,1)+$R99,COLUMN()-22))</f>
        <v>#DIV/0!</v>
      </c>
      <c r="AD99" s="198" t="e">
        <f>IF(COUNT($T99:AC99)&gt;ROUNDUP($Q99/$O99,0)+$P99,0,EDATE(EDATE($T99,1)+$R99,COLUMN()-22))</f>
        <v>#DIV/0!</v>
      </c>
      <c r="AE99" s="198" t="e">
        <f>IF(COUNT($T99:AD99)&gt;ROUNDUP($Q99/$O99,0)+$P99,0,EDATE(EDATE($T99,1)+$R99,COLUMN()-22))</f>
        <v>#DIV/0!</v>
      </c>
      <c r="AF99" s="198" t="e">
        <f>IF(COUNT($T99:AE99)&gt;ROUNDUP($Q99/$O99,0)+$P99,0,EDATE(EDATE($T99,1)+$R99,COLUMN()-22))</f>
        <v>#DIV/0!</v>
      </c>
      <c r="AG99" s="198" t="e">
        <f>IF(COUNT($T99:AF99)&gt;ROUNDUP($Q99/$O99,0)+$P99,0,EDATE(EDATE($T99,1)+$R99,COLUMN()-22))</f>
        <v>#DIV/0!</v>
      </c>
      <c r="AH99" s="198" t="e">
        <f>IF(COUNT($T99:AG99)&gt;ROUNDUP($Q99/$O99,0)+$P99,0,EDATE(EDATE($T99,1)+$R99,COLUMN()-22))</f>
        <v>#DIV/0!</v>
      </c>
      <c r="AI99" s="198" t="e">
        <f>IF(COUNT($T99:AH99)&gt;ROUNDUP($Q99/$O99,0)+$P99,0,EDATE(EDATE($T99,1)+$R99,COLUMN()-22))</f>
        <v>#DIV/0!</v>
      </c>
      <c r="AJ99" s="198" t="e">
        <f>IF(COUNT($T99:AI99)&gt;ROUNDUP($Q99/$O99,0)+$P99,0,EDATE(EDATE($T99,1)+$R99,COLUMN()-22))</f>
        <v>#DIV/0!</v>
      </c>
      <c r="AK99" s="198" t="e">
        <f>IF(COUNT($T99:AJ99)&gt;ROUNDUP($Q99/$O99,0)+$P99,0,EDATE(EDATE($T99,1)+$R99,COLUMN()-22))</f>
        <v>#DIV/0!</v>
      </c>
      <c r="AL99" s="198" t="e">
        <f>IF(COUNT($T99:AK99)&gt;ROUNDUP($Q99/$O99,0)+$P99,0,EDATE(EDATE($T99,1)+$R99,COLUMN()-22))</f>
        <v>#DIV/0!</v>
      </c>
      <c r="AM99" s="198" t="e">
        <f>IF(COUNT($T99:AL99)&gt;ROUNDUP($Q99/$O99,0)+$P99,0,EDATE(EDATE($T99,1)+$R99,COLUMN()-22))</f>
        <v>#DIV/0!</v>
      </c>
      <c r="AN99" s="198" t="e">
        <f>IF(COUNT($T99:AM99)&gt;ROUNDUP($Q99/$O99,0)+$P99,0,EDATE(EDATE($T99,1)+$R99,COLUMN()-22))</f>
        <v>#DIV/0!</v>
      </c>
      <c r="AO99" s="198" t="e">
        <f>IF(COUNT($T99:AN99)&gt;ROUNDUP($Q99/$O99,0)+$P99,0,EDATE(EDATE($T99,1)+$R99,COLUMN()-22))</f>
        <v>#DIV/0!</v>
      </c>
      <c r="AP99" s="198" t="e">
        <f>IF(COUNT($T99:AO99)&gt;ROUNDUP($Q99/$O99,0)+$P99,0,EDATE(EDATE($T99,1)+$R99,COLUMN()-22))</f>
        <v>#DIV/0!</v>
      </c>
      <c r="AQ99" s="198" t="e">
        <f>IF(COUNT($T99:AP99)&gt;ROUNDUP($Q99/$O99,0)+$P99,0,EDATE(EDATE($T99,1)+$R99,COLUMN()-22))</f>
        <v>#DIV/0!</v>
      </c>
      <c r="AR99" s="198" t="e">
        <f>IF(COUNT($T99:AQ99)&gt;ROUNDUP($Q99/$O99,0)+$P99,0,EDATE(EDATE($T99,1)+$R99,COLUMN()-22))</f>
        <v>#DIV/0!</v>
      </c>
      <c r="AS99" s="198" t="e">
        <f>IF(COUNT($T99:AR99)&gt;ROUNDUP($Q99/$O99,0)+$P99,0,EDATE(EDATE($T99,1)+$R99,COLUMN()-22))</f>
        <v>#DIV/0!</v>
      </c>
      <c r="AT99" s="198" t="e">
        <f>IF(COUNT($T99:AS99)&gt;ROUNDUP($Q99/$O99,0)+$P99,0,EDATE(EDATE($T99,1)+$R99,COLUMN()-22))</f>
        <v>#DIV/0!</v>
      </c>
      <c r="AU99" s="198" t="e">
        <f>IF(COUNT($T99:AT99)&gt;ROUNDUP($Q99/$O99,0)+$P99,0,EDATE(EDATE($T99,1)+$R99,COLUMN()-22))</f>
        <v>#DIV/0!</v>
      </c>
      <c r="AV99" s="198" t="e">
        <f>IF(COUNT($T99:AU99)&gt;ROUNDUP($Q99/$O99,0)+$P99,0,EDATE(EDATE($T99,1)+$R99,COLUMN()-22))</f>
        <v>#DIV/0!</v>
      </c>
      <c r="AW99" s="198" t="e">
        <f>IF(COUNT($T99:AV99)&gt;ROUNDUP($Q99/$O99,0)+$P99,0,EDATE(EDATE($T99,1)+$R99,COLUMN()-22))</f>
        <v>#DIV/0!</v>
      </c>
      <c r="AX99" s="198" t="e">
        <f>IF(COUNT($T99:AW99)&gt;ROUNDUP($Q99/$O99,0)+$P99,0,EDATE(EDATE($T99,1)+$R99,COLUMN()-22))</f>
        <v>#DIV/0!</v>
      </c>
      <c r="AY99" s="198" t="e">
        <f>IF(COUNT($T99:AX99)&gt;ROUNDUP($Q99/$O99,0)+$P99,0,EDATE(EDATE($T99,1)+$R99,COLUMN()-22))</f>
        <v>#DIV/0!</v>
      </c>
      <c r="AZ99" s="198" t="e">
        <f>IF(COUNT($T99:AY99)&gt;ROUNDUP($Q99/$O99,0)+$P99,0,EDATE(EDATE($T99,1)+$R99,COLUMN()-22))</f>
        <v>#DIV/0!</v>
      </c>
      <c r="BA99" s="198" t="e">
        <f>IF(COUNT($T99:AZ99)&gt;ROUNDUP($Q99/$O99,0)+$P99,0,EDATE(EDATE($T99,1)+$R99,COLUMN()-22))</f>
        <v>#DIV/0!</v>
      </c>
      <c r="BB99" s="198" t="e">
        <f>IF(COUNT($T99:BA99)&gt;ROUNDUP($Q99/$O99,0)+$P99,0,EDATE(EDATE($T99,1)+$R99,COLUMN()-22))</f>
        <v>#DIV/0!</v>
      </c>
      <c r="BC99" s="198" t="e">
        <f>IF(COUNT($T99:BB99)&gt;ROUNDUP($Q99/$O99,0)+$P99,0,EDATE(EDATE($T99,1)+$R99,COLUMN()-22))</f>
        <v>#DIV/0!</v>
      </c>
      <c r="BD99" s="167"/>
      <c r="BE99" s="47"/>
    </row>
    <row r="100" spans="1:57" ht="21" customHeight="1">
      <c r="A100" s="160" t="str">
        <f t="shared" ca="1" si="6"/>
        <v/>
      </c>
      <c r="B100" s="280"/>
      <c r="C100" s="282" t="e">
        <f>+VLOOKUP(B100,'اسماء العملاء'!$A$2:$E$1270,5,FALSE)</f>
        <v>#N/A</v>
      </c>
      <c r="D100" s="282" t="e">
        <f>+VLOOKUP(B100,'اسماء العملاء'!$A$2:$C$1270,2,FALSE)</f>
        <v>#N/A</v>
      </c>
      <c r="E100" s="282"/>
      <c r="F100" s="282" t="e">
        <f>+VLOOKUP(B100,'اسماء العملاء'!$A$2:$C$1270,3,FALSE)</f>
        <v>#N/A</v>
      </c>
      <c r="G100" s="47"/>
      <c r="H100" s="82" t="e">
        <f>+VLOOKUP(G100,'انواع الفلاتر'!$B$2:$C$52,2,FALSE)</f>
        <v>#N/A</v>
      </c>
      <c r="I100" s="58"/>
      <c r="J100" s="80" t="e">
        <f t="shared" si="7"/>
        <v>#N/A</v>
      </c>
      <c r="K100" s="63"/>
      <c r="L100" s="63"/>
      <c r="M100" s="169"/>
      <c r="N100" s="64">
        <f t="shared" si="8"/>
        <v>0</v>
      </c>
      <c r="O100" s="287"/>
      <c r="P100" s="181" t="e">
        <f t="shared" si="10"/>
        <v>#DIV/0!</v>
      </c>
      <c r="Q100" s="181" t="e">
        <f t="shared" si="11"/>
        <v>#DIV/0!</v>
      </c>
      <c r="R100" s="194">
        <v>0</v>
      </c>
      <c r="S100" s="187" t="e">
        <f t="shared" si="9"/>
        <v>#DIV/0!</v>
      </c>
      <c r="T100" s="200"/>
      <c r="U100" s="198" t="e">
        <f>IF(COUNT($T100:T100)&gt;ROUNDUP($Q100/$O100,0)+$P100,0,EDATE(EDATE($T100,1)+$R100,COLUMN()-22))</f>
        <v>#DIV/0!</v>
      </c>
      <c r="V100" s="198" t="e">
        <f>IF(COUNT($T100:U100)&gt;ROUNDUP($Q100/$O100,0)+$P100,0,EDATE(EDATE($T100,1)+$R100,COLUMN()-22))</f>
        <v>#DIV/0!</v>
      </c>
      <c r="W100" s="198" t="e">
        <f>IF(COUNT($T100:V100)&gt;ROUNDUP($Q100/$O100,0)+$P100,0,EDATE(EDATE($T100,1)+$R100,COLUMN()-22))</f>
        <v>#DIV/0!</v>
      </c>
      <c r="X100" s="198" t="e">
        <f>IF(COUNT($T100:W100)&gt;ROUNDUP($Q100/$O100,0)+$P100,0,EDATE(EDATE($T100,1)+$R100,COLUMN()-22))</f>
        <v>#DIV/0!</v>
      </c>
      <c r="Y100" s="198" t="e">
        <f>IF(COUNT($T100:X100)&gt;ROUNDUP($Q100/$O100,0)+$P100,0,EDATE(EDATE($T100,1)+$R100,COLUMN()-22))</f>
        <v>#DIV/0!</v>
      </c>
      <c r="Z100" s="198" t="e">
        <f>IF(COUNT($T100:Y100)&gt;ROUNDUP($Q100/$O100,0)+$P100,0,EDATE(EDATE($T100,1)+$R100,COLUMN()-22))</f>
        <v>#DIV/0!</v>
      </c>
      <c r="AA100" s="198" t="e">
        <f>IF(COUNT($T100:Z100)&gt;ROUNDUP($Q100/$O100,0)+$P100,0,EDATE(EDATE($T100,1)+$R100,COLUMN()-22))</f>
        <v>#DIV/0!</v>
      </c>
      <c r="AB100" s="198" t="e">
        <f>IF(COUNT($T100:AA100)&gt;ROUNDUP($Q100/$O100,0)+$P100,0,EDATE(EDATE($T100,1)+$R100,COLUMN()-22))</f>
        <v>#DIV/0!</v>
      </c>
      <c r="AC100" s="198" t="e">
        <f>IF(COUNT($T100:AB100)&gt;ROUNDUP($Q100/$O100,0)+$P100,0,EDATE(EDATE($T100,1)+$R100,COLUMN()-22))</f>
        <v>#DIV/0!</v>
      </c>
      <c r="AD100" s="198" t="e">
        <f>IF(COUNT($T100:AC100)&gt;ROUNDUP($Q100/$O100,0)+$P100,0,EDATE(EDATE($T100,1)+$R100,COLUMN()-22))</f>
        <v>#DIV/0!</v>
      </c>
      <c r="AE100" s="198" t="e">
        <f>IF(COUNT($T100:AD100)&gt;ROUNDUP($Q100/$O100,0)+$P100,0,EDATE(EDATE($T100,1)+$R100,COLUMN()-22))</f>
        <v>#DIV/0!</v>
      </c>
      <c r="AF100" s="198" t="e">
        <f>IF(COUNT($T100:AE100)&gt;ROUNDUP($Q100/$O100,0)+$P100,0,EDATE(EDATE($T100,1)+$R100,COLUMN()-22))</f>
        <v>#DIV/0!</v>
      </c>
      <c r="AG100" s="198" t="e">
        <f>IF(COUNT($T100:AF100)&gt;ROUNDUP($Q100/$O100,0)+$P100,0,EDATE(EDATE($T100,1)+$R100,COLUMN()-22))</f>
        <v>#DIV/0!</v>
      </c>
      <c r="AH100" s="198" t="e">
        <f>IF(COUNT($T100:AG100)&gt;ROUNDUP($Q100/$O100,0)+$P100,0,EDATE(EDATE($T100,1)+$R100,COLUMN()-22))</f>
        <v>#DIV/0!</v>
      </c>
      <c r="AI100" s="198" t="e">
        <f>IF(COUNT($T100:AH100)&gt;ROUNDUP($Q100/$O100,0)+$P100,0,EDATE(EDATE($T100,1)+$R100,COLUMN()-22))</f>
        <v>#DIV/0!</v>
      </c>
      <c r="AJ100" s="198" t="e">
        <f>IF(COUNT($T100:AI100)&gt;ROUNDUP($Q100/$O100,0)+$P100,0,EDATE(EDATE($T100,1)+$R100,COLUMN()-22))</f>
        <v>#DIV/0!</v>
      </c>
      <c r="AK100" s="198" t="e">
        <f>IF(COUNT($T100:AJ100)&gt;ROUNDUP($Q100/$O100,0)+$P100,0,EDATE(EDATE($T100,1)+$R100,COLUMN()-22))</f>
        <v>#DIV/0!</v>
      </c>
      <c r="AL100" s="198" t="e">
        <f>IF(COUNT($T100:AK100)&gt;ROUNDUP($Q100/$O100,0)+$P100,0,EDATE(EDATE($T100,1)+$R100,COLUMN()-22))</f>
        <v>#DIV/0!</v>
      </c>
      <c r="AM100" s="198" t="e">
        <f>IF(COUNT($T100:AL100)&gt;ROUNDUP($Q100/$O100,0)+$P100,0,EDATE(EDATE($T100,1)+$R100,COLUMN()-22))</f>
        <v>#DIV/0!</v>
      </c>
      <c r="AN100" s="198" t="e">
        <f>IF(COUNT($T100:AM100)&gt;ROUNDUP($Q100/$O100,0)+$P100,0,EDATE(EDATE($T100,1)+$R100,COLUMN()-22))</f>
        <v>#DIV/0!</v>
      </c>
      <c r="AO100" s="198" t="e">
        <f>IF(COUNT($T100:AN100)&gt;ROUNDUP($Q100/$O100,0)+$P100,0,EDATE(EDATE($T100,1)+$R100,COLUMN()-22))</f>
        <v>#DIV/0!</v>
      </c>
      <c r="AP100" s="198" t="e">
        <f>IF(COUNT($T100:AO100)&gt;ROUNDUP($Q100/$O100,0)+$P100,0,EDATE(EDATE($T100,1)+$R100,COLUMN()-22))</f>
        <v>#DIV/0!</v>
      </c>
      <c r="AQ100" s="198" t="e">
        <f>IF(COUNT($T100:AP100)&gt;ROUNDUP($Q100/$O100,0)+$P100,0,EDATE(EDATE($T100,1)+$R100,COLUMN()-22))</f>
        <v>#DIV/0!</v>
      </c>
      <c r="AR100" s="198" t="e">
        <f>IF(COUNT($T100:AQ100)&gt;ROUNDUP($Q100/$O100,0)+$P100,0,EDATE(EDATE($T100,1)+$R100,COLUMN()-22))</f>
        <v>#DIV/0!</v>
      </c>
      <c r="AS100" s="198" t="e">
        <f>IF(COUNT($T100:AR100)&gt;ROUNDUP($Q100/$O100,0)+$P100,0,EDATE(EDATE($T100,1)+$R100,COLUMN()-22))</f>
        <v>#DIV/0!</v>
      </c>
      <c r="AT100" s="198" t="e">
        <f>IF(COUNT($T100:AS100)&gt;ROUNDUP($Q100/$O100,0)+$P100,0,EDATE(EDATE($T100,1)+$R100,COLUMN()-22))</f>
        <v>#DIV/0!</v>
      </c>
      <c r="AU100" s="198" t="e">
        <f>IF(COUNT($T100:AT100)&gt;ROUNDUP($Q100/$O100,0)+$P100,0,EDATE(EDATE($T100,1)+$R100,COLUMN()-22))</f>
        <v>#DIV/0!</v>
      </c>
      <c r="AV100" s="198" t="e">
        <f>IF(COUNT($T100:AU100)&gt;ROUNDUP($Q100/$O100,0)+$P100,0,EDATE(EDATE($T100,1)+$R100,COLUMN()-22))</f>
        <v>#DIV/0!</v>
      </c>
      <c r="AW100" s="198" t="e">
        <f>IF(COUNT($T100:AV100)&gt;ROUNDUP($Q100/$O100,0)+$P100,0,EDATE(EDATE($T100,1)+$R100,COLUMN()-22))</f>
        <v>#DIV/0!</v>
      </c>
      <c r="AX100" s="198" t="e">
        <f>IF(COUNT($T100:AW100)&gt;ROUNDUP($Q100/$O100,0)+$P100,0,EDATE(EDATE($T100,1)+$R100,COLUMN()-22))</f>
        <v>#DIV/0!</v>
      </c>
      <c r="AY100" s="198" t="e">
        <f>IF(COUNT($T100:AX100)&gt;ROUNDUP($Q100/$O100,0)+$P100,0,EDATE(EDATE($T100,1)+$R100,COLUMN()-22))</f>
        <v>#DIV/0!</v>
      </c>
      <c r="AZ100" s="198" t="e">
        <f>IF(COUNT($T100:AY100)&gt;ROUNDUP($Q100/$O100,0)+$P100,0,EDATE(EDATE($T100,1)+$R100,COLUMN()-22))</f>
        <v>#DIV/0!</v>
      </c>
      <c r="BA100" s="198" t="e">
        <f>IF(COUNT($T100:AZ100)&gt;ROUNDUP($Q100/$O100,0)+$P100,0,EDATE(EDATE($T100,1)+$R100,COLUMN()-22))</f>
        <v>#DIV/0!</v>
      </c>
      <c r="BB100" s="198" t="e">
        <f>IF(COUNT($T100:BA100)&gt;ROUNDUP($Q100/$O100,0)+$P100,0,EDATE(EDATE($T100,1)+$R100,COLUMN()-22))</f>
        <v>#DIV/0!</v>
      </c>
      <c r="BC100" s="198" t="e">
        <f>IF(COUNT($T100:BB100)&gt;ROUNDUP($Q100/$O100,0)+$P100,0,EDATE(EDATE($T100,1)+$R100,COLUMN()-22))</f>
        <v>#DIV/0!</v>
      </c>
      <c r="BD100" s="167"/>
      <c r="BE100" s="47"/>
    </row>
    <row r="101" spans="1:57" ht="21" customHeight="1">
      <c r="A101" s="160" t="str">
        <f t="shared" ca="1" si="6"/>
        <v/>
      </c>
      <c r="B101" s="280"/>
      <c r="C101" s="282" t="e">
        <f>+VLOOKUP(B101,'اسماء العملاء'!$A$2:$E$1270,5,FALSE)</f>
        <v>#N/A</v>
      </c>
      <c r="D101" s="282" t="e">
        <f>+VLOOKUP(B101,'اسماء العملاء'!$A$2:$C$1270,2,FALSE)</f>
        <v>#N/A</v>
      </c>
      <c r="E101" s="282"/>
      <c r="F101" s="282" t="e">
        <f>+VLOOKUP(B101,'اسماء العملاء'!$A$2:$C$1270,3,FALSE)</f>
        <v>#N/A</v>
      </c>
      <c r="G101" s="47"/>
      <c r="H101" s="82" t="e">
        <f>+VLOOKUP(G101,'انواع الفلاتر'!$B$2:$C$52,2,FALSE)</f>
        <v>#N/A</v>
      </c>
      <c r="I101" s="58"/>
      <c r="J101" s="80" t="e">
        <f t="shared" si="7"/>
        <v>#N/A</v>
      </c>
      <c r="K101" s="63"/>
      <c r="L101" s="63"/>
      <c r="M101" s="169"/>
      <c r="N101" s="64">
        <f t="shared" si="8"/>
        <v>0</v>
      </c>
      <c r="O101" s="287"/>
      <c r="P101" s="181" t="e">
        <f t="shared" si="10"/>
        <v>#DIV/0!</v>
      </c>
      <c r="Q101" s="181" t="e">
        <f t="shared" si="11"/>
        <v>#DIV/0!</v>
      </c>
      <c r="R101" s="194">
        <v>0</v>
      </c>
      <c r="S101" s="187" t="e">
        <f t="shared" si="9"/>
        <v>#DIV/0!</v>
      </c>
      <c r="T101" s="200"/>
      <c r="U101" s="198" t="e">
        <f>IF(COUNT($T101:T101)&gt;ROUNDUP($Q101/$O101,0)+$P101,0,EDATE(EDATE($T101,1)+$R101,COLUMN()-22))</f>
        <v>#DIV/0!</v>
      </c>
      <c r="V101" s="198" t="e">
        <f>IF(COUNT($T101:U101)&gt;ROUNDUP($Q101/$O101,0)+$P101,0,EDATE(EDATE($T101,1)+$R101,COLUMN()-22))</f>
        <v>#DIV/0!</v>
      </c>
      <c r="W101" s="198" t="e">
        <f>IF(COUNT($T101:V101)&gt;ROUNDUP($Q101/$O101,0)+$P101,0,EDATE(EDATE($T101,1)+$R101,COLUMN()-22))</f>
        <v>#DIV/0!</v>
      </c>
      <c r="X101" s="198" t="e">
        <f>IF(COUNT($T101:W101)&gt;ROUNDUP($Q101/$O101,0)+$P101,0,EDATE(EDATE($T101,1)+$R101,COLUMN()-22))</f>
        <v>#DIV/0!</v>
      </c>
      <c r="Y101" s="198" t="e">
        <f>IF(COUNT($T101:X101)&gt;ROUNDUP($Q101/$O101,0)+$P101,0,EDATE(EDATE($T101,1)+$R101,COLUMN()-22))</f>
        <v>#DIV/0!</v>
      </c>
      <c r="Z101" s="198" t="e">
        <f>IF(COUNT($T101:Y101)&gt;ROUNDUP($Q101/$O101,0)+$P101,0,EDATE(EDATE($T101,1)+$R101,COLUMN()-22))</f>
        <v>#DIV/0!</v>
      </c>
      <c r="AA101" s="198" t="e">
        <f>IF(COUNT($T101:Z101)&gt;ROUNDUP($Q101/$O101,0)+$P101,0,EDATE(EDATE($T101,1)+$R101,COLUMN()-22))</f>
        <v>#DIV/0!</v>
      </c>
      <c r="AB101" s="198" t="e">
        <f>IF(COUNT($T101:AA101)&gt;ROUNDUP($Q101/$O101,0)+$P101,0,EDATE(EDATE($T101,1)+$R101,COLUMN()-22))</f>
        <v>#DIV/0!</v>
      </c>
      <c r="AC101" s="198" t="e">
        <f>IF(COUNT($T101:AB101)&gt;ROUNDUP($Q101/$O101,0)+$P101,0,EDATE(EDATE($T101,1)+$R101,COLUMN()-22))</f>
        <v>#DIV/0!</v>
      </c>
      <c r="AD101" s="198" t="e">
        <f>IF(COUNT($T101:AC101)&gt;ROUNDUP($Q101/$O101,0)+$P101,0,EDATE(EDATE($T101,1)+$R101,COLUMN()-22))</f>
        <v>#DIV/0!</v>
      </c>
      <c r="AE101" s="198" t="e">
        <f>IF(COUNT($T101:AD101)&gt;ROUNDUP($Q101/$O101,0)+$P101,0,EDATE(EDATE($T101,1)+$R101,COLUMN()-22))</f>
        <v>#DIV/0!</v>
      </c>
      <c r="AF101" s="198" t="e">
        <f>IF(COUNT($T101:AE101)&gt;ROUNDUP($Q101/$O101,0)+$P101,0,EDATE(EDATE($T101,1)+$R101,COLUMN()-22))</f>
        <v>#DIV/0!</v>
      </c>
      <c r="AG101" s="198" t="e">
        <f>IF(COUNT($T101:AF101)&gt;ROUNDUP($Q101/$O101,0)+$P101,0,EDATE(EDATE($T101,1)+$R101,COLUMN()-22))</f>
        <v>#DIV/0!</v>
      </c>
      <c r="AH101" s="198" t="e">
        <f>IF(COUNT($T101:AG101)&gt;ROUNDUP($Q101/$O101,0)+$P101,0,EDATE(EDATE($T101,1)+$R101,COLUMN()-22))</f>
        <v>#DIV/0!</v>
      </c>
      <c r="AI101" s="198" t="e">
        <f>IF(COUNT($T101:AH101)&gt;ROUNDUP($Q101/$O101,0)+$P101,0,EDATE(EDATE($T101,1)+$R101,COLUMN()-22))</f>
        <v>#DIV/0!</v>
      </c>
      <c r="AJ101" s="198" t="e">
        <f>IF(COUNT($T101:AI101)&gt;ROUNDUP($Q101/$O101,0)+$P101,0,EDATE(EDATE($T101,1)+$R101,COLUMN()-22))</f>
        <v>#DIV/0!</v>
      </c>
      <c r="AK101" s="198" t="e">
        <f>IF(COUNT($T101:AJ101)&gt;ROUNDUP($Q101/$O101,0)+$P101,0,EDATE(EDATE($T101,1)+$R101,COLUMN()-22))</f>
        <v>#DIV/0!</v>
      </c>
      <c r="AL101" s="198" t="e">
        <f>IF(COUNT($T101:AK101)&gt;ROUNDUP($Q101/$O101,0)+$P101,0,EDATE(EDATE($T101,1)+$R101,COLUMN()-22))</f>
        <v>#DIV/0!</v>
      </c>
      <c r="AM101" s="198" t="e">
        <f>IF(COUNT($T101:AL101)&gt;ROUNDUP($Q101/$O101,0)+$P101,0,EDATE(EDATE($T101,1)+$R101,COLUMN()-22))</f>
        <v>#DIV/0!</v>
      </c>
      <c r="AN101" s="198" t="e">
        <f>IF(COUNT($T101:AM101)&gt;ROUNDUP($Q101/$O101,0)+$P101,0,EDATE(EDATE($T101,1)+$R101,COLUMN()-22))</f>
        <v>#DIV/0!</v>
      </c>
      <c r="AO101" s="198" t="e">
        <f>IF(COUNT($T101:AN101)&gt;ROUNDUP($Q101/$O101,0)+$P101,0,EDATE(EDATE($T101,1)+$R101,COLUMN()-22))</f>
        <v>#DIV/0!</v>
      </c>
      <c r="AP101" s="198" t="e">
        <f>IF(COUNT($T101:AO101)&gt;ROUNDUP($Q101/$O101,0)+$P101,0,EDATE(EDATE($T101,1)+$R101,COLUMN()-22))</f>
        <v>#DIV/0!</v>
      </c>
      <c r="AQ101" s="198" t="e">
        <f>IF(COUNT($T101:AP101)&gt;ROUNDUP($Q101/$O101,0)+$P101,0,EDATE(EDATE($T101,1)+$R101,COLUMN()-22))</f>
        <v>#DIV/0!</v>
      </c>
      <c r="AR101" s="198" t="e">
        <f>IF(COUNT($T101:AQ101)&gt;ROUNDUP($Q101/$O101,0)+$P101,0,EDATE(EDATE($T101,1)+$R101,COLUMN()-22))</f>
        <v>#DIV/0!</v>
      </c>
      <c r="AS101" s="198" t="e">
        <f>IF(COUNT($T101:AR101)&gt;ROUNDUP($Q101/$O101,0)+$P101,0,EDATE(EDATE($T101,1)+$R101,COLUMN()-22))</f>
        <v>#DIV/0!</v>
      </c>
      <c r="AT101" s="198" t="e">
        <f>IF(COUNT($T101:AS101)&gt;ROUNDUP($Q101/$O101,0)+$P101,0,EDATE(EDATE($T101,1)+$R101,COLUMN()-22))</f>
        <v>#DIV/0!</v>
      </c>
      <c r="AU101" s="198" t="e">
        <f>IF(COUNT($T101:AT101)&gt;ROUNDUP($Q101/$O101,0)+$P101,0,EDATE(EDATE($T101,1)+$R101,COLUMN()-22))</f>
        <v>#DIV/0!</v>
      </c>
      <c r="AV101" s="198" t="e">
        <f>IF(COUNT($T101:AU101)&gt;ROUNDUP($Q101/$O101,0)+$P101,0,EDATE(EDATE($T101,1)+$R101,COLUMN()-22))</f>
        <v>#DIV/0!</v>
      </c>
      <c r="AW101" s="198" t="e">
        <f>IF(COUNT($T101:AV101)&gt;ROUNDUP($Q101/$O101,0)+$P101,0,EDATE(EDATE($T101,1)+$R101,COLUMN()-22))</f>
        <v>#DIV/0!</v>
      </c>
      <c r="AX101" s="198" t="e">
        <f>IF(COUNT($T101:AW101)&gt;ROUNDUP($Q101/$O101,0)+$P101,0,EDATE(EDATE($T101,1)+$R101,COLUMN()-22))</f>
        <v>#DIV/0!</v>
      </c>
      <c r="AY101" s="198" t="e">
        <f>IF(COUNT($T101:AX101)&gt;ROUNDUP($Q101/$O101,0)+$P101,0,EDATE(EDATE($T101,1)+$R101,COLUMN()-22))</f>
        <v>#DIV/0!</v>
      </c>
      <c r="AZ101" s="198" t="e">
        <f>IF(COUNT($T101:AY101)&gt;ROUNDUP($Q101/$O101,0)+$P101,0,EDATE(EDATE($T101,1)+$R101,COLUMN()-22))</f>
        <v>#DIV/0!</v>
      </c>
      <c r="BA101" s="198" t="e">
        <f>IF(COUNT($T101:AZ101)&gt;ROUNDUP($Q101/$O101,0)+$P101,0,EDATE(EDATE($T101,1)+$R101,COLUMN()-22))</f>
        <v>#DIV/0!</v>
      </c>
      <c r="BB101" s="198" t="e">
        <f>IF(COUNT($T101:BA101)&gt;ROUNDUP($Q101/$O101,0)+$P101,0,EDATE(EDATE($T101,1)+$R101,COLUMN()-22))</f>
        <v>#DIV/0!</v>
      </c>
      <c r="BC101" s="198" t="e">
        <f>IF(COUNT($T101:BB101)&gt;ROUNDUP($Q101/$O101,0)+$P101,0,EDATE(EDATE($T101,1)+$R101,COLUMN()-22))</f>
        <v>#DIV/0!</v>
      </c>
      <c r="BD101" s="167"/>
      <c r="BE101" s="47"/>
    </row>
    <row r="102" spans="1:57" ht="21" customHeight="1">
      <c r="A102" s="160" t="str">
        <f t="shared" ca="1" si="6"/>
        <v/>
      </c>
      <c r="B102" s="280"/>
      <c r="C102" s="282" t="e">
        <f>+VLOOKUP(B102,'اسماء العملاء'!$A$2:$E$1270,5,FALSE)</f>
        <v>#N/A</v>
      </c>
      <c r="D102" s="282" t="e">
        <f>+VLOOKUP(B102,'اسماء العملاء'!$A$2:$C$1270,2,FALSE)</f>
        <v>#N/A</v>
      </c>
      <c r="E102" s="282"/>
      <c r="F102" s="282" t="e">
        <f>+VLOOKUP(B102,'اسماء العملاء'!$A$2:$C$1270,3,FALSE)</f>
        <v>#N/A</v>
      </c>
      <c r="G102" s="47"/>
      <c r="H102" s="82" t="e">
        <f>+VLOOKUP(G102,'انواع الفلاتر'!$B$2:$C$52,2,FALSE)</f>
        <v>#N/A</v>
      </c>
      <c r="I102" s="58"/>
      <c r="J102" s="80" t="e">
        <f t="shared" si="7"/>
        <v>#N/A</v>
      </c>
      <c r="K102" s="63"/>
      <c r="L102" s="63"/>
      <c r="M102" s="169"/>
      <c r="N102" s="64">
        <f t="shared" si="8"/>
        <v>0</v>
      </c>
      <c r="O102" s="287"/>
      <c r="P102" s="181" t="e">
        <f t="shared" si="10"/>
        <v>#DIV/0!</v>
      </c>
      <c r="Q102" s="181" t="e">
        <f t="shared" si="11"/>
        <v>#DIV/0!</v>
      </c>
      <c r="R102" s="194">
        <v>0</v>
      </c>
      <c r="S102" s="187" t="e">
        <f t="shared" si="9"/>
        <v>#DIV/0!</v>
      </c>
      <c r="T102" s="200"/>
      <c r="U102" s="198" t="e">
        <f>IF(COUNT($T102:T102)&gt;ROUNDUP($Q102/$O102,0)+$P102,0,EDATE(EDATE($T102,1)+$R102,COLUMN()-22))</f>
        <v>#DIV/0!</v>
      </c>
      <c r="V102" s="198" t="e">
        <f>IF(COUNT($T102:U102)&gt;ROUNDUP($Q102/$O102,0)+$P102,0,EDATE(EDATE($T102,1)+$R102,COLUMN()-22))</f>
        <v>#DIV/0!</v>
      </c>
      <c r="W102" s="198" t="e">
        <f>IF(COUNT($T102:V102)&gt;ROUNDUP($Q102/$O102,0)+$P102,0,EDATE(EDATE($T102,1)+$R102,COLUMN()-22))</f>
        <v>#DIV/0!</v>
      </c>
      <c r="X102" s="198" t="e">
        <f>IF(COUNT($T102:W102)&gt;ROUNDUP($Q102/$O102,0)+$P102,0,EDATE(EDATE($T102,1)+$R102,COLUMN()-22))</f>
        <v>#DIV/0!</v>
      </c>
      <c r="Y102" s="198" t="e">
        <f>IF(COUNT($T102:X102)&gt;ROUNDUP($Q102/$O102,0)+$P102,0,EDATE(EDATE($T102,1)+$R102,COLUMN()-22))</f>
        <v>#DIV/0!</v>
      </c>
      <c r="Z102" s="198" t="e">
        <f>IF(COUNT($T102:Y102)&gt;ROUNDUP($Q102/$O102,0)+$P102,0,EDATE(EDATE($T102,1)+$R102,COLUMN()-22))</f>
        <v>#DIV/0!</v>
      </c>
      <c r="AA102" s="198" t="e">
        <f>IF(COUNT($T102:Z102)&gt;ROUNDUP($Q102/$O102,0)+$P102,0,EDATE(EDATE($T102,1)+$R102,COLUMN()-22))</f>
        <v>#DIV/0!</v>
      </c>
      <c r="AB102" s="198" t="e">
        <f>IF(COUNT($T102:AA102)&gt;ROUNDUP($Q102/$O102,0)+$P102,0,EDATE(EDATE($T102,1)+$R102,COLUMN()-22))</f>
        <v>#DIV/0!</v>
      </c>
      <c r="AC102" s="198" t="e">
        <f>IF(COUNT($T102:AB102)&gt;ROUNDUP($Q102/$O102,0)+$P102,0,EDATE(EDATE($T102,1)+$R102,COLUMN()-22))</f>
        <v>#DIV/0!</v>
      </c>
      <c r="AD102" s="198" t="e">
        <f>IF(COUNT($T102:AC102)&gt;ROUNDUP($Q102/$O102,0)+$P102,0,EDATE(EDATE($T102,1)+$R102,COLUMN()-22))</f>
        <v>#DIV/0!</v>
      </c>
      <c r="AE102" s="198" t="e">
        <f>IF(COUNT($T102:AD102)&gt;ROUNDUP($Q102/$O102,0)+$P102,0,EDATE(EDATE($T102,1)+$R102,COLUMN()-22))</f>
        <v>#DIV/0!</v>
      </c>
      <c r="AF102" s="198" t="e">
        <f>IF(COUNT($T102:AE102)&gt;ROUNDUP($Q102/$O102,0)+$P102,0,EDATE(EDATE($T102,1)+$R102,COLUMN()-22))</f>
        <v>#DIV/0!</v>
      </c>
      <c r="AG102" s="198" t="e">
        <f>IF(COUNT($T102:AF102)&gt;ROUNDUP($Q102/$O102,0)+$P102,0,EDATE(EDATE($T102,1)+$R102,COLUMN()-22))</f>
        <v>#DIV/0!</v>
      </c>
      <c r="AH102" s="198" t="e">
        <f>IF(COUNT($T102:AG102)&gt;ROUNDUP($Q102/$O102,0)+$P102,0,EDATE(EDATE($T102,1)+$R102,COLUMN()-22))</f>
        <v>#DIV/0!</v>
      </c>
      <c r="AI102" s="198" t="e">
        <f>IF(COUNT($T102:AH102)&gt;ROUNDUP($Q102/$O102,0)+$P102,0,EDATE(EDATE($T102,1)+$R102,COLUMN()-22))</f>
        <v>#DIV/0!</v>
      </c>
      <c r="AJ102" s="198" t="e">
        <f>IF(COUNT($T102:AI102)&gt;ROUNDUP($Q102/$O102,0)+$P102,0,EDATE(EDATE($T102,1)+$R102,COLUMN()-22))</f>
        <v>#DIV/0!</v>
      </c>
      <c r="AK102" s="198" t="e">
        <f>IF(COUNT($T102:AJ102)&gt;ROUNDUP($Q102/$O102,0)+$P102,0,EDATE(EDATE($T102,1)+$R102,COLUMN()-22))</f>
        <v>#DIV/0!</v>
      </c>
      <c r="AL102" s="198" t="e">
        <f>IF(COUNT($T102:AK102)&gt;ROUNDUP($Q102/$O102,0)+$P102,0,EDATE(EDATE($T102,1)+$R102,COLUMN()-22))</f>
        <v>#DIV/0!</v>
      </c>
      <c r="AM102" s="198" t="e">
        <f>IF(COUNT($T102:AL102)&gt;ROUNDUP($Q102/$O102,0)+$P102,0,EDATE(EDATE($T102,1)+$R102,COLUMN()-22))</f>
        <v>#DIV/0!</v>
      </c>
      <c r="AN102" s="198" t="e">
        <f>IF(COUNT($T102:AM102)&gt;ROUNDUP($Q102/$O102,0)+$P102,0,EDATE(EDATE($T102,1)+$R102,COLUMN()-22))</f>
        <v>#DIV/0!</v>
      </c>
      <c r="AO102" s="198" t="e">
        <f>IF(COUNT($T102:AN102)&gt;ROUNDUP($Q102/$O102,0)+$P102,0,EDATE(EDATE($T102,1)+$R102,COLUMN()-22))</f>
        <v>#DIV/0!</v>
      </c>
      <c r="AP102" s="198" t="e">
        <f>IF(COUNT($T102:AO102)&gt;ROUNDUP($Q102/$O102,0)+$P102,0,EDATE(EDATE($T102,1)+$R102,COLUMN()-22))</f>
        <v>#DIV/0!</v>
      </c>
      <c r="AQ102" s="198" t="e">
        <f>IF(COUNT($T102:AP102)&gt;ROUNDUP($Q102/$O102,0)+$P102,0,EDATE(EDATE($T102,1)+$R102,COLUMN()-22))</f>
        <v>#DIV/0!</v>
      </c>
      <c r="AR102" s="198" t="e">
        <f>IF(COUNT($T102:AQ102)&gt;ROUNDUP($Q102/$O102,0)+$P102,0,EDATE(EDATE($T102,1)+$R102,COLUMN()-22))</f>
        <v>#DIV/0!</v>
      </c>
      <c r="AS102" s="198" t="e">
        <f>IF(COUNT($T102:AR102)&gt;ROUNDUP($Q102/$O102,0)+$P102,0,EDATE(EDATE($T102,1)+$R102,COLUMN()-22))</f>
        <v>#DIV/0!</v>
      </c>
      <c r="AT102" s="198" t="e">
        <f>IF(COUNT($T102:AS102)&gt;ROUNDUP($Q102/$O102,0)+$P102,0,EDATE(EDATE($T102,1)+$R102,COLUMN()-22))</f>
        <v>#DIV/0!</v>
      </c>
      <c r="AU102" s="198" t="e">
        <f>IF(COUNT($T102:AT102)&gt;ROUNDUP($Q102/$O102,0)+$P102,0,EDATE(EDATE($T102,1)+$R102,COLUMN()-22))</f>
        <v>#DIV/0!</v>
      </c>
      <c r="AV102" s="198" t="e">
        <f>IF(COUNT($T102:AU102)&gt;ROUNDUP($Q102/$O102,0)+$P102,0,EDATE(EDATE($T102,1)+$R102,COLUMN()-22))</f>
        <v>#DIV/0!</v>
      </c>
      <c r="AW102" s="198" t="e">
        <f>IF(COUNT($T102:AV102)&gt;ROUNDUP($Q102/$O102,0)+$P102,0,EDATE(EDATE($T102,1)+$R102,COLUMN()-22))</f>
        <v>#DIV/0!</v>
      </c>
      <c r="AX102" s="198" t="e">
        <f>IF(COUNT($T102:AW102)&gt;ROUNDUP($Q102/$O102,0)+$P102,0,EDATE(EDATE($T102,1)+$R102,COLUMN()-22))</f>
        <v>#DIV/0!</v>
      </c>
      <c r="AY102" s="198" t="e">
        <f>IF(COUNT($T102:AX102)&gt;ROUNDUP($Q102/$O102,0)+$P102,0,EDATE(EDATE($T102,1)+$R102,COLUMN()-22))</f>
        <v>#DIV/0!</v>
      </c>
      <c r="AZ102" s="198" t="e">
        <f>IF(COUNT($T102:AY102)&gt;ROUNDUP($Q102/$O102,0)+$P102,0,EDATE(EDATE($T102,1)+$R102,COLUMN()-22))</f>
        <v>#DIV/0!</v>
      </c>
      <c r="BA102" s="198" t="e">
        <f>IF(COUNT($T102:AZ102)&gt;ROUNDUP($Q102/$O102,0)+$P102,0,EDATE(EDATE($T102,1)+$R102,COLUMN()-22))</f>
        <v>#DIV/0!</v>
      </c>
      <c r="BB102" s="198" t="e">
        <f>IF(COUNT($T102:BA102)&gt;ROUNDUP($Q102/$O102,0)+$P102,0,EDATE(EDATE($T102,1)+$R102,COLUMN()-22))</f>
        <v>#DIV/0!</v>
      </c>
      <c r="BC102" s="198" t="e">
        <f>IF(COUNT($T102:BB102)&gt;ROUNDUP($Q102/$O102,0)+$P102,0,EDATE(EDATE($T102,1)+$R102,COLUMN()-22))</f>
        <v>#DIV/0!</v>
      </c>
      <c r="BD102" s="167"/>
      <c r="BE102" s="47"/>
    </row>
    <row r="103" spans="1:57" ht="21" customHeight="1" thickBot="1">
      <c r="A103" s="161" t="str">
        <f t="shared" ca="1" si="6"/>
        <v/>
      </c>
      <c r="B103" s="281"/>
      <c r="C103" s="283" t="e">
        <f>+VLOOKUP(B103,'اسماء العملاء'!$A$2:$E$1270,5,FALSE)</f>
        <v>#N/A</v>
      </c>
      <c r="D103" s="283" t="e">
        <f>+VLOOKUP(B103,'اسماء العملاء'!$A$2:$C$1270,2,FALSE)</f>
        <v>#N/A</v>
      </c>
      <c r="E103" s="283"/>
      <c r="F103" s="283" t="e">
        <f>+VLOOKUP(B103,'اسماء العملاء'!$A$2:$C$1270,3,FALSE)</f>
        <v>#N/A</v>
      </c>
      <c r="G103" s="49"/>
      <c r="H103" s="83" t="e">
        <f>+VLOOKUP(G103,'انواع الفلاتر'!$B$2:$C$52,2,FALSE)</f>
        <v>#N/A</v>
      </c>
      <c r="I103" s="59"/>
      <c r="J103" s="81" t="e">
        <f t="shared" si="7"/>
        <v>#N/A</v>
      </c>
      <c r="K103" s="65"/>
      <c r="L103" s="65"/>
      <c r="M103" s="170"/>
      <c r="N103" s="66">
        <f t="shared" si="8"/>
        <v>0</v>
      </c>
      <c r="O103" s="288"/>
      <c r="P103" s="181" t="e">
        <f t="shared" si="10"/>
        <v>#DIV/0!</v>
      </c>
      <c r="Q103" s="181" t="e">
        <f t="shared" si="11"/>
        <v>#DIV/0!</v>
      </c>
      <c r="R103" s="196">
        <v>0</v>
      </c>
      <c r="S103" s="188" t="e">
        <f t="shared" si="9"/>
        <v>#DIV/0!</v>
      </c>
      <c r="T103" s="200"/>
      <c r="U103" s="198" t="e">
        <f>IF(COUNT($T103:T103)&gt;ROUNDUP($Q103/$O103,0)+$P103,0,EDATE(EDATE($T103,1)+$R103,COLUMN()-22))</f>
        <v>#DIV/0!</v>
      </c>
      <c r="V103" s="198" t="e">
        <f>IF(COUNT($T103:U103)&gt;ROUNDUP($Q103/$O103,0)+$P103,0,EDATE(EDATE($T103,1)+$R103,COLUMN()-22))</f>
        <v>#DIV/0!</v>
      </c>
      <c r="W103" s="198" t="e">
        <f>IF(COUNT($T103:V103)&gt;ROUNDUP($Q103/$O103,0)+$P103,0,EDATE(EDATE($T103,1)+$R103,COLUMN()-22))</f>
        <v>#DIV/0!</v>
      </c>
      <c r="X103" s="198" t="e">
        <f>IF(COUNT($T103:W103)&gt;ROUNDUP($Q103/$O103,0)+$P103,0,EDATE(EDATE($T103,1)+$R103,COLUMN()-22))</f>
        <v>#DIV/0!</v>
      </c>
      <c r="Y103" s="198" t="e">
        <f>IF(COUNT($T103:X103)&gt;ROUNDUP($Q103/$O103,0)+$P103,0,EDATE(EDATE($T103,1)+$R103,COLUMN()-22))</f>
        <v>#DIV/0!</v>
      </c>
      <c r="Z103" s="198" t="e">
        <f>IF(COUNT($T103:Y103)&gt;ROUNDUP($Q103/$O103,0)+$P103,0,EDATE(EDATE($T103,1)+$R103,COLUMN()-22))</f>
        <v>#DIV/0!</v>
      </c>
      <c r="AA103" s="198" t="e">
        <f>IF(COUNT($T103:Z103)&gt;ROUNDUP($Q103/$O103,0)+$P103,0,EDATE(EDATE($T103,1)+$R103,COLUMN()-22))</f>
        <v>#DIV/0!</v>
      </c>
      <c r="AB103" s="198" t="e">
        <f>IF(COUNT($T103:AA103)&gt;ROUNDUP($Q103/$O103,0)+$P103,0,EDATE(EDATE($T103,1)+$R103,COLUMN()-22))</f>
        <v>#DIV/0!</v>
      </c>
      <c r="AC103" s="198" t="e">
        <f>IF(COUNT($T103:AB103)&gt;ROUNDUP($Q103/$O103,0)+$P103,0,EDATE(EDATE($T103,1)+$R103,COLUMN()-22))</f>
        <v>#DIV/0!</v>
      </c>
      <c r="AD103" s="198" t="e">
        <f>IF(COUNT($T103:AC103)&gt;ROUNDUP($Q103/$O103,0)+$P103,0,EDATE(EDATE($T103,1)+$R103,COLUMN()-22))</f>
        <v>#DIV/0!</v>
      </c>
      <c r="AE103" s="198" t="e">
        <f>IF(COUNT($T103:AD103)&gt;ROUNDUP($Q103/$O103,0)+$P103,0,EDATE(EDATE($T103,1)+$R103,COLUMN()-22))</f>
        <v>#DIV/0!</v>
      </c>
      <c r="AF103" s="198" t="e">
        <f>IF(COUNT($T103:AE103)&gt;ROUNDUP($Q103/$O103,0)+$P103,0,EDATE(EDATE($T103,1)+$R103,COLUMN()-22))</f>
        <v>#DIV/0!</v>
      </c>
      <c r="AG103" s="198" t="e">
        <f>IF(COUNT($T103:AF103)&gt;ROUNDUP($Q103/$O103,0)+$P103,0,EDATE(EDATE($T103,1)+$R103,COLUMN()-22))</f>
        <v>#DIV/0!</v>
      </c>
      <c r="AH103" s="198" t="e">
        <f>IF(COUNT($T103:AG103)&gt;ROUNDUP($Q103/$O103,0)+$P103,0,EDATE(EDATE($T103,1)+$R103,COLUMN()-22))</f>
        <v>#DIV/0!</v>
      </c>
      <c r="AI103" s="198" t="e">
        <f>IF(COUNT($T103:AH103)&gt;ROUNDUP($Q103/$O103,0)+$P103,0,EDATE(EDATE($T103,1)+$R103,COLUMN()-22))</f>
        <v>#DIV/0!</v>
      </c>
      <c r="AJ103" s="198" t="e">
        <f>IF(COUNT($T103:AI103)&gt;ROUNDUP($Q103/$O103,0)+$P103,0,EDATE(EDATE($T103,1)+$R103,COLUMN()-22))</f>
        <v>#DIV/0!</v>
      </c>
      <c r="AK103" s="198" t="e">
        <f>IF(COUNT($T103:AJ103)&gt;ROUNDUP($Q103/$O103,0)+$P103,0,EDATE(EDATE($T103,1)+$R103,COLUMN()-22))</f>
        <v>#DIV/0!</v>
      </c>
      <c r="AL103" s="198" t="e">
        <f>IF(COUNT($T103:AK103)&gt;ROUNDUP($Q103/$O103,0)+$P103,0,EDATE(EDATE($T103,1)+$R103,COLUMN()-22))</f>
        <v>#DIV/0!</v>
      </c>
      <c r="AM103" s="198" t="e">
        <f>IF(COUNT($T103:AL103)&gt;ROUNDUP($Q103/$O103,0)+$P103,0,EDATE(EDATE($T103,1)+$R103,COLUMN()-22))</f>
        <v>#DIV/0!</v>
      </c>
      <c r="AN103" s="198" t="e">
        <f>IF(COUNT($T103:AM103)&gt;ROUNDUP($Q103/$O103,0)+$P103,0,EDATE(EDATE($T103,1)+$R103,COLUMN()-22))</f>
        <v>#DIV/0!</v>
      </c>
      <c r="AO103" s="198" t="e">
        <f>IF(COUNT($T103:AN103)&gt;ROUNDUP($Q103/$O103,0)+$P103,0,EDATE(EDATE($T103,1)+$R103,COLUMN()-22))</f>
        <v>#DIV/0!</v>
      </c>
      <c r="AP103" s="198" t="e">
        <f>IF(COUNT($T103:AO103)&gt;ROUNDUP($Q103/$O103,0)+$P103,0,EDATE(EDATE($T103,1)+$R103,COLUMN()-22))</f>
        <v>#DIV/0!</v>
      </c>
      <c r="AQ103" s="198" t="e">
        <f>IF(COUNT($T103:AP103)&gt;ROUNDUP($Q103/$O103,0)+$P103,0,EDATE(EDATE($T103,1)+$R103,COLUMN()-22))</f>
        <v>#DIV/0!</v>
      </c>
      <c r="AR103" s="198" t="e">
        <f>IF(COUNT($T103:AQ103)&gt;ROUNDUP($Q103/$O103,0)+$P103,0,EDATE(EDATE($T103,1)+$R103,COLUMN()-22))</f>
        <v>#DIV/0!</v>
      </c>
      <c r="AS103" s="198" t="e">
        <f>IF(COUNT($T103:AR103)&gt;ROUNDUP($Q103/$O103,0)+$P103,0,EDATE(EDATE($T103,1)+$R103,COLUMN()-22))</f>
        <v>#DIV/0!</v>
      </c>
      <c r="AT103" s="198" t="e">
        <f>IF(COUNT($T103:AS103)&gt;ROUNDUP($Q103/$O103,0)+$P103,0,EDATE(EDATE($T103,1)+$R103,COLUMN()-22))</f>
        <v>#DIV/0!</v>
      </c>
      <c r="AU103" s="198" t="e">
        <f>IF(COUNT($T103:AT103)&gt;ROUNDUP($Q103/$O103,0)+$P103,0,EDATE(EDATE($T103,1)+$R103,COLUMN()-22))</f>
        <v>#DIV/0!</v>
      </c>
      <c r="AV103" s="198" t="e">
        <f>IF(COUNT($T103:AU103)&gt;ROUNDUP($Q103/$O103,0)+$P103,0,EDATE(EDATE($T103,1)+$R103,COLUMN()-22))</f>
        <v>#DIV/0!</v>
      </c>
      <c r="AW103" s="198" t="e">
        <f>IF(COUNT($T103:AV103)&gt;ROUNDUP($Q103/$O103,0)+$P103,0,EDATE(EDATE($T103,1)+$R103,COLUMN()-22))</f>
        <v>#DIV/0!</v>
      </c>
      <c r="AX103" s="198" t="e">
        <f>IF(COUNT($T103:AW103)&gt;ROUNDUP($Q103/$O103,0)+$P103,0,EDATE(EDATE($T103,1)+$R103,COLUMN()-22))</f>
        <v>#DIV/0!</v>
      </c>
      <c r="AY103" s="198" t="e">
        <f>IF(COUNT($T103:AX103)&gt;ROUNDUP($Q103/$O103,0)+$P103,0,EDATE(EDATE($T103,1)+$R103,COLUMN()-22))</f>
        <v>#DIV/0!</v>
      </c>
      <c r="AZ103" s="198" t="e">
        <f>IF(COUNT($T103:AY103)&gt;ROUNDUP($Q103/$O103,0)+$P103,0,EDATE(EDATE($T103,1)+$R103,COLUMN()-22))</f>
        <v>#DIV/0!</v>
      </c>
      <c r="BA103" s="198" t="e">
        <f>IF(COUNT($T103:AZ103)&gt;ROUNDUP($Q103/$O103,0)+$P103,0,EDATE(EDATE($T103,1)+$R103,COLUMN()-22))</f>
        <v>#DIV/0!</v>
      </c>
      <c r="BB103" s="198" t="e">
        <f>IF(COUNT($T103:BA103)&gt;ROUNDUP($Q103/$O103,0)+$P103,0,EDATE(EDATE($T103,1)+$R103,COLUMN()-22))</f>
        <v>#DIV/0!</v>
      </c>
      <c r="BC103" s="198" t="e">
        <f>IF(COUNT($T103:BB103)&gt;ROUNDUP($Q103/$O103,0)+$P103,0,EDATE(EDATE($T103,1)+$R103,COLUMN()-22))</f>
        <v>#DIV/0!</v>
      </c>
      <c r="BD103" s="167"/>
      <c r="BE103" s="49"/>
    </row>
    <row r="393" spans="6:57" ht="21" customHeight="1" thickBot="1"/>
    <row r="394" spans="6:57" ht="21" customHeight="1" thickBot="1">
      <c r="F394" s="53" t="s">
        <v>0</v>
      </c>
      <c r="G394" s="53" t="s">
        <v>1</v>
      </c>
      <c r="H394" s="46"/>
      <c r="I394" s="54" t="s">
        <v>97</v>
      </c>
      <c r="J394" s="67"/>
      <c r="BA394" s="8" t="s">
        <v>30</v>
      </c>
      <c r="BB394" s="8" t="s">
        <v>43</v>
      </c>
      <c r="BC394" s="13" t="s">
        <v>31</v>
      </c>
      <c r="BD394" s="13" t="s">
        <v>149</v>
      </c>
      <c r="BE394" s="8" t="s">
        <v>133</v>
      </c>
    </row>
    <row r="395" spans="6:57" ht="21" customHeight="1" thickBot="1">
      <c r="F395" s="46">
        <v>1</v>
      </c>
      <c r="G395" s="54" t="str">
        <f>'انواع الفلاتر'!B2</f>
        <v>فلتر 5 عادي</v>
      </c>
      <c r="H395" s="46"/>
      <c r="I395" s="54" t="s">
        <v>98</v>
      </c>
      <c r="J395" s="67"/>
      <c r="BA395" s="10" t="str">
        <f>'اسماء العملاء'!A2</f>
        <v>احمد محمد</v>
      </c>
      <c r="BB395" s="10" t="s">
        <v>33</v>
      </c>
      <c r="BC395" s="130" t="s">
        <v>146</v>
      </c>
      <c r="BD395" s="130" t="s">
        <v>150</v>
      </c>
      <c r="BE395" s="9">
        <v>1</v>
      </c>
    </row>
    <row r="396" spans="6:57" ht="21" customHeight="1" thickBot="1">
      <c r="F396" s="48">
        <v>2</v>
      </c>
      <c r="G396" s="54" t="str">
        <f>'انواع الفلاتر'!B3</f>
        <v>فلتر 7 عادي</v>
      </c>
      <c r="H396" s="48"/>
      <c r="I396" s="54" t="s">
        <v>99</v>
      </c>
      <c r="J396" s="67"/>
      <c r="BA396" s="10" t="str">
        <f>'اسماء العملاء'!A3</f>
        <v>محمود محمد</v>
      </c>
      <c r="BB396" s="126" t="s">
        <v>35</v>
      </c>
      <c r="BC396" s="127" t="s">
        <v>36</v>
      </c>
      <c r="BD396" s="127"/>
      <c r="BE396" s="125">
        <v>2</v>
      </c>
    </row>
    <row r="397" spans="6:57" ht="21" customHeight="1" thickBot="1">
      <c r="F397" s="48">
        <v>3</v>
      </c>
      <c r="G397" s="54" t="str">
        <f>'انواع الفلاتر'!B4</f>
        <v>فلتر 5 RO</v>
      </c>
      <c r="H397" s="48"/>
      <c r="I397" s="54" t="s">
        <v>100</v>
      </c>
      <c r="J397" s="67"/>
      <c r="BA397" s="10" t="str">
        <f>'اسماء العملاء'!A4</f>
        <v>صلاح  سعيد</v>
      </c>
      <c r="BB397" s="126" t="s">
        <v>46</v>
      </c>
      <c r="BC397" s="127" t="s">
        <v>47</v>
      </c>
      <c r="BD397" s="127"/>
      <c r="BE397" s="125">
        <v>3</v>
      </c>
    </row>
    <row r="398" spans="6:57" ht="21" customHeight="1" thickBot="1">
      <c r="F398" s="48">
        <v>4</v>
      </c>
      <c r="G398" s="54" t="str">
        <f>'انواع الفلاتر'!B5</f>
        <v>فلتر 7 RO</v>
      </c>
      <c r="H398" s="48"/>
      <c r="I398" s="54" t="s">
        <v>101</v>
      </c>
      <c r="J398" s="67"/>
      <c r="BA398" s="10" t="str">
        <f>'اسماء العملاء'!A5</f>
        <v>محسن محمد</v>
      </c>
      <c r="BB398" s="126" t="s">
        <v>49</v>
      </c>
      <c r="BC398" s="127" t="s">
        <v>154</v>
      </c>
      <c r="BD398" s="127"/>
      <c r="BE398" s="125">
        <v>4</v>
      </c>
    </row>
    <row r="399" spans="6:57" ht="21" customHeight="1" thickBot="1">
      <c r="F399" s="48">
        <v>5</v>
      </c>
      <c r="G399" s="54" t="str">
        <f>'انواع الفلاتر'!B6</f>
        <v>شمعة ممبرين</v>
      </c>
      <c r="H399" s="48"/>
      <c r="I399" s="54" t="s">
        <v>102</v>
      </c>
      <c r="J399" s="67"/>
      <c r="BA399" s="10" t="str">
        <f>'اسماء العملاء'!A6</f>
        <v>احمد سعيد</v>
      </c>
      <c r="BB399" s="126" t="s">
        <v>58</v>
      </c>
      <c r="BC399" s="127" t="s">
        <v>59</v>
      </c>
      <c r="BD399" s="127"/>
      <c r="BE399" s="125">
        <v>5</v>
      </c>
    </row>
    <row r="400" spans="6:57" ht="21" customHeight="1" thickBot="1">
      <c r="F400" s="48">
        <v>6</v>
      </c>
      <c r="G400" s="54" t="str">
        <f>'انواع الفلاتر'!B7</f>
        <v>شمعة أولى</v>
      </c>
      <c r="H400" s="48"/>
      <c r="I400" s="54" t="s">
        <v>103</v>
      </c>
      <c r="J400" s="67"/>
      <c r="BA400" s="10" t="str">
        <f>'اسماء العملاء'!A7</f>
        <v>مروان حسين</v>
      </c>
      <c r="BB400" s="126" t="s">
        <v>61</v>
      </c>
      <c r="BC400" s="127" t="s">
        <v>62</v>
      </c>
      <c r="BD400" s="127"/>
      <c r="BE400" s="125">
        <v>6</v>
      </c>
    </row>
    <row r="401" spans="6:57" ht="21" customHeight="1" thickBot="1">
      <c r="F401" s="48">
        <v>7</v>
      </c>
      <c r="G401" s="54" t="str">
        <f>'انواع الفلاتر'!B8</f>
        <v>شمعة ثانية</v>
      </c>
      <c r="H401" s="48"/>
      <c r="I401" s="54" t="s">
        <v>104</v>
      </c>
      <c r="J401" s="67"/>
      <c r="BA401" s="10" t="str">
        <f>'اسماء العملاء'!A8</f>
        <v>حسين رضوان</v>
      </c>
      <c r="BB401" s="126" t="s">
        <v>64</v>
      </c>
      <c r="BC401" s="127" t="s">
        <v>65</v>
      </c>
      <c r="BD401" s="127"/>
      <c r="BE401" s="125">
        <v>7</v>
      </c>
    </row>
    <row r="402" spans="6:57" ht="21" customHeight="1" thickBot="1">
      <c r="F402" s="48">
        <v>8</v>
      </c>
      <c r="G402" s="54" t="str">
        <f>'انواع الفلاتر'!B9</f>
        <v>شمعة ثالثة</v>
      </c>
      <c r="H402" s="48"/>
      <c r="I402" s="54" t="s">
        <v>105</v>
      </c>
      <c r="J402" s="67"/>
      <c r="BA402" s="10" t="str">
        <f>'اسماء العملاء'!A9</f>
        <v>وليد ابراهيم</v>
      </c>
      <c r="BB402" s="126" t="s">
        <v>33</v>
      </c>
      <c r="BC402" s="127" t="s">
        <v>90</v>
      </c>
      <c r="BD402" s="127"/>
      <c r="BE402" s="125">
        <v>8</v>
      </c>
    </row>
    <row r="403" spans="6:57" ht="21" customHeight="1" thickBot="1">
      <c r="F403" s="48">
        <v>9</v>
      </c>
      <c r="G403" s="54" t="str">
        <f>'انواع الفلاتر'!B10</f>
        <v>شمعة جوز هند</v>
      </c>
      <c r="H403" s="48"/>
      <c r="I403" s="54" t="s">
        <v>106</v>
      </c>
      <c r="J403" s="67"/>
      <c r="BA403" s="10" t="str">
        <f>'اسماء العملاء'!A10</f>
        <v>سمير رياض</v>
      </c>
      <c r="BB403" s="126" t="s">
        <v>135</v>
      </c>
      <c r="BC403" s="127" t="s">
        <v>136</v>
      </c>
      <c r="BD403" s="127"/>
      <c r="BE403" s="125">
        <v>9</v>
      </c>
    </row>
    <row r="404" spans="6:57" ht="21" customHeight="1" thickBot="1">
      <c r="F404" s="48">
        <v>10</v>
      </c>
      <c r="G404" s="54" t="str">
        <f>'انواع الفلاتر'!B11</f>
        <v>شمعة كلسيدة</v>
      </c>
      <c r="H404" s="48"/>
      <c r="I404" s="54" t="s">
        <v>107</v>
      </c>
      <c r="J404" s="67"/>
      <c r="BA404" s="10">
        <f>'اسماء العملاء'!A11</f>
        <v>0</v>
      </c>
      <c r="BB404" s="126"/>
      <c r="BC404" s="127"/>
      <c r="BD404" s="127"/>
      <c r="BE404" s="125">
        <v>10</v>
      </c>
    </row>
    <row r="405" spans="6:57" ht="21" customHeight="1" thickBot="1">
      <c r="F405" s="48">
        <v>11</v>
      </c>
      <c r="G405" s="54" t="str">
        <f>'انواع الفلاتر'!B12</f>
        <v>شمعة انفرا</v>
      </c>
      <c r="H405" s="48"/>
      <c r="I405" s="54" t="s">
        <v>108</v>
      </c>
      <c r="J405" s="67"/>
      <c r="BA405" s="10">
        <f>'اسماء العملاء'!A12</f>
        <v>0</v>
      </c>
      <c r="BB405" s="126"/>
      <c r="BC405" s="127"/>
      <c r="BD405" s="127"/>
      <c r="BE405" s="125">
        <v>11</v>
      </c>
    </row>
    <row r="406" spans="6:57" ht="21" customHeight="1" thickBot="1">
      <c r="F406" s="48">
        <v>12</v>
      </c>
      <c r="G406" s="54" t="str">
        <f>'انواع الفلاتر'!B13</f>
        <v>شمعة UV</v>
      </c>
      <c r="H406" s="48"/>
      <c r="I406" s="54" t="s">
        <v>109</v>
      </c>
      <c r="J406" s="67"/>
      <c r="BA406" s="10">
        <f>'اسماء العملاء'!A13</f>
        <v>0</v>
      </c>
      <c r="BB406" s="126"/>
      <c r="BC406" s="127"/>
      <c r="BD406" s="127"/>
      <c r="BE406" s="125">
        <v>12</v>
      </c>
    </row>
    <row r="407" spans="6:57" ht="21" customHeight="1" thickBot="1">
      <c r="F407" s="48">
        <v>13</v>
      </c>
      <c r="G407" s="54" t="str">
        <f>'انواع الفلاتر'!B14</f>
        <v>شاسيه خماسي</v>
      </c>
      <c r="H407" s="48"/>
      <c r="I407" s="54" t="s">
        <v>110</v>
      </c>
      <c r="J407" s="67"/>
      <c r="BA407" s="10">
        <f>'اسماء العملاء'!A14</f>
        <v>0</v>
      </c>
      <c r="BB407" s="126"/>
      <c r="BC407" s="127"/>
      <c r="BD407" s="127"/>
      <c r="BE407" s="125">
        <v>13</v>
      </c>
    </row>
    <row r="408" spans="6:57" ht="21" customHeight="1" thickBot="1">
      <c r="F408" s="48">
        <v>14</v>
      </c>
      <c r="G408" s="54" t="str">
        <f>'انواع الفلاتر'!B15</f>
        <v>شاسيه RO</v>
      </c>
      <c r="H408" s="48"/>
      <c r="I408" s="54" t="s">
        <v>111</v>
      </c>
      <c r="J408" s="67"/>
      <c r="BA408" s="10">
        <f>'اسماء العملاء'!A15</f>
        <v>0</v>
      </c>
      <c r="BB408" s="126"/>
      <c r="BC408" s="127"/>
      <c r="BD408" s="127"/>
      <c r="BE408" s="125">
        <v>14</v>
      </c>
    </row>
    <row r="409" spans="6:57" ht="21" customHeight="1" thickBot="1">
      <c r="F409" s="48">
        <v>15</v>
      </c>
      <c r="G409" s="54" t="str">
        <f>'انواع الفلاتر'!B16</f>
        <v>كريمب 2x1</v>
      </c>
      <c r="H409" s="48"/>
      <c r="I409" s="54" t="s">
        <v>112</v>
      </c>
      <c r="J409" s="67"/>
      <c r="BA409" s="10">
        <f>'اسماء العملاء'!A16</f>
        <v>0</v>
      </c>
      <c r="BB409" s="126"/>
      <c r="BC409" s="127"/>
      <c r="BD409" s="127"/>
      <c r="BE409" s="125">
        <v>15</v>
      </c>
    </row>
    <row r="410" spans="6:57" ht="21" customHeight="1" thickBot="1">
      <c r="F410" s="48">
        <v>16</v>
      </c>
      <c r="G410" s="54" t="str">
        <f>'انواع الفلاتر'!B17</f>
        <v>كريمب قاعدة</v>
      </c>
      <c r="H410" s="48"/>
      <c r="I410" s="54" t="s">
        <v>113</v>
      </c>
      <c r="J410" s="67"/>
      <c r="BA410" s="10">
        <f>'اسماء العملاء'!A17</f>
        <v>0</v>
      </c>
      <c r="BB410" s="126"/>
      <c r="BC410" s="127"/>
      <c r="BD410" s="127"/>
      <c r="BE410" s="125">
        <v>16</v>
      </c>
    </row>
    <row r="411" spans="6:57" ht="21" customHeight="1" thickBot="1">
      <c r="F411" s="48">
        <v>17</v>
      </c>
      <c r="G411" s="54" t="str">
        <f>'انواع الفلاتر'!B18</f>
        <v>لوبرشير</v>
      </c>
      <c r="H411" s="48"/>
      <c r="I411" s="54" t="s">
        <v>114</v>
      </c>
      <c r="J411" s="67"/>
      <c r="BA411" s="10">
        <f>'اسماء العملاء'!A18</f>
        <v>0</v>
      </c>
      <c r="BB411" s="126"/>
      <c r="BC411" s="127"/>
      <c r="BD411" s="127"/>
      <c r="BE411" s="125">
        <v>17</v>
      </c>
    </row>
    <row r="412" spans="6:57" ht="21" customHeight="1" thickBot="1">
      <c r="F412" s="48">
        <v>18</v>
      </c>
      <c r="G412" s="54" t="str">
        <f>'انواع الفلاتر'!B19</f>
        <v>هاي برشير</v>
      </c>
      <c r="H412" s="48"/>
      <c r="I412" s="54" t="s">
        <v>115</v>
      </c>
      <c r="J412" s="67"/>
      <c r="BA412" s="10">
        <f>'اسماء العملاء'!A19</f>
        <v>0</v>
      </c>
      <c r="BB412" s="126"/>
      <c r="BC412" s="127"/>
      <c r="BD412" s="127"/>
      <c r="BE412" s="125">
        <v>18</v>
      </c>
    </row>
    <row r="413" spans="6:57" ht="21" customHeight="1" thickBot="1">
      <c r="F413" s="48">
        <v>19</v>
      </c>
      <c r="G413" s="54" t="str">
        <f>'انواع الفلاتر'!B20</f>
        <v>رباعي</v>
      </c>
      <c r="H413" s="48"/>
      <c r="I413" s="54" t="s">
        <v>116</v>
      </c>
      <c r="J413" s="67"/>
      <c r="BA413" s="10">
        <f>'اسماء العملاء'!A20</f>
        <v>0</v>
      </c>
      <c r="BB413" s="126"/>
      <c r="BC413" s="127"/>
      <c r="BD413" s="127"/>
      <c r="BE413" s="125">
        <v>19</v>
      </c>
    </row>
    <row r="414" spans="6:57" ht="21" customHeight="1" thickBot="1">
      <c r="F414" s="48">
        <v>20</v>
      </c>
      <c r="G414" s="54" t="str">
        <f>'انواع الفلاتر'!B21</f>
        <v>كوع</v>
      </c>
      <c r="H414" s="48"/>
      <c r="I414" s="54" t="s">
        <v>117</v>
      </c>
      <c r="J414" s="67"/>
      <c r="BA414" s="10">
        <f>'اسماء العملاء'!A21</f>
        <v>0</v>
      </c>
      <c r="BB414" s="126"/>
      <c r="BC414" s="127"/>
      <c r="BD414" s="127"/>
      <c r="BE414" s="125">
        <v>20</v>
      </c>
    </row>
    <row r="415" spans="6:57" ht="21" customHeight="1" thickBot="1">
      <c r="F415" s="48">
        <v>21</v>
      </c>
      <c r="G415" s="54" t="str">
        <f>'انواع الفلاتر'!B22</f>
        <v>خرطوم</v>
      </c>
      <c r="H415" s="48"/>
      <c r="I415" s="54" t="s">
        <v>118</v>
      </c>
      <c r="J415" s="67"/>
      <c r="BA415" s="10">
        <f>'اسماء العملاء'!A22</f>
        <v>0</v>
      </c>
      <c r="BB415" s="126"/>
      <c r="BC415" s="127"/>
      <c r="BD415" s="127"/>
      <c r="BE415" s="125">
        <v>21</v>
      </c>
    </row>
    <row r="416" spans="6:57" ht="21" customHeight="1" thickBot="1">
      <c r="F416" s="48">
        <v>22</v>
      </c>
      <c r="G416" s="54" t="str">
        <f>'انواع الفلاتر'!B23</f>
        <v>هاوزينج</v>
      </c>
      <c r="H416" s="48"/>
      <c r="I416" s="54" t="s">
        <v>119</v>
      </c>
      <c r="J416" s="67"/>
      <c r="BA416" s="10">
        <f>'اسماء العملاء'!A23</f>
        <v>0</v>
      </c>
      <c r="BB416" s="126"/>
      <c r="BC416" s="127"/>
      <c r="BD416" s="127"/>
      <c r="BE416" s="125">
        <v>22</v>
      </c>
    </row>
    <row r="417" spans="6:57" ht="21" customHeight="1" thickBot="1">
      <c r="F417" s="48">
        <v>23</v>
      </c>
      <c r="G417" s="54" t="str">
        <f>'انواع الفلاتر'!B24</f>
        <v>ناطرة  نصف</v>
      </c>
      <c r="H417" s="48"/>
      <c r="I417" s="54" t="s">
        <v>120</v>
      </c>
      <c r="J417" s="67"/>
      <c r="BA417" s="10">
        <f>'اسماء العملاء'!A24</f>
        <v>0</v>
      </c>
      <c r="BB417" s="126"/>
      <c r="BC417" s="127"/>
      <c r="BD417" s="127"/>
      <c r="BE417" s="125">
        <v>23</v>
      </c>
    </row>
    <row r="418" spans="6:57" ht="21" customHeight="1" thickBot="1">
      <c r="F418" s="48">
        <v>24</v>
      </c>
      <c r="G418" s="54" t="str">
        <f>'انواع الفلاتر'!B25</f>
        <v>ناطرة ثلاثة ارباع</v>
      </c>
      <c r="H418" s="48"/>
      <c r="I418" s="54" t="s">
        <v>121</v>
      </c>
      <c r="J418" s="67"/>
      <c r="BA418" s="10">
        <f>'اسماء العملاء'!A25</f>
        <v>0</v>
      </c>
      <c r="BB418" s="126"/>
      <c r="BC418" s="127"/>
      <c r="BD418" s="127"/>
      <c r="BE418" s="125">
        <v>24</v>
      </c>
    </row>
    <row r="419" spans="6:57" ht="21" customHeight="1" thickBot="1">
      <c r="F419" s="48">
        <v>25</v>
      </c>
      <c r="G419" s="54" t="str">
        <f>'انواع الفلاتر'!B26</f>
        <v>محبس نصف</v>
      </c>
      <c r="H419" s="48"/>
      <c r="I419" s="54" t="s">
        <v>122</v>
      </c>
      <c r="J419" s="67"/>
      <c r="BA419" s="10">
        <f>'اسماء العملاء'!A26</f>
        <v>0</v>
      </c>
      <c r="BB419" s="126"/>
      <c r="BC419" s="127"/>
      <c r="BD419" s="127"/>
      <c r="BE419" s="125">
        <v>25</v>
      </c>
    </row>
    <row r="420" spans="6:57" ht="21" customHeight="1" thickBot="1">
      <c r="F420" s="48">
        <v>26</v>
      </c>
      <c r="G420" s="54" t="str">
        <f>'انواع الفلاتر'!B27</f>
        <v>جوانات</v>
      </c>
      <c r="H420" s="48"/>
      <c r="I420" s="54" t="s">
        <v>123</v>
      </c>
      <c r="J420" s="67"/>
      <c r="BA420" s="10">
        <f>'اسماء العملاء'!A27</f>
        <v>0</v>
      </c>
      <c r="BB420" s="126"/>
      <c r="BC420" s="127"/>
      <c r="BD420" s="127"/>
      <c r="BE420" s="125">
        <v>26</v>
      </c>
    </row>
    <row r="421" spans="6:57" ht="21" customHeight="1" thickBot="1">
      <c r="F421" s="48">
        <v>27</v>
      </c>
      <c r="G421" s="54" t="str">
        <f>'انواع الفلاتر'!B28</f>
        <v>خزان</v>
      </c>
      <c r="H421" s="48"/>
      <c r="I421" s="54" t="s">
        <v>124</v>
      </c>
      <c r="J421" s="67"/>
      <c r="BA421" s="10">
        <f>'اسماء العملاء'!A28</f>
        <v>0</v>
      </c>
      <c r="BB421" s="126"/>
      <c r="BC421" s="127"/>
      <c r="BD421" s="127"/>
      <c r="BE421" s="125">
        <v>27</v>
      </c>
    </row>
    <row r="422" spans="6:57" ht="21" customHeight="1" thickBot="1">
      <c r="F422" s="48">
        <v>28</v>
      </c>
      <c r="G422" s="54" t="str">
        <f>'انواع الفلاتر'!B29</f>
        <v>مسامير</v>
      </c>
      <c r="H422" s="48"/>
      <c r="I422" s="54" t="s">
        <v>125</v>
      </c>
      <c r="J422" s="67"/>
      <c r="BA422" s="10">
        <f>'اسماء العملاء'!A29</f>
        <v>0</v>
      </c>
      <c r="BB422" s="126"/>
      <c r="BC422" s="127"/>
      <c r="BD422" s="127"/>
      <c r="BE422" s="125">
        <v>28</v>
      </c>
    </row>
    <row r="423" spans="6:57" ht="21" customHeight="1" thickBot="1">
      <c r="F423" s="48">
        <v>29</v>
      </c>
      <c r="G423" s="54">
        <f>'انواع الفلاتر'!B30</f>
        <v>0</v>
      </c>
      <c r="H423" s="48"/>
      <c r="I423" s="54" t="s">
        <v>126</v>
      </c>
      <c r="J423" s="67"/>
      <c r="BA423" s="10">
        <f>'اسماء العملاء'!A30</f>
        <v>0</v>
      </c>
      <c r="BB423" s="126"/>
      <c r="BC423" s="127"/>
      <c r="BD423" s="127"/>
      <c r="BE423" s="125">
        <v>29</v>
      </c>
    </row>
    <row r="424" spans="6:57" ht="21" customHeight="1" thickBot="1">
      <c r="F424" s="48">
        <v>30</v>
      </c>
      <c r="G424" s="54">
        <f>'انواع الفلاتر'!B31</f>
        <v>0</v>
      </c>
      <c r="H424" s="48"/>
      <c r="I424" s="54" t="s">
        <v>127</v>
      </c>
      <c r="J424" s="67"/>
      <c r="BA424" s="10">
        <f>'اسماء العملاء'!A31</f>
        <v>0</v>
      </c>
      <c r="BB424" s="126"/>
      <c r="BC424" s="127"/>
      <c r="BD424" s="127"/>
      <c r="BE424" s="125">
        <v>30</v>
      </c>
    </row>
    <row r="425" spans="6:57" ht="21" customHeight="1" thickBot="1">
      <c r="F425" s="48">
        <v>31</v>
      </c>
      <c r="G425" s="54">
        <f>'انواع الفلاتر'!B32</f>
        <v>0</v>
      </c>
      <c r="H425" s="48"/>
      <c r="I425" s="54" t="s">
        <v>128</v>
      </c>
      <c r="J425" s="67"/>
      <c r="BA425" s="10">
        <f>'اسماء العملاء'!A32</f>
        <v>0</v>
      </c>
      <c r="BB425" s="126"/>
      <c r="BC425" s="127"/>
      <c r="BD425" s="127"/>
      <c r="BE425" s="125">
        <v>31</v>
      </c>
    </row>
    <row r="426" spans="6:57" ht="21" customHeight="1" thickBot="1">
      <c r="F426" s="48">
        <v>32</v>
      </c>
      <c r="G426" s="54">
        <f>'انواع الفلاتر'!B33</f>
        <v>0</v>
      </c>
      <c r="H426" s="48"/>
      <c r="I426" s="54" t="s">
        <v>129</v>
      </c>
      <c r="J426" s="67"/>
      <c r="BA426" s="10">
        <f>'اسماء العملاء'!A33</f>
        <v>0</v>
      </c>
      <c r="BB426" s="126"/>
      <c r="BC426" s="127"/>
      <c r="BD426" s="127"/>
      <c r="BE426" s="125">
        <v>32</v>
      </c>
    </row>
    <row r="427" spans="6:57" ht="21" customHeight="1" thickBot="1">
      <c r="F427" s="48">
        <v>33</v>
      </c>
      <c r="G427" s="54">
        <f>'انواع الفلاتر'!B34</f>
        <v>0</v>
      </c>
      <c r="H427" s="48"/>
      <c r="I427" s="54" t="s">
        <v>130</v>
      </c>
      <c r="J427" s="67"/>
      <c r="BA427" s="10">
        <f>'اسماء العملاء'!A34</f>
        <v>0</v>
      </c>
      <c r="BB427" s="126"/>
      <c r="BC427" s="127"/>
      <c r="BD427" s="127"/>
      <c r="BE427" s="125">
        <v>33</v>
      </c>
    </row>
    <row r="428" spans="6:57" ht="21" customHeight="1" thickBot="1">
      <c r="F428" s="48">
        <v>34</v>
      </c>
      <c r="G428" s="54">
        <f>'انواع الفلاتر'!B35</f>
        <v>0</v>
      </c>
      <c r="H428" s="48"/>
      <c r="I428" s="54" t="s">
        <v>131</v>
      </c>
      <c r="J428" s="67"/>
      <c r="BA428" s="10">
        <f>'اسماء العملاء'!A35</f>
        <v>0</v>
      </c>
      <c r="BB428" s="126"/>
      <c r="BC428" s="127"/>
      <c r="BD428" s="127"/>
      <c r="BE428" s="125">
        <v>34</v>
      </c>
    </row>
    <row r="429" spans="6:57" ht="21" customHeight="1" thickBot="1">
      <c r="F429" s="48">
        <v>35</v>
      </c>
      <c r="G429" s="54">
        <f>'انواع الفلاتر'!B36</f>
        <v>0</v>
      </c>
      <c r="H429" s="48"/>
      <c r="I429" s="54" t="s">
        <v>132</v>
      </c>
      <c r="J429" s="67"/>
      <c r="BA429" s="10">
        <f>'اسماء العملاء'!A36</f>
        <v>0</v>
      </c>
      <c r="BB429" s="126"/>
      <c r="BC429" s="127"/>
      <c r="BD429" s="127"/>
      <c r="BE429" s="125">
        <v>35</v>
      </c>
    </row>
    <row r="430" spans="6:57" ht="21" customHeight="1" thickBot="1">
      <c r="F430" s="48">
        <v>36</v>
      </c>
      <c r="G430" s="54">
        <f>'انواع الفلاتر'!B37</f>
        <v>0</v>
      </c>
      <c r="H430" s="53"/>
      <c r="I430" s="53"/>
      <c r="J430" s="74"/>
      <c r="BA430" s="10">
        <f>'اسماء العملاء'!A37</f>
        <v>0</v>
      </c>
      <c r="BB430" s="126"/>
      <c r="BC430" s="127"/>
      <c r="BD430" s="127"/>
      <c r="BE430" s="125">
        <v>36</v>
      </c>
    </row>
    <row r="431" spans="6:57" ht="21" customHeight="1" thickBot="1">
      <c r="F431" s="48">
        <v>37</v>
      </c>
      <c r="G431" s="54">
        <f>'انواع الفلاتر'!B38</f>
        <v>0</v>
      </c>
      <c r="H431" s="74"/>
      <c r="I431" s="78"/>
      <c r="J431" s="74"/>
      <c r="BA431" s="10">
        <f>'اسماء العملاء'!A38</f>
        <v>0</v>
      </c>
      <c r="BB431" s="126"/>
      <c r="BC431" s="127"/>
      <c r="BD431" s="127"/>
      <c r="BE431" s="125">
        <v>37</v>
      </c>
    </row>
    <row r="432" spans="6:57" ht="21" customHeight="1" thickBot="1">
      <c r="F432" s="48">
        <v>38</v>
      </c>
      <c r="G432" s="54">
        <f>'انواع الفلاتر'!B39</f>
        <v>0</v>
      </c>
      <c r="H432" s="74"/>
      <c r="I432" s="78"/>
      <c r="J432" s="74"/>
      <c r="BA432" s="10">
        <f>'اسماء العملاء'!A39</f>
        <v>0</v>
      </c>
      <c r="BB432" s="126"/>
      <c r="BC432" s="127"/>
      <c r="BD432" s="127"/>
      <c r="BE432" s="125">
        <v>38</v>
      </c>
    </row>
    <row r="433" spans="6:57" ht="21" customHeight="1" thickBot="1">
      <c r="F433" s="48">
        <v>39</v>
      </c>
      <c r="G433" s="54">
        <f>'انواع الفلاتر'!B40</f>
        <v>0</v>
      </c>
      <c r="H433" s="74"/>
      <c r="I433" s="78"/>
      <c r="J433" s="74"/>
      <c r="BA433" s="10">
        <f>'اسماء العملاء'!A40</f>
        <v>0</v>
      </c>
      <c r="BB433" s="126"/>
      <c r="BC433" s="127"/>
      <c r="BD433" s="127"/>
      <c r="BE433" s="125">
        <v>39</v>
      </c>
    </row>
    <row r="434" spans="6:57" ht="21" customHeight="1" thickBot="1">
      <c r="F434" s="48">
        <v>40</v>
      </c>
      <c r="G434" s="54">
        <f>'انواع الفلاتر'!B41</f>
        <v>0</v>
      </c>
      <c r="H434" s="74"/>
      <c r="I434" s="78"/>
      <c r="J434" s="74"/>
      <c r="BA434" s="10">
        <f>'اسماء العملاء'!A41</f>
        <v>0</v>
      </c>
      <c r="BB434" s="126"/>
      <c r="BC434" s="127"/>
      <c r="BD434" s="127"/>
      <c r="BE434" s="125">
        <v>40</v>
      </c>
    </row>
    <row r="435" spans="6:57" ht="21" customHeight="1" thickBot="1">
      <c r="F435" s="48">
        <v>41</v>
      </c>
      <c r="G435" s="54">
        <f>'انواع الفلاتر'!B42</f>
        <v>0</v>
      </c>
      <c r="H435" s="74"/>
      <c r="I435" s="78"/>
      <c r="J435" s="74"/>
      <c r="BA435" s="10">
        <f>'اسماء العملاء'!A42</f>
        <v>0</v>
      </c>
      <c r="BB435" s="126"/>
      <c r="BC435" s="127"/>
      <c r="BD435" s="127"/>
      <c r="BE435" s="125">
        <v>41</v>
      </c>
    </row>
    <row r="436" spans="6:57" ht="21" customHeight="1" thickBot="1">
      <c r="F436" s="48">
        <v>42</v>
      </c>
      <c r="G436" s="54">
        <f>'انواع الفلاتر'!B43</f>
        <v>0</v>
      </c>
      <c r="H436" s="74"/>
      <c r="I436" s="78"/>
      <c r="J436" s="74"/>
      <c r="BA436" s="10">
        <f>'اسماء العملاء'!A43</f>
        <v>0</v>
      </c>
      <c r="BB436" s="126"/>
      <c r="BC436" s="127"/>
      <c r="BD436" s="127"/>
      <c r="BE436" s="125">
        <v>42</v>
      </c>
    </row>
    <row r="437" spans="6:57" ht="21" customHeight="1" thickBot="1">
      <c r="F437" s="48">
        <v>43</v>
      </c>
      <c r="G437" s="54">
        <f>'انواع الفلاتر'!B44</f>
        <v>0</v>
      </c>
      <c r="H437" s="74"/>
      <c r="I437" s="78"/>
      <c r="J437" s="74"/>
      <c r="BA437" s="10">
        <f>'اسماء العملاء'!A44</f>
        <v>0</v>
      </c>
      <c r="BB437" s="126"/>
      <c r="BC437" s="127"/>
      <c r="BD437" s="127"/>
      <c r="BE437" s="125">
        <v>43</v>
      </c>
    </row>
    <row r="438" spans="6:57" ht="21" customHeight="1" thickBot="1">
      <c r="F438" s="48">
        <v>44</v>
      </c>
      <c r="G438" s="54">
        <f>'انواع الفلاتر'!B45</f>
        <v>0</v>
      </c>
      <c r="H438" s="74"/>
      <c r="I438" s="78"/>
      <c r="J438" s="74"/>
      <c r="BA438" s="10">
        <f>'اسماء العملاء'!A45</f>
        <v>0</v>
      </c>
      <c r="BB438" s="126"/>
      <c r="BC438" s="127"/>
      <c r="BD438" s="127"/>
      <c r="BE438" s="125">
        <v>44</v>
      </c>
    </row>
    <row r="439" spans="6:57" ht="21" customHeight="1" thickBot="1">
      <c r="F439" s="48">
        <v>45</v>
      </c>
      <c r="G439" s="54">
        <f>'انواع الفلاتر'!B46</f>
        <v>0</v>
      </c>
      <c r="H439" s="74"/>
      <c r="I439" s="78"/>
      <c r="J439" s="74"/>
      <c r="BA439" s="10">
        <f>'اسماء العملاء'!A46</f>
        <v>0</v>
      </c>
      <c r="BB439" s="126"/>
      <c r="BC439" s="127"/>
      <c r="BD439" s="127"/>
      <c r="BE439" s="125">
        <v>45</v>
      </c>
    </row>
    <row r="440" spans="6:57" ht="21" customHeight="1" thickBot="1">
      <c r="F440" s="48">
        <v>46</v>
      </c>
      <c r="G440" s="54">
        <f>'انواع الفلاتر'!B47</f>
        <v>0</v>
      </c>
      <c r="H440" s="74"/>
      <c r="I440" s="78"/>
      <c r="J440" s="74"/>
      <c r="BA440" s="10">
        <f>'اسماء العملاء'!A47</f>
        <v>0</v>
      </c>
      <c r="BB440" s="126"/>
      <c r="BC440" s="127"/>
      <c r="BD440" s="127"/>
      <c r="BE440" s="125">
        <v>46</v>
      </c>
    </row>
    <row r="441" spans="6:57" ht="21" customHeight="1" thickBot="1">
      <c r="F441" s="48">
        <v>47</v>
      </c>
      <c r="G441" s="54">
        <f>'انواع الفلاتر'!B48</f>
        <v>0</v>
      </c>
      <c r="H441" s="74"/>
      <c r="I441" s="78"/>
      <c r="J441" s="74"/>
      <c r="BA441" s="10">
        <f>'اسماء العملاء'!A48</f>
        <v>0</v>
      </c>
      <c r="BB441" s="126"/>
      <c r="BC441" s="127"/>
      <c r="BD441" s="127"/>
      <c r="BE441" s="125">
        <v>47</v>
      </c>
    </row>
    <row r="442" spans="6:57" ht="21" customHeight="1" thickBot="1">
      <c r="F442" s="48">
        <v>48</v>
      </c>
      <c r="G442" s="54">
        <f>'انواع الفلاتر'!B49</f>
        <v>0</v>
      </c>
      <c r="H442" s="74"/>
      <c r="I442" s="78"/>
      <c r="J442" s="74"/>
      <c r="BA442" s="10">
        <f>'اسماء العملاء'!A49</f>
        <v>0</v>
      </c>
      <c r="BB442" s="126"/>
      <c r="BC442" s="127"/>
      <c r="BD442" s="127"/>
      <c r="BE442" s="125">
        <v>48</v>
      </c>
    </row>
    <row r="443" spans="6:57" ht="21" customHeight="1" thickBot="1">
      <c r="F443" s="48">
        <v>49</v>
      </c>
      <c r="G443" s="54">
        <f>'انواع الفلاتر'!B50</f>
        <v>0</v>
      </c>
      <c r="H443" s="74"/>
      <c r="I443" s="78"/>
      <c r="J443" s="74"/>
      <c r="BA443" s="10">
        <f>'اسماء العملاء'!A50</f>
        <v>0</v>
      </c>
      <c r="BB443" s="126"/>
      <c r="BC443" s="127"/>
      <c r="BD443" s="127"/>
      <c r="BE443" s="125">
        <v>49</v>
      </c>
    </row>
    <row r="444" spans="6:57" ht="21" customHeight="1" thickBot="1">
      <c r="F444" s="48">
        <v>50</v>
      </c>
      <c r="G444" s="54">
        <f>'انواع الفلاتر'!B51</f>
        <v>0</v>
      </c>
      <c r="H444" s="74"/>
      <c r="I444" s="78"/>
      <c r="J444" s="74"/>
      <c r="BA444" s="10">
        <f>'اسماء العملاء'!A51</f>
        <v>0</v>
      </c>
      <c r="BB444" s="126"/>
      <c r="BC444" s="127"/>
      <c r="BD444" s="127"/>
      <c r="BE444" s="125">
        <v>50</v>
      </c>
    </row>
    <row r="445" spans="6:57" ht="21" customHeight="1" thickBot="1">
      <c r="F445" s="50">
        <v>51</v>
      </c>
      <c r="G445" s="54">
        <f>'انواع الفلاتر'!B52</f>
        <v>0</v>
      </c>
      <c r="H445" s="74"/>
      <c r="I445" s="78"/>
      <c r="J445" s="74"/>
      <c r="BA445" s="10">
        <f>'اسماء العملاء'!A52</f>
        <v>0</v>
      </c>
      <c r="BB445" s="126"/>
      <c r="BC445" s="127"/>
      <c r="BD445" s="127"/>
      <c r="BE445" s="125">
        <v>51</v>
      </c>
    </row>
    <row r="446" spans="6:57" ht="21" customHeight="1" thickBot="1">
      <c r="BA446" s="10">
        <f>'اسماء العملاء'!A53</f>
        <v>0</v>
      </c>
      <c r="BB446" s="126"/>
      <c r="BC446" s="127"/>
      <c r="BD446" s="127"/>
      <c r="BE446" s="125">
        <v>52</v>
      </c>
    </row>
    <row r="447" spans="6:57" ht="21" customHeight="1" thickBot="1">
      <c r="BA447" s="10">
        <f>'اسماء العملاء'!A54</f>
        <v>0</v>
      </c>
      <c r="BB447" s="126"/>
      <c r="BC447" s="127"/>
      <c r="BD447" s="127"/>
      <c r="BE447" s="125">
        <v>53</v>
      </c>
    </row>
    <row r="448" spans="6:57" ht="21" customHeight="1" thickBot="1">
      <c r="BA448" s="10">
        <f>'اسماء العملاء'!A55</f>
        <v>0</v>
      </c>
      <c r="BB448" s="126"/>
      <c r="BC448" s="127"/>
      <c r="BD448" s="127"/>
      <c r="BE448" s="125">
        <v>54</v>
      </c>
    </row>
    <row r="449" spans="53:57" ht="21" customHeight="1" thickBot="1">
      <c r="BA449" s="10">
        <f>'اسماء العملاء'!A56</f>
        <v>0</v>
      </c>
      <c r="BB449" s="126"/>
      <c r="BC449" s="127"/>
      <c r="BD449" s="127"/>
      <c r="BE449" s="125">
        <v>55</v>
      </c>
    </row>
    <row r="450" spans="53:57" ht="21" customHeight="1" thickBot="1">
      <c r="BA450" s="10">
        <f>'اسماء العملاء'!A57</f>
        <v>0</v>
      </c>
      <c r="BB450" s="126"/>
      <c r="BC450" s="127"/>
      <c r="BD450" s="127"/>
      <c r="BE450" s="125">
        <v>56</v>
      </c>
    </row>
    <row r="451" spans="53:57" ht="21" customHeight="1" thickBot="1">
      <c r="BA451" s="10">
        <f>'اسماء العملاء'!A58</f>
        <v>0</v>
      </c>
      <c r="BB451" s="126"/>
      <c r="BC451" s="127"/>
      <c r="BD451" s="127"/>
      <c r="BE451" s="125">
        <v>57</v>
      </c>
    </row>
    <row r="452" spans="53:57" ht="21" customHeight="1" thickBot="1">
      <c r="BA452" s="10">
        <f>'اسماء العملاء'!A59</f>
        <v>0</v>
      </c>
      <c r="BB452" s="126"/>
      <c r="BC452" s="127"/>
      <c r="BD452" s="127"/>
      <c r="BE452" s="125">
        <v>58</v>
      </c>
    </row>
    <row r="453" spans="53:57" ht="21" customHeight="1" thickBot="1">
      <c r="BA453" s="10">
        <f>'اسماء العملاء'!A60</f>
        <v>0</v>
      </c>
      <c r="BB453" s="126"/>
      <c r="BC453" s="127"/>
      <c r="BD453" s="127"/>
      <c r="BE453" s="125">
        <v>59</v>
      </c>
    </row>
    <row r="454" spans="53:57" ht="21" customHeight="1" thickBot="1">
      <c r="BA454" s="10">
        <f>'اسماء العملاء'!A61</f>
        <v>0</v>
      </c>
      <c r="BB454" s="126"/>
      <c r="BC454" s="127"/>
      <c r="BD454" s="127"/>
      <c r="BE454" s="125">
        <v>60</v>
      </c>
    </row>
    <row r="455" spans="53:57" ht="21" customHeight="1" thickBot="1">
      <c r="BA455" s="10">
        <f>'اسماء العملاء'!A62</f>
        <v>0</v>
      </c>
      <c r="BB455" s="126"/>
      <c r="BC455" s="127"/>
      <c r="BD455" s="127"/>
      <c r="BE455" s="125">
        <v>61</v>
      </c>
    </row>
    <row r="456" spans="53:57" ht="21" customHeight="1" thickBot="1">
      <c r="BA456" s="10">
        <f>'اسماء العملاء'!A63</f>
        <v>0</v>
      </c>
      <c r="BB456" s="126"/>
      <c r="BC456" s="127"/>
      <c r="BD456" s="127"/>
      <c r="BE456" s="125">
        <v>62</v>
      </c>
    </row>
    <row r="457" spans="53:57" ht="21" customHeight="1" thickBot="1">
      <c r="BA457" s="10">
        <f>'اسماء العملاء'!A64</f>
        <v>0</v>
      </c>
      <c r="BB457" s="126"/>
      <c r="BC457" s="127"/>
      <c r="BD457" s="127"/>
      <c r="BE457" s="125">
        <v>63</v>
      </c>
    </row>
    <row r="458" spans="53:57" ht="21" customHeight="1" thickBot="1">
      <c r="BA458" s="10">
        <f>'اسماء العملاء'!A65</f>
        <v>0</v>
      </c>
      <c r="BB458" s="126"/>
      <c r="BC458" s="127"/>
      <c r="BD458" s="127"/>
      <c r="BE458" s="125">
        <v>64</v>
      </c>
    </row>
    <row r="459" spans="53:57" ht="21" customHeight="1" thickBot="1">
      <c r="BA459" s="10">
        <f>'اسماء العملاء'!A66</f>
        <v>0</v>
      </c>
      <c r="BB459" s="126"/>
      <c r="BC459" s="127"/>
      <c r="BD459" s="127"/>
      <c r="BE459" s="125">
        <v>65</v>
      </c>
    </row>
    <row r="460" spans="53:57" ht="21" customHeight="1" thickBot="1">
      <c r="BA460" s="10">
        <f>'اسماء العملاء'!A67</f>
        <v>0</v>
      </c>
      <c r="BB460" s="126"/>
      <c r="BC460" s="127"/>
      <c r="BD460" s="127"/>
      <c r="BE460" s="125">
        <v>66</v>
      </c>
    </row>
    <row r="461" spans="53:57" ht="21" customHeight="1" thickBot="1">
      <c r="BA461" s="10">
        <f>'اسماء العملاء'!A68</f>
        <v>0</v>
      </c>
      <c r="BB461" s="126"/>
      <c r="BC461" s="127"/>
      <c r="BD461" s="127"/>
      <c r="BE461" s="125">
        <v>67</v>
      </c>
    </row>
    <row r="462" spans="53:57" ht="21" customHeight="1" thickBot="1">
      <c r="BA462" s="10">
        <f>'اسماء العملاء'!A69</f>
        <v>0</v>
      </c>
      <c r="BB462" s="126"/>
      <c r="BC462" s="127"/>
      <c r="BD462" s="127"/>
      <c r="BE462" s="125">
        <v>68</v>
      </c>
    </row>
    <row r="463" spans="53:57" ht="21" customHeight="1" thickBot="1">
      <c r="BA463" s="10">
        <f>'اسماء العملاء'!A70</f>
        <v>0</v>
      </c>
      <c r="BB463" s="126"/>
      <c r="BC463" s="127"/>
      <c r="BD463" s="127"/>
      <c r="BE463" s="125">
        <v>69</v>
      </c>
    </row>
    <row r="464" spans="53:57" ht="21" customHeight="1" thickBot="1">
      <c r="BA464" s="10">
        <f>'اسماء العملاء'!A71</f>
        <v>0</v>
      </c>
      <c r="BB464" s="126"/>
      <c r="BC464" s="127"/>
      <c r="BD464" s="127"/>
      <c r="BE464" s="125">
        <v>70</v>
      </c>
    </row>
    <row r="465" spans="53:57" ht="21" customHeight="1" thickBot="1">
      <c r="BA465" s="10">
        <f>'اسماء العملاء'!A72</f>
        <v>0</v>
      </c>
      <c r="BB465" s="126"/>
      <c r="BC465" s="127"/>
      <c r="BD465" s="127"/>
      <c r="BE465" s="125">
        <v>71</v>
      </c>
    </row>
    <row r="466" spans="53:57" ht="21" customHeight="1" thickBot="1">
      <c r="BA466" s="10">
        <f>'اسماء العملاء'!A73</f>
        <v>0</v>
      </c>
      <c r="BB466" s="126"/>
      <c r="BC466" s="127"/>
      <c r="BD466" s="127"/>
      <c r="BE466" s="125">
        <v>72</v>
      </c>
    </row>
    <row r="467" spans="53:57" ht="21" customHeight="1" thickBot="1">
      <c r="BA467" s="10">
        <f>'اسماء العملاء'!A74</f>
        <v>0</v>
      </c>
      <c r="BB467" s="126"/>
      <c r="BC467" s="127"/>
      <c r="BD467" s="127"/>
      <c r="BE467" s="125">
        <v>73</v>
      </c>
    </row>
    <row r="468" spans="53:57" ht="21" customHeight="1" thickBot="1">
      <c r="BA468" s="10">
        <f>'اسماء العملاء'!A75</f>
        <v>0</v>
      </c>
      <c r="BB468" s="126"/>
      <c r="BC468" s="127"/>
      <c r="BD468" s="127"/>
      <c r="BE468" s="125">
        <v>74</v>
      </c>
    </row>
    <row r="469" spans="53:57" ht="21" customHeight="1" thickBot="1">
      <c r="BA469" s="10">
        <f>'اسماء العملاء'!A76</f>
        <v>0</v>
      </c>
      <c r="BB469" s="126"/>
      <c r="BC469" s="127"/>
      <c r="BD469" s="127"/>
      <c r="BE469" s="125">
        <v>75</v>
      </c>
    </row>
    <row r="470" spans="53:57" ht="21" customHeight="1" thickBot="1">
      <c r="BA470" s="10">
        <f>'اسماء العملاء'!A77</f>
        <v>0</v>
      </c>
      <c r="BB470" s="126"/>
      <c r="BC470" s="127"/>
      <c r="BD470" s="127"/>
      <c r="BE470" s="125">
        <v>76</v>
      </c>
    </row>
    <row r="471" spans="53:57" ht="21" customHeight="1" thickBot="1">
      <c r="BA471" s="10">
        <f>'اسماء العملاء'!A78</f>
        <v>0</v>
      </c>
      <c r="BB471" s="126"/>
      <c r="BC471" s="127"/>
      <c r="BD471" s="127"/>
      <c r="BE471" s="125">
        <v>77</v>
      </c>
    </row>
    <row r="472" spans="53:57" ht="21" customHeight="1" thickBot="1">
      <c r="BA472" s="10">
        <f>'اسماء العملاء'!A79</f>
        <v>0</v>
      </c>
      <c r="BB472" s="126"/>
      <c r="BC472" s="127"/>
      <c r="BD472" s="127"/>
      <c r="BE472" s="125">
        <v>78</v>
      </c>
    </row>
    <row r="473" spans="53:57" ht="21" customHeight="1" thickBot="1">
      <c r="BA473" s="10">
        <f>'اسماء العملاء'!A80</f>
        <v>0</v>
      </c>
      <c r="BB473" s="126"/>
      <c r="BC473" s="127"/>
      <c r="BD473" s="127"/>
      <c r="BE473" s="125">
        <v>79</v>
      </c>
    </row>
    <row r="474" spans="53:57" ht="21" customHeight="1" thickBot="1">
      <c r="BA474" s="10">
        <f>'اسماء العملاء'!A81</f>
        <v>0</v>
      </c>
      <c r="BB474" s="126"/>
      <c r="BC474" s="127"/>
      <c r="BD474" s="127"/>
      <c r="BE474" s="125">
        <v>80</v>
      </c>
    </row>
    <row r="475" spans="53:57" ht="21" customHeight="1" thickBot="1">
      <c r="BA475" s="10">
        <f>'اسماء العملاء'!A82</f>
        <v>0</v>
      </c>
      <c r="BB475" s="126"/>
      <c r="BC475" s="127"/>
      <c r="BD475" s="127"/>
      <c r="BE475" s="125">
        <v>81</v>
      </c>
    </row>
    <row r="476" spans="53:57" ht="21" customHeight="1" thickBot="1">
      <c r="BA476" s="10">
        <f>'اسماء العملاء'!A83</f>
        <v>0</v>
      </c>
      <c r="BB476" s="126"/>
      <c r="BC476" s="127"/>
      <c r="BD476" s="127"/>
      <c r="BE476" s="125">
        <v>82</v>
      </c>
    </row>
    <row r="477" spans="53:57" ht="21" customHeight="1" thickBot="1">
      <c r="BA477" s="10">
        <f>'اسماء العملاء'!A84</f>
        <v>0</v>
      </c>
      <c r="BB477" s="126"/>
      <c r="BC477" s="127"/>
      <c r="BD477" s="127"/>
      <c r="BE477" s="125">
        <v>83</v>
      </c>
    </row>
    <row r="478" spans="53:57" ht="21" customHeight="1" thickBot="1">
      <c r="BA478" s="10">
        <f>'اسماء العملاء'!A85</f>
        <v>0</v>
      </c>
      <c r="BB478" s="126"/>
      <c r="BC478" s="127"/>
      <c r="BD478" s="127"/>
      <c r="BE478" s="125">
        <v>84</v>
      </c>
    </row>
    <row r="479" spans="53:57" ht="21" customHeight="1" thickBot="1">
      <c r="BA479" s="10">
        <f>'اسماء العملاء'!A86</f>
        <v>0</v>
      </c>
      <c r="BB479" s="126"/>
      <c r="BC479" s="127"/>
      <c r="BD479" s="127"/>
      <c r="BE479" s="125">
        <v>85</v>
      </c>
    </row>
    <row r="480" spans="53:57" ht="21" customHeight="1" thickBot="1">
      <c r="BA480" s="10">
        <f>'اسماء العملاء'!A87</f>
        <v>0</v>
      </c>
      <c r="BB480" s="126"/>
      <c r="BC480" s="127"/>
      <c r="BD480" s="127"/>
      <c r="BE480" s="125">
        <v>86</v>
      </c>
    </row>
    <row r="481" spans="53:57" ht="21" customHeight="1" thickBot="1">
      <c r="BA481" s="10">
        <f>'اسماء العملاء'!A88</f>
        <v>0</v>
      </c>
      <c r="BB481" s="126"/>
      <c r="BC481" s="127"/>
      <c r="BD481" s="127"/>
      <c r="BE481" s="125">
        <v>87</v>
      </c>
    </row>
    <row r="482" spans="53:57" ht="21" customHeight="1" thickBot="1">
      <c r="BA482" s="10">
        <f>'اسماء العملاء'!A89</f>
        <v>0</v>
      </c>
      <c r="BB482" s="126"/>
      <c r="BC482" s="127"/>
      <c r="BD482" s="127"/>
      <c r="BE482" s="125">
        <v>88</v>
      </c>
    </row>
    <row r="483" spans="53:57" ht="21" customHeight="1" thickBot="1">
      <c r="BA483" s="10">
        <f>'اسماء العملاء'!A90</f>
        <v>0</v>
      </c>
      <c r="BB483" s="126"/>
      <c r="BC483" s="127"/>
      <c r="BD483" s="127"/>
      <c r="BE483" s="125">
        <v>89</v>
      </c>
    </row>
    <row r="484" spans="53:57" ht="21" customHeight="1" thickBot="1">
      <c r="BA484" s="10">
        <f>'اسماء العملاء'!A91</f>
        <v>0</v>
      </c>
      <c r="BB484" s="126"/>
      <c r="BC484" s="127"/>
      <c r="BD484" s="127"/>
      <c r="BE484" s="125">
        <v>90</v>
      </c>
    </row>
    <row r="485" spans="53:57" ht="21" customHeight="1" thickBot="1">
      <c r="BA485" s="10">
        <f>'اسماء العملاء'!A92</f>
        <v>0</v>
      </c>
      <c r="BB485" s="126"/>
      <c r="BC485" s="127"/>
      <c r="BD485" s="127"/>
      <c r="BE485" s="125">
        <v>91</v>
      </c>
    </row>
    <row r="486" spans="53:57" ht="21" customHeight="1" thickBot="1">
      <c r="BA486" s="10">
        <f>'اسماء العملاء'!A93</f>
        <v>0</v>
      </c>
      <c r="BB486" s="126"/>
      <c r="BC486" s="127"/>
      <c r="BD486" s="127"/>
      <c r="BE486" s="125">
        <v>92</v>
      </c>
    </row>
    <row r="487" spans="53:57" ht="21" customHeight="1" thickBot="1">
      <c r="BA487" s="10">
        <f>'اسماء العملاء'!A94</f>
        <v>0</v>
      </c>
      <c r="BB487" s="126"/>
      <c r="BC487" s="127"/>
      <c r="BD487" s="127"/>
      <c r="BE487" s="125">
        <v>93</v>
      </c>
    </row>
    <row r="488" spans="53:57" ht="21" customHeight="1" thickBot="1">
      <c r="BA488" s="10">
        <f>'اسماء العملاء'!A95</f>
        <v>0</v>
      </c>
      <c r="BB488" s="126"/>
      <c r="BC488" s="127"/>
      <c r="BD488" s="127"/>
      <c r="BE488" s="125">
        <v>94</v>
      </c>
    </row>
    <row r="489" spans="53:57" ht="21" customHeight="1" thickBot="1">
      <c r="BA489" s="10">
        <f>'اسماء العملاء'!A96</f>
        <v>0</v>
      </c>
      <c r="BB489" s="126"/>
      <c r="BC489" s="127"/>
      <c r="BD489" s="127"/>
      <c r="BE489" s="125">
        <v>95</v>
      </c>
    </row>
    <row r="490" spans="53:57" ht="21" customHeight="1" thickBot="1">
      <c r="BA490" s="10">
        <f>'اسماء العملاء'!A97</f>
        <v>0</v>
      </c>
      <c r="BB490" s="126"/>
      <c r="BC490" s="127"/>
      <c r="BD490" s="127"/>
      <c r="BE490" s="125">
        <v>96</v>
      </c>
    </row>
    <row r="491" spans="53:57" ht="21" customHeight="1" thickBot="1">
      <c r="BA491" s="10">
        <f>'اسماء العملاء'!A98</f>
        <v>0</v>
      </c>
      <c r="BB491" s="126"/>
      <c r="BC491" s="127"/>
      <c r="BD491" s="127"/>
      <c r="BE491" s="125">
        <v>97</v>
      </c>
    </row>
    <row r="492" spans="53:57" ht="21" customHeight="1" thickBot="1">
      <c r="BA492" s="10">
        <f>'اسماء العملاء'!A99</f>
        <v>0</v>
      </c>
      <c r="BB492" s="126"/>
      <c r="BC492" s="127"/>
      <c r="BD492" s="127"/>
      <c r="BE492" s="125">
        <v>98</v>
      </c>
    </row>
    <row r="493" spans="53:57" ht="21" customHeight="1" thickBot="1">
      <c r="BA493" s="10">
        <f>'اسماء العملاء'!A100</f>
        <v>0</v>
      </c>
      <c r="BB493" s="126"/>
      <c r="BC493" s="127"/>
      <c r="BD493" s="127"/>
      <c r="BE493" s="125">
        <v>99</v>
      </c>
    </row>
    <row r="494" spans="53:57" ht="21" customHeight="1" thickBot="1">
      <c r="BA494" s="10">
        <f>'اسماء العملاء'!A101</f>
        <v>0</v>
      </c>
      <c r="BB494" s="126"/>
      <c r="BC494" s="127"/>
      <c r="BD494" s="127"/>
      <c r="BE494" s="125">
        <v>100</v>
      </c>
    </row>
    <row r="495" spans="53:57" ht="21" customHeight="1" thickBot="1">
      <c r="BA495" s="10">
        <f>'اسماء العملاء'!A102</f>
        <v>0</v>
      </c>
      <c r="BB495" s="126"/>
      <c r="BC495" s="127"/>
      <c r="BD495" s="127"/>
      <c r="BE495" s="125">
        <v>101</v>
      </c>
    </row>
    <row r="496" spans="53:57" ht="21" customHeight="1" thickBot="1">
      <c r="BA496" s="10">
        <f>'اسماء العملاء'!A103</f>
        <v>0</v>
      </c>
      <c r="BB496" s="126"/>
      <c r="BC496" s="127"/>
      <c r="BD496" s="127"/>
      <c r="BE496" s="125">
        <v>102</v>
      </c>
    </row>
    <row r="497" spans="53:57" ht="21" customHeight="1" thickBot="1">
      <c r="BA497" s="10">
        <f>'اسماء العملاء'!A104</f>
        <v>0</v>
      </c>
      <c r="BB497" s="126"/>
      <c r="BC497" s="127"/>
      <c r="BD497" s="127"/>
      <c r="BE497" s="125">
        <v>103</v>
      </c>
    </row>
    <row r="498" spans="53:57" ht="21" customHeight="1" thickBot="1">
      <c r="BA498" s="10">
        <f>'اسماء العملاء'!A105</f>
        <v>0</v>
      </c>
      <c r="BB498" s="126"/>
      <c r="BC498" s="127"/>
      <c r="BD498" s="127"/>
      <c r="BE498" s="125">
        <v>104</v>
      </c>
    </row>
    <row r="499" spans="53:57" ht="21" customHeight="1" thickBot="1">
      <c r="BA499" s="10">
        <f>'اسماء العملاء'!A106</f>
        <v>0</v>
      </c>
      <c r="BB499" s="126"/>
      <c r="BC499" s="127"/>
      <c r="BD499" s="127"/>
      <c r="BE499" s="125">
        <v>105</v>
      </c>
    </row>
    <row r="500" spans="53:57" ht="21" customHeight="1" thickBot="1">
      <c r="BA500" s="10">
        <f>'اسماء العملاء'!A107</f>
        <v>0</v>
      </c>
      <c r="BB500" s="126"/>
      <c r="BC500" s="127"/>
      <c r="BD500" s="127"/>
      <c r="BE500" s="125">
        <v>106</v>
      </c>
    </row>
    <row r="501" spans="53:57" ht="21" customHeight="1" thickBot="1">
      <c r="BA501" s="10">
        <f>'اسماء العملاء'!A108</f>
        <v>0</v>
      </c>
      <c r="BB501" s="126"/>
      <c r="BC501" s="127"/>
      <c r="BD501" s="127"/>
      <c r="BE501" s="125">
        <v>107</v>
      </c>
    </row>
    <row r="502" spans="53:57" ht="21" customHeight="1" thickBot="1">
      <c r="BA502" s="10">
        <f>'اسماء العملاء'!A109</f>
        <v>0</v>
      </c>
      <c r="BB502" s="126"/>
      <c r="BC502" s="127"/>
      <c r="BD502" s="127"/>
      <c r="BE502" s="125">
        <v>108</v>
      </c>
    </row>
    <row r="503" spans="53:57" ht="21" customHeight="1" thickBot="1">
      <c r="BA503" s="10">
        <f>'اسماء العملاء'!A110</f>
        <v>0</v>
      </c>
      <c r="BB503" s="126"/>
      <c r="BC503" s="127"/>
      <c r="BD503" s="127"/>
      <c r="BE503" s="125">
        <v>109</v>
      </c>
    </row>
    <row r="504" spans="53:57" ht="21" customHeight="1" thickBot="1">
      <c r="BA504" s="10">
        <f>'اسماء العملاء'!A111</f>
        <v>0</v>
      </c>
      <c r="BB504" s="126"/>
      <c r="BC504" s="127"/>
      <c r="BD504" s="127"/>
      <c r="BE504" s="125">
        <v>110</v>
      </c>
    </row>
    <row r="505" spans="53:57" ht="21" customHeight="1" thickBot="1">
      <c r="BA505" s="10">
        <f>'اسماء العملاء'!A112</f>
        <v>0</v>
      </c>
      <c r="BB505" s="126"/>
      <c r="BC505" s="127"/>
      <c r="BD505" s="127"/>
      <c r="BE505" s="125">
        <v>111</v>
      </c>
    </row>
    <row r="506" spans="53:57" ht="21" customHeight="1" thickBot="1">
      <c r="BA506" s="10">
        <f>'اسماء العملاء'!A113</f>
        <v>0</v>
      </c>
      <c r="BB506" s="126"/>
      <c r="BC506" s="127"/>
      <c r="BD506" s="127"/>
      <c r="BE506" s="125">
        <v>112</v>
      </c>
    </row>
    <row r="507" spans="53:57" ht="21" customHeight="1" thickBot="1">
      <c r="BA507" s="10">
        <f>'اسماء العملاء'!A114</f>
        <v>0</v>
      </c>
      <c r="BB507" s="126"/>
      <c r="BC507" s="127"/>
      <c r="BD507" s="127"/>
      <c r="BE507" s="125">
        <v>113</v>
      </c>
    </row>
    <row r="508" spans="53:57" ht="21" customHeight="1" thickBot="1">
      <c r="BA508" s="10">
        <f>'اسماء العملاء'!A115</f>
        <v>0</v>
      </c>
      <c r="BB508" s="126"/>
      <c r="BC508" s="127"/>
      <c r="BD508" s="127"/>
      <c r="BE508" s="125">
        <v>114</v>
      </c>
    </row>
    <row r="509" spans="53:57" ht="21" customHeight="1" thickBot="1">
      <c r="BA509" s="10">
        <f>'اسماء العملاء'!A116</f>
        <v>0</v>
      </c>
      <c r="BB509" s="126"/>
      <c r="BC509" s="127"/>
      <c r="BD509" s="127"/>
      <c r="BE509" s="125">
        <v>115</v>
      </c>
    </row>
    <row r="510" spans="53:57" ht="21" customHeight="1" thickBot="1">
      <c r="BA510" s="10">
        <f>'اسماء العملاء'!A117</f>
        <v>0</v>
      </c>
      <c r="BB510" s="126"/>
      <c r="BC510" s="127"/>
      <c r="BD510" s="127"/>
      <c r="BE510" s="125">
        <v>116</v>
      </c>
    </row>
    <row r="511" spans="53:57" ht="21" customHeight="1" thickBot="1">
      <c r="BA511" s="10">
        <f>'اسماء العملاء'!A118</f>
        <v>0</v>
      </c>
      <c r="BB511" s="126"/>
      <c r="BC511" s="127"/>
      <c r="BD511" s="127"/>
      <c r="BE511" s="125">
        <v>117</v>
      </c>
    </row>
    <row r="512" spans="53:57" ht="21" customHeight="1" thickBot="1">
      <c r="BA512" s="10">
        <f>'اسماء العملاء'!A119</f>
        <v>0</v>
      </c>
      <c r="BB512" s="126"/>
      <c r="BC512" s="127"/>
      <c r="BD512" s="127"/>
      <c r="BE512" s="125">
        <v>118</v>
      </c>
    </row>
    <row r="513" spans="53:57" ht="21" customHeight="1" thickBot="1">
      <c r="BA513" s="10">
        <f>'اسماء العملاء'!A120</f>
        <v>0</v>
      </c>
      <c r="BB513" s="126"/>
      <c r="BC513" s="127"/>
      <c r="BD513" s="127"/>
      <c r="BE513" s="125">
        <v>119</v>
      </c>
    </row>
    <row r="514" spans="53:57" ht="21" customHeight="1" thickBot="1">
      <c r="BA514" s="10">
        <f>'اسماء العملاء'!A121</f>
        <v>0</v>
      </c>
      <c r="BB514" s="126"/>
      <c r="BC514" s="127"/>
      <c r="BD514" s="127"/>
      <c r="BE514" s="125">
        <v>120</v>
      </c>
    </row>
    <row r="515" spans="53:57" ht="21" customHeight="1" thickBot="1">
      <c r="BA515" s="10">
        <f>'اسماء العملاء'!A122</f>
        <v>0</v>
      </c>
      <c r="BB515" s="126"/>
      <c r="BC515" s="127"/>
      <c r="BD515" s="127"/>
      <c r="BE515" s="125">
        <v>121</v>
      </c>
    </row>
    <row r="516" spans="53:57" ht="21" customHeight="1" thickBot="1">
      <c r="BA516" s="10">
        <f>'اسماء العملاء'!A123</f>
        <v>0</v>
      </c>
      <c r="BB516" s="126"/>
      <c r="BC516" s="127"/>
      <c r="BD516" s="127"/>
      <c r="BE516" s="125">
        <v>122</v>
      </c>
    </row>
    <row r="517" spans="53:57" ht="21" customHeight="1" thickBot="1">
      <c r="BA517" s="10">
        <f>'اسماء العملاء'!A124</f>
        <v>0</v>
      </c>
      <c r="BB517" s="126"/>
      <c r="BC517" s="127"/>
      <c r="BD517" s="127"/>
      <c r="BE517" s="125">
        <v>123</v>
      </c>
    </row>
    <row r="518" spans="53:57" ht="21" customHeight="1" thickBot="1">
      <c r="BA518" s="10">
        <f>'اسماء العملاء'!A125</f>
        <v>0</v>
      </c>
      <c r="BB518" s="126"/>
      <c r="BC518" s="127"/>
      <c r="BD518" s="127"/>
      <c r="BE518" s="125">
        <v>124</v>
      </c>
    </row>
    <row r="519" spans="53:57" ht="21" customHeight="1" thickBot="1">
      <c r="BA519" s="10">
        <f>'اسماء العملاء'!A126</f>
        <v>0</v>
      </c>
      <c r="BB519" s="126"/>
      <c r="BC519" s="127"/>
      <c r="BD519" s="127"/>
      <c r="BE519" s="125">
        <v>125</v>
      </c>
    </row>
    <row r="520" spans="53:57" ht="21" customHeight="1" thickBot="1">
      <c r="BA520" s="10">
        <f>'اسماء العملاء'!A127</f>
        <v>0</v>
      </c>
      <c r="BB520" s="126"/>
      <c r="BC520" s="127"/>
      <c r="BD520" s="127"/>
      <c r="BE520" s="125">
        <v>126</v>
      </c>
    </row>
    <row r="521" spans="53:57" ht="21" customHeight="1" thickBot="1">
      <c r="BA521" s="10">
        <f>'اسماء العملاء'!A128</f>
        <v>0</v>
      </c>
      <c r="BB521" s="126"/>
      <c r="BC521" s="127"/>
      <c r="BD521" s="127"/>
      <c r="BE521" s="125">
        <v>127</v>
      </c>
    </row>
    <row r="522" spans="53:57" ht="21" customHeight="1" thickBot="1">
      <c r="BA522" s="10">
        <f>'اسماء العملاء'!A129</f>
        <v>0</v>
      </c>
      <c r="BB522" s="126"/>
      <c r="BC522" s="127"/>
      <c r="BD522" s="127"/>
      <c r="BE522" s="125">
        <v>128</v>
      </c>
    </row>
    <row r="523" spans="53:57" ht="21" customHeight="1" thickBot="1">
      <c r="BA523" s="10">
        <f>'اسماء العملاء'!A130</f>
        <v>0</v>
      </c>
      <c r="BB523" s="126"/>
      <c r="BC523" s="127"/>
      <c r="BD523" s="127"/>
      <c r="BE523" s="125">
        <v>129</v>
      </c>
    </row>
    <row r="524" spans="53:57" ht="21" customHeight="1" thickBot="1">
      <c r="BA524" s="10">
        <f>'اسماء العملاء'!A131</f>
        <v>0</v>
      </c>
      <c r="BB524" s="126"/>
      <c r="BC524" s="127"/>
      <c r="BD524" s="127"/>
      <c r="BE524" s="125">
        <v>130</v>
      </c>
    </row>
    <row r="525" spans="53:57" ht="21" customHeight="1" thickBot="1">
      <c r="BA525" s="10">
        <f>'اسماء العملاء'!A132</f>
        <v>0</v>
      </c>
      <c r="BB525" s="126"/>
      <c r="BC525" s="127"/>
      <c r="BD525" s="127"/>
      <c r="BE525" s="125">
        <v>131</v>
      </c>
    </row>
    <row r="526" spans="53:57" ht="21" customHeight="1" thickBot="1">
      <c r="BA526" s="10">
        <f>'اسماء العملاء'!A133</f>
        <v>0</v>
      </c>
      <c r="BB526" s="126"/>
      <c r="BC526" s="127"/>
      <c r="BD526" s="127"/>
      <c r="BE526" s="125">
        <v>132</v>
      </c>
    </row>
    <row r="527" spans="53:57" ht="21" customHeight="1" thickBot="1">
      <c r="BA527" s="10">
        <f>'اسماء العملاء'!A134</f>
        <v>0</v>
      </c>
      <c r="BB527" s="126"/>
      <c r="BC527" s="127"/>
      <c r="BD527" s="127"/>
      <c r="BE527" s="125">
        <v>133</v>
      </c>
    </row>
    <row r="528" spans="53:57" ht="21" customHeight="1" thickBot="1">
      <c r="BA528" s="10">
        <f>'اسماء العملاء'!A135</f>
        <v>0</v>
      </c>
      <c r="BB528" s="126"/>
      <c r="BC528" s="127"/>
      <c r="BD528" s="127"/>
      <c r="BE528" s="125">
        <v>134</v>
      </c>
    </row>
    <row r="529" spans="53:57" ht="21" customHeight="1" thickBot="1">
      <c r="BA529" s="10">
        <f>'اسماء العملاء'!A136</f>
        <v>0</v>
      </c>
      <c r="BB529" s="126"/>
      <c r="BC529" s="127"/>
      <c r="BD529" s="127"/>
      <c r="BE529" s="125">
        <v>135</v>
      </c>
    </row>
    <row r="530" spans="53:57" ht="21" customHeight="1" thickBot="1">
      <c r="BA530" s="10">
        <f>'اسماء العملاء'!A137</f>
        <v>0</v>
      </c>
      <c r="BB530" s="126"/>
      <c r="BC530" s="127"/>
      <c r="BD530" s="127"/>
      <c r="BE530" s="125">
        <v>136</v>
      </c>
    </row>
    <row r="531" spans="53:57" ht="21" customHeight="1" thickBot="1">
      <c r="BA531" s="10">
        <f>'اسماء العملاء'!A138</f>
        <v>0</v>
      </c>
      <c r="BB531" s="126"/>
      <c r="BC531" s="127"/>
      <c r="BD531" s="127"/>
      <c r="BE531" s="125">
        <v>137</v>
      </c>
    </row>
    <row r="532" spans="53:57" ht="21" customHeight="1" thickBot="1">
      <c r="BA532" s="10">
        <f>'اسماء العملاء'!A139</f>
        <v>0</v>
      </c>
      <c r="BB532" s="126"/>
      <c r="BC532" s="127"/>
      <c r="BD532" s="127"/>
      <c r="BE532" s="125">
        <v>138</v>
      </c>
    </row>
    <row r="533" spans="53:57" ht="21" customHeight="1" thickBot="1">
      <c r="BA533" s="10">
        <f>'اسماء العملاء'!A140</f>
        <v>0</v>
      </c>
      <c r="BB533" s="126"/>
      <c r="BC533" s="127"/>
      <c r="BD533" s="127"/>
      <c r="BE533" s="125">
        <v>139</v>
      </c>
    </row>
    <row r="534" spans="53:57" ht="21" customHeight="1" thickBot="1">
      <c r="BA534" s="10">
        <f>'اسماء العملاء'!A141</f>
        <v>0</v>
      </c>
      <c r="BB534" s="129"/>
      <c r="BC534" s="127"/>
      <c r="BD534" s="127"/>
      <c r="BE534" s="125">
        <v>140</v>
      </c>
    </row>
    <row r="535" spans="53:57" ht="21" customHeight="1" thickBot="1">
      <c r="BA535" s="10">
        <f>'اسماء العملاء'!A142</f>
        <v>0</v>
      </c>
      <c r="BB535" s="175"/>
      <c r="BC535" s="127"/>
      <c r="BD535" s="172"/>
      <c r="BE535" s="125">
        <v>141</v>
      </c>
    </row>
    <row r="536" spans="53:57" ht="21" customHeight="1" thickBot="1">
      <c r="BA536" s="10">
        <f>'اسماء العملاء'!A143</f>
        <v>0</v>
      </c>
      <c r="BB536" s="126"/>
      <c r="BC536" s="127"/>
      <c r="BD536" s="127"/>
      <c r="BE536" s="125">
        <v>142</v>
      </c>
    </row>
    <row r="537" spans="53:57" ht="21" customHeight="1" thickBot="1">
      <c r="BA537" s="10">
        <f>'اسماء العملاء'!A144</f>
        <v>0</v>
      </c>
      <c r="BB537" s="126"/>
      <c r="BC537" s="127"/>
      <c r="BD537" s="127"/>
      <c r="BE537" s="125">
        <v>143</v>
      </c>
    </row>
    <row r="538" spans="53:57" ht="21" customHeight="1" thickBot="1">
      <c r="BA538" s="10">
        <f>'اسماء العملاء'!A145</f>
        <v>0</v>
      </c>
      <c r="BB538" s="126"/>
      <c r="BC538" s="127"/>
      <c r="BD538" s="127"/>
      <c r="BE538" s="125">
        <v>144</v>
      </c>
    </row>
    <row r="539" spans="53:57" ht="21" customHeight="1" thickBot="1">
      <c r="BA539" s="10">
        <f>'اسماء العملاء'!A146</f>
        <v>0</v>
      </c>
      <c r="BB539" s="126"/>
      <c r="BC539" s="127"/>
      <c r="BD539" s="127"/>
      <c r="BE539" s="125">
        <v>145</v>
      </c>
    </row>
    <row r="540" spans="53:57" ht="21" customHeight="1" thickBot="1">
      <c r="BA540" s="10">
        <f>'اسماء العملاء'!A147</f>
        <v>0</v>
      </c>
      <c r="BB540" s="126"/>
      <c r="BC540" s="127"/>
      <c r="BD540" s="127"/>
      <c r="BE540" s="125">
        <v>146</v>
      </c>
    </row>
    <row r="541" spans="53:57" ht="21" customHeight="1" thickBot="1">
      <c r="BA541" s="10">
        <f>'اسماء العملاء'!A148</f>
        <v>0</v>
      </c>
      <c r="BB541" s="126"/>
      <c r="BC541" s="127"/>
      <c r="BD541" s="127"/>
      <c r="BE541" s="125">
        <v>147</v>
      </c>
    </row>
    <row r="542" spans="53:57" ht="21" customHeight="1" thickBot="1">
      <c r="BA542" s="10">
        <f>'اسماء العملاء'!A149</f>
        <v>0</v>
      </c>
      <c r="BB542" s="126"/>
      <c r="BC542" s="127"/>
      <c r="BD542" s="127"/>
      <c r="BE542" s="125">
        <v>148</v>
      </c>
    </row>
    <row r="543" spans="53:57" ht="21" customHeight="1" thickBot="1">
      <c r="BA543" s="10">
        <f>'اسماء العملاء'!A150</f>
        <v>0</v>
      </c>
      <c r="BB543" s="126"/>
      <c r="BC543" s="127"/>
      <c r="BD543" s="127"/>
      <c r="BE543" s="125">
        <v>149</v>
      </c>
    </row>
    <row r="544" spans="53:57" ht="21" customHeight="1" thickBot="1">
      <c r="BA544" s="10">
        <f>'اسماء العملاء'!A151</f>
        <v>0</v>
      </c>
      <c r="BB544" s="126"/>
      <c r="BC544" s="127"/>
      <c r="BD544" s="127"/>
      <c r="BE544" s="125">
        <v>150</v>
      </c>
    </row>
    <row r="545" spans="53:57" ht="21" customHeight="1" thickBot="1">
      <c r="BA545" s="10">
        <f>'اسماء العملاء'!A152</f>
        <v>0</v>
      </c>
      <c r="BB545" s="126"/>
      <c r="BC545" s="127"/>
      <c r="BD545" s="127"/>
      <c r="BE545" s="125">
        <v>151</v>
      </c>
    </row>
    <row r="546" spans="53:57" ht="21" customHeight="1" thickBot="1">
      <c r="BA546" s="10">
        <f>'اسماء العملاء'!A153</f>
        <v>0</v>
      </c>
      <c r="BB546" s="126"/>
      <c r="BC546" s="127"/>
      <c r="BD546" s="127"/>
      <c r="BE546" s="125">
        <v>152</v>
      </c>
    </row>
    <row r="547" spans="53:57" ht="21" customHeight="1" thickBot="1">
      <c r="BA547" s="10">
        <f>'اسماء العملاء'!A154</f>
        <v>0</v>
      </c>
      <c r="BB547" s="126"/>
      <c r="BC547" s="127"/>
      <c r="BD547" s="127"/>
      <c r="BE547" s="125">
        <v>153</v>
      </c>
    </row>
    <row r="548" spans="53:57" ht="21" customHeight="1" thickBot="1">
      <c r="BA548" s="10">
        <f>'اسماء العملاء'!A155</f>
        <v>0</v>
      </c>
      <c r="BB548" s="126"/>
      <c r="BC548" s="127"/>
      <c r="BD548" s="127"/>
      <c r="BE548" s="125">
        <v>154</v>
      </c>
    </row>
    <row r="549" spans="53:57" ht="21" customHeight="1" thickBot="1">
      <c r="BA549" s="10">
        <f>'اسماء العملاء'!A156</f>
        <v>0</v>
      </c>
      <c r="BB549" s="126"/>
      <c r="BC549" s="127"/>
      <c r="BD549" s="127"/>
      <c r="BE549" s="125">
        <v>155</v>
      </c>
    </row>
    <row r="550" spans="53:57" ht="21" customHeight="1" thickBot="1">
      <c r="BA550" s="10">
        <f>'اسماء العملاء'!A157</f>
        <v>0</v>
      </c>
      <c r="BB550" s="126"/>
      <c r="BC550" s="127"/>
      <c r="BD550" s="127"/>
      <c r="BE550" s="125">
        <v>156</v>
      </c>
    </row>
    <row r="551" spans="53:57" ht="21" customHeight="1" thickBot="1">
      <c r="BA551" s="10">
        <f>'اسماء العملاء'!A158</f>
        <v>0</v>
      </c>
      <c r="BB551" s="126"/>
      <c r="BC551" s="127"/>
      <c r="BD551" s="127"/>
      <c r="BE551" s="125">
        <v>157</v>
      </c>
    </row>
    <row r="552" spans="53:57" ht="21" customHeight="1" thickBot="1">
      <c r="BA552" s="10">
        <f>'اسماء العملاء'!A159</f>
        <v>0</v>
      </c>
      <c r="BB552" s="126"/>
      <c r="BC552" s="127"/>
      <c r="BD552" s="127"/>
      <c r="BE552" s="125">
        <v>158</v>
      </c>
    </row>
    <row r="553" spans="53:57" ht="21" customHeight="1" thickBot="1">
      <c r="BA553" s="10">
        <f>'اسماء العملاء'!A160</f>
        <v>0</v>
      </c>
      <c r="BB553" s="126"/>
      <c r="BC553" s="127"/>
      <c r="BD553" s="127"/>
      <c r="BE553" s="125">
        <v>159</v>
      </c>
    </row>
    <row r="554" spans="53:57" ht="21" customHeight="1" thickBot="1">
      <c r="BA554" s="10">
        <f>'اسماء العملاء'!A161</f>
        <v>0</v>
      </c>
      <c r="BB554" s="126"/>
      <c r="BC554" s="127"/>
      <c r="BD554" s="127"/>
      <c r="BE554" s="125">
        <v>160</v>
      </c>
    </row>
    <row r="555" spans="53:57" ht="21" customHeight="1" thickBot="1">
      <c r="BA555" s="10">
        <f>'اسماء العملاء'!A162</f>
        <v>0</v>
      </c>
      <c r="BB555" s="126"/>
      <c r="BC555" s="127"/>
      <c r="BD555" s="127"/>
      <c r="BE555" s="125">
        <v>161</v>
      </c>
    </row>
    <row r="556" spans="53:57" ht="21" customHeight="1" thickBot="1">
      <c r="BA556" s="10">
        <f>'اسماء العملاء'!A163</f>
        <v>0</v>
      </c>
      <c r="BB556" s="126"/>
      <c r="BC556" s="127"/>
      <c r="BD556" s="127"/>
      <c r="BE556" s="125">
        <v>162</v>
      </c>
    </row>
    <row r="557" spans="53:57" ht="21" customHeight="1" thickBot="1">
      <c r="BA557" s="10">
        <f>'اسماء العملاء'!A164</f>
        <v>0</v>
      </c>
      <c r="BB557" s="126"/>
      <c r="BC557" s="127"/>
      <c r="BD557" s="127"/>
      <c r="BE557" s="125">
        <v>163</v>
      </c>
    </row>
    <row r="558" spans="53:57" ht="21" customHeight="1" thickBot="1">
      <c r="BA558" s="10">
        <f>'اسماء العملاء'!A165</f>
        <v>0</v>
      </c>
      <c r="BB558" s="126"/>
      <c r="BC558" s="127"/>
      <c r="BD558" s="127"/>
      <c r="BE558" s="125">
        <v>164</v>
      </c>
    </row>
    <row r="559" spans="53:57" ht="21" customHeight="1" thickBot="1">
      <c r="BA559" s="10">
        <f>'اسماء العملاء'!A166</f>
        <v>0</v>
      </c>
      <c r="BB559" s="126"/>
      <c r="BC559" s="127"/>
      <c r="BD559" s="127"/>
      <c r="BE559" s="125">
        <v>165</v>
      </c>
    </row>
    <row r="560" spans="53:57" ht="21" customHeight="1" thickBot="1">
      <c r="BA560" s="10">
        <f>'اسماء العملاء'!A167</f>
        <v>0</v>
      </c>
      <c r="BB560" s="126"/>
      <c r="BC560" s="127"/>
      <c r="BD560" s="127"/>
      <c r="BE560" s="125">
        <v>166</v>
      </c>
    </row>
    <row r="561" spans="53:57" ht="21" customHeight="1" thickBot="1">
      <c r="BA561" s="10">
        <f>'اسماء العملاء'!A168</f>
        <v>0</v>
      </c>
      <c r="BB561" s="126"/>
      <c r="BC561" s="127"/>
      <c r="BD561" s="127"/>
      <c r="BE561" s="125">
        <v>167</v>
      </c>
    </row>
    <row r="562" spans="53:57" ht="21" customHeight="1" thickBot="1">
      <c r="BA562" s="10">
        <f>'اسماء العملاء'!A169</f>
        <v>0</v>
      </c>
      <c r="BB562" s="126"/>
      <c r="BC562" s="127"/>
      <c r="BD562" s="127"/>
      <c r="BE562" s="125">
        <v>168</v>
      </c>
    </row>
    <row r="563" spans="53:57" ht="21" customHeight="1" thickBot="1">
      <c r="BA563" s="10">
        <f>'اسماء العملاء'!A170</f>
        <v>0</v>
      </c>
      <c r="BB563" s="126"/>
      <c r="BC563" s="127"/>
      <c r="BD563" s="127"/>
      <c r="BE563" s="125">
        <v>169</v>
      </c>
    </row>
    <row r="564" spans="53:57" ht="21" customHeight="1" thickBot="1">
      <c r="BA564" s="10">
        <f>'اسماء العملاء'!A171</f>
        <v>0</v>
      </c>
      <c r="BB564" s="126"/>
      <c r="BC564" s="127"/>
      <c r="BD564" s="127"/>
      <c r="BE564" s="125">
        <v>170</v>
      </c>
    </row>
    <row r="565" spans="53:57" ht="21" customHeight="1" thickBot="1">
      <c r="BA565" s="10">
        <f>'اسماء العملاء'!A172</f>
        <v>0</v>
      </c>
      <c r="BB565" s="126"/>
      <c r="BC565" s="127"/>
      <c r="BD565" s="127"/>
      <c r="BE565" s="125">
        <v>171</v>
      </c>
    </row>
    <row r="566" spans="53:57" ht="21" customHeight="1" thickBot="1">
      <c r="BA566" s="10">
        <f>'اسماء العملاء'!A173</f>
        <v>0</v>
      </c>
      <c r="BB566" s="126"/>
      <c r="BC566" s="127"/>
      <c r="BD566" s="127"/>
      <c r="BE566" s="125">
        <v>172</v>
      </c>
    </row>
    <row r="567" spans="53:57" ht="21" customHeight="1" thickBot="1">
      <c r="BA567" s="10">
        <f>'اسماء العملاء'!A174</f>
        <v>0</v>
      </c>
      <c r="BB567" s="126"/>
      <c r="BC567" s="127"/>
      <c r="BD567" s="127"/>
      <c r="BE567" s="125">
        <v>173</v>
      </c>
    </row>
    <row r="568" spans="53:57" ht="21" customHeight="1" thickBot="1">
      <c r="BA568" s="10">
        <f>'اسماء العملاء'!A175</f>
        <v>0</v>
      </c>
      <c r="BB568" s="126"/>
      <c r="BC568" s="127"/>
      <c r="BD568" s="127"/>
      <c r="BE568" s="125">
        <v>174</v>
      </c>
    </row>
    <row r="569" spans="53:57" ht="21" customHeight="1" thickBot="1">
      <c r="BA569" s="10">
        <f>'اسماء العملاء'!A176</f>
        <v>0</v>
      </c>
      <c r="BB569" s="126"/>
      <c r="BC569" s="127"/>
      <c r="BD569" s="127"/>
      <c r="BE569" s="125">
        <v>175</v>
      </c>
    </row>
    <row r="570" spans="53:57" ht="21" customHeight="1" thickBot="1">
      <c r="BA570" s="10">
        <f>'اسماء العملاء'!A177</f>
        <v>0</v>
      </c>
      <c r="BB570" s="126"/>
      <c r="BC570" s="127"/>
      <c r="BD570" s="127"/>
      <c r="BE570" s="125">
        <v>176</v>
      </c>
    </row>
    <row r="571" spans="53:57" ht="21" customHeight="1" thickBot="1">
      <c r="BA571" s="10">
        <f>'اسماء العملاء'!A178</f>
        <v>0</v>
      </c>
      <c r="BB571" s="126"/>
      <c r="BC571" s="127"/>
      <c r="BD571" s="127"/>
      <c r="BE571" s="125">
        <v>177</v>
      </c>
    </row>
    <row r="572" spans="53:57" ht="21" customHeight="1" thickBot="1">
      <c r="BA572" s="10">
        <f>'اسماء العملاء'!A179</f>
        <v>0</v>
      </c>
      <c r="BB572" s="126"/>
      <c r="BC572" s="127"/>
      <c r="BD572" s="127"/>
      <c r="BE572" s="125">
        <v>178</v>
      </c>
    </row>
    <row r="573" spans="53:57" ht="21" customHeight="1" thickBot="1">
      <c r="BA573" s="10">
        <f>'اسماء العملاء'!A180</f>
        <v>0</v>
      </c>
      <c r="BB573" s="126"/>
      <c r="BC573" s="127"/>
      <c r="BD573" s="127"/>
      <c r="BE573" s="125">
        <v>179</v>
      </c>
    </row>
    <row r="574" spans="53:57" ht="21" customHeight="1" thickBot="1">
      <c r="BA574" s="10">
        <f>'اسماء العملاء'!A181</f>
        <v>0</v>
      </c>
      <c r="BB574" s="126"/>
      <c r="BC574" s="127"/>
      <c r="BD574" s="127"/>
      <c r="BE574" s="125">
        <v>180</v>
      </c>
    </row>
    <row r="575" spans="53:57" ht="21" customHeight="1" thickBot="1">
      <c r="BA575" s="10">
        <f>'اسماء العملاء'!A182</f>
        <v>0</v>
      </c>
      <c r="BB575" s="126"/>
      <c r="BC575" s="127"/>
      <c r="BD575" s="127"/>
      <c r="BE575" s="125">
        <v>181</v>
      </c>
    </row>
    <row r="576" spans="53:57" ht="21" customHeight="1" thickBot="1">
      <c r="BA576" s="10">
        <f>'اسماء العملاء'!A183</f>
        <v>0</v>
      </c>
      <c r="BB576" s="126"/>
      <c r="BC576" s="127"/>
      <c r="BD576" s="127"/>
      <c r="BE576" s="125">
        <v>182</v>
      </c>
    </row>
    <row r="577" spans="53:57" ht="21" customHeight="1" thickBot="1">
      <c r="BA577" s="10">
        <f>'اسماء العملاء'!A184</f>
        <v>0</v>
      </c>
      <c r="BB577" s="126"/>
      <c r="BC577" s="127"/>
      <c r="BD577" s="127"/>
      <c r="BE577" s="125">
        <v>183</v>
      </c>
    </row>
    <row r="578" spans="53:57" ht="21" customHeight="1" thickBot="1">
      <c r="BA578" s="10">
        <f>'اسماء العملاء'!A185</f>
        <v>0</v>
      </c>
      <c r="BB578" s="126"/>
      <c r="BC578" s="127"/>
      <c r="BD578" s="127"/>
      <c r="BE578" s="125">
        <v>184</v>
      </c>
    </row>
    <row r="579" spans="53:57" ht="21" customHeight="1" thickBot="1">
      <c r="BA579" s="10">
        <f>'اسماء العملاء'!A186</f>
        <v>0</v>
      </c>
      <c r="BB579" s="126"/>
      <c r="BC579" s="127"/>
      <c r="BD579" s="127"/>
      <c r="BE579" s="125">
        <v>185</v>
      </c>
    </row>
    <row r="580" spans="53:57" ht="21" customHeight="1" thickBot="1">
      <c r="BA580" s="10">
        <f>'اسماء العملاء'!A187</f>
        <v>0</v>
      </c>
      <c r="BB580" s="126"/>
      <c r="BC580" s="127"/>
      <c r="BD580" s="127"/>
      <c r="BE580" s="125">
        <v>186</v>
      </c>
    </row>
    <row r="581" spans="53:57" ht="21" customHeight="1" thickBot="1">
      <c r="BA581" s="10">
        <f>'اسماء العملاء'!A188</f>
        <v>0</v>
      </c>
      <c r="BB581" s="126"/>
      <c r="BC581" s="127"/>
      <c r="BD581" s="127"/>
      <c r="BE581" s="125">
        <v>187</v>
      </c>
    </row>
    <row r="582" spans="53:57" ht="21" customHeight="1" thickBot="1">
      <c r="BA582" s="10">
        <f>'اسماء العملاء'!A189</f>
        <v>0</v>
      </c>
      <c r="BB582" s="126"/>
      <c r="BC582" s="127"/>
      <c r="BD582" s="127"/>
      <c r="BE582" s="125">
        <v>188</v>
      </c>
    </row>
    <row r="583" spans="53:57" ht="21" customHeight="1" thickBot="1">
      <c r="BA583" s="10">
        <f>'اسماء العملاء'!A190</f>
        <v>0</v>
      </c>
      <c r="BB583" s="126"/>
      <c r="BC583" s="127"/>
      <c r="BD583" s="127"/>
      <c r="BE583" s="125">
        <v>189</v>
      </c>
    </row>
    <row r="584" spans="53:57" ht="21" customHeight="1" thickBot="1">
      <c r="BA584" s="10">
        <f>'اسماء العملاء'!A191</f>
        <v>0</v>
      </c>
      <c r="BB584" s="126"/>
      <c r="BC584" s="127"/>
      <c r="BD584" s="127"/>
      <c r="BE584" s="125">
        <v>190</v>
      </c>
    </row>
    <row r="585" spans="53:57" ht="21" customHeight="1" thickBot="1">
      <c r="BA585" s="10">
        <f>'اسماء العملاء'!A192</f>
        <v>0</v>
      </c>
      <c r="BB585" s="126"/>
      <c r="BC585" s="127"/>
      <c r="BD585" s="127"/>
      <c r="BE585" s="125">
        <v>191</v>
      </c>
    </row>
    <row r="586" spans="53:57" ht="21" customHeight="1" thickBot="1">
      <c r="BA586" s="10">
        <f>'اسماء العملاء'!A193</f>
        <v>0</v>
      </c>
      <c r="BB586" s="126"/>
      <c r="BC586" s="127"/>
      <c r="BD586" s="127"/>
      <c r="BE586" s="125">
        <v>192</v>
      </c>
    </row>
    <row r="587" spans="53:57" ht="21" customHeight="1" thickBot="1">
      <c r="BA587" s="10">
        <f>'اسماء العملاء'!A194</f>
        <v>0</v>
      </c>
      <c r="BB587" s="126"/>
      <c r="BC587" s="127"/>
      <c r="BD587" s="127"/>
      <c r="BE587" s="125">
        <v>193</v>
      </c>
    </row>
    <row r="588" spans="53:57" ht="21" customHeight="1" thickBot="1">
      <c r="BA588" s="10">
        <f>'اسماء العملاء'!A195</f>
        <v>0</v>
      </c>
      <c r="BB588" s="126"/>
      <c r="BC588" s="127"/>
      <c r="BD588" s="127"/>
      <c r="BE588" s="125">
        <v>194</v>
      </c>
    </row>
    <row r="589" spans="53:57" ht="21" customHeight="1" thickBot="1">
      <c r="BA589" s="10">
        <f>'اسماء العملاء'!A196</f>
        <v>0</v>
      </c>
      <c r="BB589" s="126"/>
      <c r="BC589" s="127"/>
      <c r="BD589" s="127"/>
      <c r="BE589" s="125">
        <v>195</v>
      </c>
    </row>
    <row r="590" spans="53:57" ht="21" customHeight="1" thickBot="1">
      <c r="BA590" s="10">
        <f>'اسماء العملاء'!A197</f>
        <v>0</v>
      </c>
      <c r="BB590" s="126"/>
      <c r="BC590" s="127"/>
      <c r="BD590" s="127"/>
      <c r="BE590" s="125">
        <v>196</v>
      </c>
    </row>
    <row r="591" spans="53:57" ht="21" customHeight="1" thickBot="1">
      <c r="BA591" s="10">
        <f>'اسماء العملاء'!A198</f>
        <v>0</v>
      </c>
      <c r="BB591" s="126"/>
      <c r="BC591" s="127"/>
      <c r="BD591" s="127"/>
      <c r="BE591" s="125">
        <v>197</v>
      </c>
    </row>
    <row r="592" spans="53:57" ht="21" customHeight="1" thickBot="1">
      <c r="BA592" s="10">
        <f>'اسماء العملاء'!A199</f>
        <v>0</v>
      </c>
      <c r="BB592" s="126"/>
      <c r="BC592" s="127"/>
      <c r="BD592" s="127"/>
      <c r="BE592" s="125">
        <v>198</v>
      </c>
    </row>
    <row r="593" spans="53:57" ht="21" customHeight="1" thickBot="1">
      <c r="BA593" s="10">
        <f>'اسماء العملاء'!A200</f>
        <v>0</v>
      </c>
      <c r="BB593" s="126"/>
      <c r="BC593" s="127"/>
      <c r="BD593" s="127"/>
      <c r="BE593" s="125">
        <v>199</v>
      </c>
    </row>
    <row r="594" spans="53:57" ht="21" customHeight="1" thickBot="1">
      <c r="BA594" s="10">
        <f>'اسماء العملاء'!A201</f>
        <v>0</v>
      </c>
      <c r="BB594" s="126"/>
      <c r="BC594" s="127"/>
      <c r="BD594" s="127"/>
      <c r="BE594" s="125">
        <v>200</v>
      </c>
    </row>
    <row r="595" spans="53:57" ht="21" customHeight="1" thickBot="1">
      <c r="BA595" s="10">
        <f>'اسماء العملاء'!A202</f>
        <v>0</v>
      </c>
      <c r="BB595" s="126"/>
      <c r="BC595" s="127"/>
      <c r="BD595" s="127"/>
      <c r="BE595" s="125">
        <v>201</v>
      </c>
    </row>
    <row r="596" spans="53:57" ht="21" customHeight="1" thickBot="1">
      <c r="BA596" s="10">
        <f>'اسماء العملاء'!A203</f>
        <v>0</v>
      </c>
      <c r="BB596" s="126"/>
      <c r="BC596" s="127"/>
      <c r="BD596" s="127"/>
      <c r="BE596" s="125">
        <v>202</v>
      </c>
    </row>
    <row r="597" spans="53:57" ht="21" customHeight="1" thickBot="1">
      <c r="BA597" s="10">
        <f>'اسماء العملاء'!A204</f>
        <v>0</v>
      </c>
      <c r="BB597" s="126"/>
      <c r="BC597" s="127"/>
      <c r="BD597" s="127"/>
      <c r="BE597" s="125">
        <v>203</v>
      </c>
    </row>
    <row r="598" spans="53:57" ht="21" customHeight="1" thickBot="1">
      <c r="BA598" s="10">
        <f>'اسماء العملاء'!A205</f>
        <v>0</v>
      </c>
      <c r="BB598" s="126"/>
      <c r="BC598" s="127"/>
      <c r="BD598" s="127"/>
      <c r="BE598" s="125">
        <v>204</v>
      </c>
    </row>
    <row r="599" spans="53:57" ht="21" customHeight="1" thickBot="1">
      <c r="BA599" s="10">
        <f>'اسماء العملاء'!A206</f>
        <v>0</v>
      </c>
      <c r="BB599" s="126"/>
      <c r="BC599" s="127"/>
      <c r="BD599" s="127"/>
      <c r="BE599" s="125">
        <v>205</v>
      </c>
    </row>
    <row r="600" spans="53:57" ht="21" customHeight="1" thickBot="1">
      <c r="BA600" s="10">
        <f>'اسماء العملاء'!A207</f>
        <v>0</v>
      </c>
      <c r="BB600" s="126"/>
      <c r="BC600" s="127"/>
      <c r="BD600" s="127"/>
      <c r="BE600" s="125">
        <v>206</v>
      </c>
    </row>
    <row r="601" spans="53:57" ht="21" customHeight="1" thickBot="1">
      <c r="BA601" s="10">
        <f>'اسماء العملاء'!A208</f>
        <v>0</v>
      </c>
      <c r="BB601" s="126"/>
      <c r="BC601" s="127"/>
      <c r="BD601" s="127"/>
      <c r="BE601" s="125">
        <v>207</v>
      </c>
    </row>
    <row r="602" spans="53:57" ht="21" customHeight="1" thickBot="1">
      <c r="BA602" s="10">
        <f>'اسماء العملاء'!A209</f>
        <v>0</v>
      </c>
      <c r="BB602" s="126"/>
      <c r="BC602" s="127"/>
      <c r="BD602" s="127"/>
      <c r="BE602" s="125">
        <v>208</v>
      </c>
    </row>
    <row r="603" spans="53:57" ht="21" customHeight="1" thickBot="1">
      <c r="BA603" s="10">
        <f>'اسماء العملاء'!A210</f>
        <v>0</v>
      </c>
      <c r="BB603" s="126"/>
      <c r="BC603" s="127"/>
      <c r="BD603" s="127"/>
      <c r="BE603" s="125">
        <v>209</v>
      </c>
    </row>
    <row r="604" spans="53:57" ht="21" customHeight="1" thickBot="1">
      <c r="BA604" s="10">
        <f>'اسماء العملاء'!A211</f>
        <v>0</v>
      </c>
      <c r="BB604" s="126"/>
      <c r="BC604" s="127"/>
      <c r="BD604" s="127"/>
      <c r="BE604" s="125">
        <v>210</v>
      </c>
    </row>
    <row r="605" spans="53:57" ht="21" customHeight="1" thickBot="1">
      <c r="BA605" s="10">
        <f>'اسماء العملاء'!A212</f>
        <v>0</v>
      </c>
      <c r="BB605" s="126"/>
      <c r="BC605" s="127"/>
      <c r="BD605" s="127"/>
      <c r="BE605" s="125">
        <v>211</v>
      </c>
    </row>
    <row r="606" spans="53:57" ht="21" customHeight="1" thickBot="1">
      <c r="BA606" s="10">
        <f>'اسماء العملاء'!A213</f>
        <v>0</v>
      </c>
      <c r="BB606" s="126"/>
      <c r="BC606" s="127"/>
      <c r="BD606" s="127"/>
      <c r="BE606" s="125">
        <v>212</v>
      </c>
    </row>
    <row r="607" spans="53:57" ht="21" customHeight="1" thickBot="1">
      <c r="BA607" s="10">
        <f>'اسماء العملاء'!A214</f>
        <v>0</v>
      </c>
      <c r="BB607" s="126"/>
      <c r="BC607" s="127"/>
      <c r="BD607" s="127"/>
      <c r="BE607" s="125">
        <v>213</v>
      </c>
    </row>
    <row r="608" spans="53:57" ht="21" customHeight="1" thickBot="1">
      <c r="BA608" s="10">
        <f>'اسماء العملاء'!A215</f>
        <v>0</v>
      </c>
      <c r="BB608" s="126"/>
      <c r="BC608" s="127"/>
      <c r="BD608" s="127"/>
      <c r="BE608" s="125">
        <v>214</v>
      </c>
    </row>
    <row r="609" spans="53:57" ht="21" customHeight="1" thickBot="1">
      <c r="BA609" s="10">
        <f>'اسماء العملاء'!A216</f>
        <v>0</v>
      </c>
      <c r="BB609" s="126"/>
      <c r="BC609" s="127"/>
      <c r="BD609" s="127"/>
      <c r="BE609" s="125">
        <v>215</v>
      </c>
    </row>
    <row r="610" spans="53:57" ht="21" customHeight="1" thickBot="1">
      <c r="BA610" s="10">
        <f>'اسماء العملاء'!A217</f>
        <v>0</v>
      </c>
      <c r="BB610" s="126"/>
      <c r="BC610" s="127"/>
      <c r="BD610" s="127"/>
      <c r="BE610" s="125">
        <v>216</v>
      </c>
    </row>
    <row r="611" spans="53:57" ht="21" customHeight="1" thickBot="1">
      <c r="BA611" s="10">
        <f>'اسماء العملاء'!A218</f>
        <v>0</v>
      </c>
      <c r="BB611" s="126"/>
      <c r="BC611" s="127"/>
      <c r="BD611" s="127"/>
      <c r="BE611" s="125">
        <v>217</v>
      </c>
    </row>
    <row r="612" spans="53:57" ht="21" customHeight="1" thickBot="1">
      <c r="BA612" s="10">
        <f>'اسماء العملاء'!A219</f>
        <v>0</v>
      </c>
      <c r="BB612" s="126"/>
      <c r="BC612" s="127"/>
      <c r="BD612" s="127"/>
      <c r="BE612" s="125">
        <v>218</v>
      </c>
    </row>
    <row r="613" spans="53:57" ht="21" customHeight="1" thickBot="1">
      <c r="BA613" s="10">
        <f>'اسماء العملاء'!A220</f>
        <v>0</v>
      </c>
      <c r="BB613" s="126"/>
      <c r="BC613" s="127"/>
      <c r="BD613" s="127"/>
      <c r="BE613" s="125">
        <v>219</v>
      </c>
    </row>
    <row r="614" spans="53:57" ht="21" customHeight="1" thickBot="1">
      <c r="BA614" s="10">
        <f>'اسماء العملاء'!A221</f>
        <v>0</v>
      </c>
      <c r="BB614" s="126"/>
      <c r="BC614" s="127"/>
      <c r="BD614" s="127"/>
      <c r="BE614" s="125">
        <v>220</v>
      </c>
    </row>
    <row r="615" spans="53:57" ht="21" customHeight="1" thickBot="1">
      <c r="BA615" s="10">
        <f>'اسماء العملاء'!A222</f>
        <v>0</v>
      </c>
      <c r="BB615" s="126"/>
      <c r="BC615" s="127"/>
      <c r="BD615" s="127"/>
      <c r="BE615" s="125">
        <v>221</v>
      </c>
    </row>
    <row r="616" spans="53:57" ht="21" customHeight="1" thickBot="1">
      <c r="BA616" s="10">
        <f>'اسماء العملاء'!A223</f>
        <v>0</v>
      </c>
      <c r="BB616" s="126"/>
      <c r="BC616" s="127"/>
      <c r="BD616" s="127"/>
      <c r="BE616" s="125">
        <v>222</v>
      </c>
    </row>
    <row r="617" spans="53:57" ht="21" customHeight="1" thickBot="1">
      <c r="BA617" s="10">
        <f>'اسماء العملاء'!A224</f>
        <v>0</v>
      </c>
      <c r="BB617" s="129"/>
      <c r="BC617" s="127"/>
      <c r="BD617" s="127"/>
      <c r="BE617" s="125">
        <v>223</v>
      </c>
    </row>
    <row r="618" spans="53:57" ht="21" customHeight="1" thickBot="1">
      <c r="BA618" s="10">
        <f>'اسماء العملاء'!A225</f>
        <v>0</v>
      </c>
      <c r="BB618" s="126"/>
      <c r="BC618" s="127"/>
      <c r="BD618" s="127"/>
      <c r="BE618" s="125">
        <v>224</v>
      </c>
    </row>
    <row r="619" spans="53:57" ht="21" customHeight="1" thickBot="1">
      <c r="BA619" s="10">
        <f>'اسماء العملاء'!A226</f>
        <v>0</v>
      </c>
      <c r="BB619" s="126"/>
      <c r="BC619" s="127"/>
      <c r="BD619" s="127"/>
      <c r="BE619" s="125">
        <v>225</v>
      </c>
    </row>
    <row r="620" spans="53:57" ht="21" customHeight="1" thickBot="1">
      <c r="BA620" s="10">
        <f>'اسماء العملاء'!A227</f>
        <v>0</v>
      </c>
      <c r="BB620" s="126"/>
      <c r="BC620" s="127"/>
      <c r="BD620" s="127"/>
      <c r="BE620" s="125">
        <v>226</v>
      </c>
    </row>
    <row r="621" spans="53:57" ht="21" customHeight="1" thickBot="1">
      <c r="BA621" s="10">
        <f>'اسماء العملاء'!A228</f>
        <v>0</v>
      </c>
      <c r="BB621" s="126"/>
      <c r="BC621" s="127"/>
      <c r="BD621" s="127"/>
      <c r="BE621" s="125">
        <v>227</v>
      </c>
    </row>
    <row r="622" spans="53:57" ht="21" customHeight="1" thickBot="1">
      <c r="BA622" s="10">
        <f>'اسماء العملاء'!A229</f>
        <v>0</v>
      </c>
      <c r="BB622" s="126"/>
      <c r="BC622" s="127"/>
      <c r="BD622" s="127"/>
      <c r="BE622" s="125">
        <v>228</v>
      </c>
    </row>
    <row r="623" spans="53:57" ht="21" customHeight="1" thickBot="1">
      <c r="BA623" s="10">
        <f>'اسماء العملاء'!A230</f>
        <v>0</v>
      </c>
      <c r="BB623" s="126"/>
      <c r="BC623" s="127"/>
      <c r="BD623" s="127"/>
      <c r="BE623" s="125">
        <v>229</v>
      </c>
    </row>
    <row r="624" spans="53:57" ht="21" customHeight="1" thickBot="1">
      <c r="BA624" s="10">
        <f>'اسماء العملاء'!A231</f>
        <v>0</v>
      </c>
      <c r="BB624" s="126"/>
      <c r="BC624" s="127"/>
      <c r="BD624" s="127"/>
      <c r="BE624" s="125">
        <v>230</v>
      </c>
    </row>
    <row r="625" spans="53:57" ht="21" customHeight="1" thickBot="1">
      <c r="BA625" s="10">
        <f>'اسماء العملاء'!A232</f>
        <v>0</v>
      </c>
      <c r="BB625" s="126"/>
      <c r="BC625" s="127"/>
      <c r="BD625" s="127"/>
      <c r="BE625" s="125">
        <v>231</v>
      </c>
    </row>
    <row r="626" spans="53:57" ht="21" customHeight="1" thickBot="1">
      <c r="BA626" s="10">
        <f>'اسماء العملاء'!A233</f>
        <v>0</v>
      </c>
      <c r="BB626" s="126"/>
      <c r="BC626" s="127"/>
      <c r="BD626" s="127"/>
      <c r="BE626" s="125">
        <v>232</v>
      </c>
    </row>
    <row r="627" spans="53:57" ht="21" customHeight="1" thickBot="1">
      <c r="BA627" s="10">
        <f>'اسماء العملاء'!A234</f>
        <v>0</v>
      </c>
      <c r="BB627" s="126"/>
      <c r="BC627" s="127"/>
      <c r="BD627" s="127"/>
      <c r="BE627" s="125">
        <v>233</v>
      </c>
    </row>
    <row r="628" spans="53:57" ht="21" customHeight="1" thickBot="1">
      <c r="BA628" s="10">
        <f>'اسماء العملاء'!A235</f>
        <v>0</v>
      </c>
      <c r="BB628" s="126"/>
      <c r="BC628" s="127"/>
      <c r="BD628" s="127"/>
      <c r="BE628" s="125">
        <v>234</v>
      </c>
    </row>
    <row r="629" spans="53:57" ht="21" customHeight="1" thickBot="1">
      <c r="BA629" s="10">
        <f>'اسماء العملاء'!A236</f>
        <v>0</v>
      </c>
      <c r="BB629" s="126"/>
      <c r="BC629" s="127"/>
      <c r="BD629" s="127"/>
      <c r="BE629" s="125">
        <v>235</v>
      </c>
    </row>
    <row r="630" spans="53:57" ht="21" customHeight="1" thickBot="1">
      <c r="BA630" s="10">
        <f>'اسماء العملاء'!A237</f>
        <v>0</v>
      </c>
      <c r="BB630" s="126"/>
      <c r="BC630" s="127"/>
      <c r="BD630" s="127"/>
      <c r="BE630" s="125">
        <v>236</v>
      </c>
    </row>
    <row r="631" spans="53:57" ht="21" customHeight="1" thickBot="1">
      <c r="BA631" s="10">
        <f>'اسماء العملاء'!A238</f>
        <v>0</v>
      </c>
      <c r="BB631" s="126"/>
      <c r="BC631" s="127"/>
      <c r="BD631" s="127"/>
      <c r="BE631" s="125">
        <v>237</v>
      </c>
    </row>
    <row r="632" spans="53:57" ht="21" customHeight="1" thickBot="1">
      <c r="BA632" s="10">
        <f>'اسماء العملاء'!A239</f>
        <v>0</v>
      </c>
      <c r="BB632" s="126"/>
      <c r="BC632" s="127"/>
      <c r="BD632" s="127"/>
      <c r="BE632" s="125">
        <v>238</v>
      </c>
    </row>
    <row r="633" spans="53:57" ht="21" customHeight="1" thickBot="1">
      <c r="BA633" s="10">
        <f>'اسماء العملاء'!A240</f>
        <v>0</v>
      </c>
      <c r="BB633" s="126"/>
      <c r="BC633" s="127"/>
      <c r="BD633" s="127"/>
      <c r="BE633" s="125">
        <v>239</v>
      </c>
    </row>
    <row r="634" spans="53:57" ht="21" customHeight="1" thickBot="1">
      <c r="BA634" s="10">
        <f>'اسماء العملاء'!A241</f>
        <v>0</v>
      </c>
      <c r="BB634" s="126"/>
      <c r="BC634" s="127"/>
      <c r="BD634" s="127"/>
      <c r="BE634" s="125">
        <v>240</v>
      </c>
    </row>
    <row r="635" spans="53:57" ht="21" customHeight="1" thickBot="1">
      <c r="BA635" s="10">
        <f>'اسماء العملاء'!A242</f>
        <v>0</v>
      </c>
      <c r="BB635" s="126"/>
      <c r="BC635" s="127"/>
      <c r="BD635" s="127"/>
      <c r="BE635" s="125">
        <v>241</v>
      </c>
    </row>
    <row r="636" spans="53:57" ht="21" customHeight="1" thickBot="1">
      <c r="BA636" s="10">
        <f>'اسماء العملاء'!A243</f>
        <v>0</v>
      </c>
      <c r="BB636" s="126"/>
      <c r="BC636" s="127"/>
      <c r="BD636" s="127"/>
      <c r="BE636" s="125">
        <v>242</v>
      </c>
    </row>
    <row r="637" spans="53:57" ht="21" customHeight="1" thickBot="1">
      <c r="BA637" s="10">
        <f>'اسماء العملاء'!A244</f>
        <v>0</v>
      </c>
      <c r="BB637" s="126"/>
      <c r="BC637" s="127"/>
      <c r="BD637" s="127"/>
      <c r="BE637" s="125">
        <v>243</v>
      </c>
    </row>
    <row r="638" spans="53:57" ht="21" customHeight="1" thickBot="1">
      <c r="BA638" s="10">
        <f>'اسماء العملاء'!A245</f>
        <v>0</v>
      </c>
      <c r="BB638" s="126"/>
      <c r="BC638" s="127"/>
      <c r="BD638" s="127"/>
      <c r="BE638" s="125">
        <v>244</v>
      </c>
    </row>
    <row r="639" spans="53:57" ht="21" customHeight="1" thickBot="1">
      <c r="BA639" s="10">
        <f>'اسماء العملاء'!A246</f>
        <v>0</v>
      </c>
      <c r="BB639" s="126"/>
      <c r="BC639" s="127"/>
      <c r="BD639" s="127"/>
      <c r="BE639" s="125">
        <v>245</v>
      </c>
    </row>
    <row r="640" spans="53:57" ht="21" customHeight="1" thickBot="1">
      <c r="BA640" s="10">
        <f>'اسماء العملاء'!A247</f>
        <v>0</v>
      </c>
      <c r="BB640" s="126"/>
      <c r="BC640" s="127"/>
      <c r="BD640" s="127"/>
      <c r="BE640" s="125">
        <v>246</v>
      </c>
    </row>
    <row r="641" spans="53:57" ht="21" customHeight="1" thickBot="1">
      <c r="BA641" s="10">
        <f>'اسماء العملاء'!A248</f>
        <v>0</v>
      </c>
      <c r="BB641" s="126"/>
      <c r="BC641" s="127"/>
      <c r="BD641" s="127"/>
      <c r="BE641" s="125">
        <v>247</v>
      </c>
    </row>
    <row r="642" spans="53:57" ht="21" customHeight="1" thickBot="1">
      <c r="BA642" s="10">
        <f>'اسماء العملاء'!A249</f>
        <v>0</v>
      </c>
      <c r="BB642" s="126"/>
      <c r="BC642" s="127"/>
      <c r="BD642" s="127"/>
      <c r="BE642" s="125">
        <v>248</v>
      </c>
    </row>
    <row r="643" spans="53:57" ht="21" customHeight="1" thickBot="1">
      <c r="BA643" s="10">
        <f>'اسماء العملاء'!A250</f>
        <v>0</v>
      </c>
      <c r="BB643" s="126"/>
      <c r="BC643" s="127"/>
      <c r="BD643" s="127"/>
      <c r="BE643" s="125">
        <v>249</v>
      </c>
    </row>
    <row r="644" spans="53:57" ht="21" customHeight="1" thickBot="1">
      <c r="BA644" s="10">
        <f>'اسماء العملاء'!A251</f>
        <v>0</v>
      </c>
      <c r="BB644" s="126"/>
      <c r="BC644" s="127"/>
      <c r="BD644" s="127"/>
      <c r="BE644" s="125">
        <v>250</v>
      </c>
    </row>
    <row r="645" spans="53:57" ht="21" customHeight="1" thickBot="1">
      <c r="BA645" s="10">
        <f>'اسماء العملاء'!A252</f>
        <v>0</v>
      </c>
      <c r="BB645" s="126"/>
      <c r="BC645" s="127"/>
      <c r="BD645" s="127"/>
      <c r="BE645" s="125">
        <v>251</v>
      </c>
    </row>
    <row r="646" spans="53:57" ht="21" customHeight="1" thickBot="1">
      <c r="BA646" s="10">
        <f>'اسماء العملاء'!A253</f>
        <v>0</v>
      </c>
      <c r="BB646" s="126"/>
      <c r="BC646" s="127"/>
      <c r="BD646" s="127"/>
      <c r="BE646" s="125">
        <v>252</v>
      </c>
    </row>
    <row r="647" spans="53:57" ht="21" customHeight="1" thickBot="1">
      <c r="BA647" s="10">
        <f>'اسماء العملاء'!A254</f>
        <v>0</v>
      </c>
      <c r="BB647" s="126"/>
      <c r="BC647" s="127"/>
      <c r="BD647" s="127"/>
      <c r="BE647" s="125">
        <v>253</v>
      </c>
    </row>
    <row r="648" spans="53:57" ht="21" customHeight="1" thickBot="1">
      <c r="BA648" s="10">
        <f>'اسماء العملاء'!A255</f>
        <v>0</v>
      </c>
      <c r="BB648" s="126"/>
      <c r="BC648" s="127"/>
      <c r="BD648" s="127"/>
      <c r="BE648" s="125">
        <v>254</v>
      </c>
    </row>
    <row r="649" spans="53:57" ht="21" customHeight="1" thickBot="1">
      <c r="BA649" s="10">
        <f>'اسماء العملاء'!A256</f>
        <v>0</v>
      </c>
      <c r="BB649" s="126"/>
      <c r="BC649" s="127"/>
      <c r="BD649" s="127"/>
      <c r="BE649" s="125">
        <v>255</v>
      </c>
    </row>
    <row r="650" spans="53:57" ht="21" customHeight="1" thickBot="1">
      <c r="BA650" s="10">
        <f>'اسماء العملاء'!A257</f>
        <v>0</v>
      </c>
      <c r="BB650" s="126"/>
      <c r="BC650" s="127"/>
      <c r="BD650" s="127"/>
      <c r="BE650" s="125">
        <v>256</v>
      </c>
    </row>
    <row r="651" spans="53:57" ht="21" customHeight="1" thickBot="1">
      <c r="BA651" s="10">
        <f>'اسماء العملاء'!A258</f>
        <v>0</v>
      </c>
      <c r="BB651" s="126"/>
      <c r="BC651" s="127"/>
      <c r="BD651" s="127"/>
      <c r="BE651" s="125">
        <v>257</v>
      </c>
    </row>
    <row r="652" spans="53:57" ht="21" customHeight="1" thickBot="1">
      <c r="BA652" s="10">
        <f>'اسماء العملاء'!A259</f>
        <v>0</v>
      </c>
      <c r="BB652" s="126"/>
      <c r="BC652" s="127"/>
      <c r="BD652" s="127"/>
      <c r="BE652" s="125">
        <v>258</v>
      </c>
    </row>
    <row r="653" spans="53:57" ht="21" customHeight="1" thickBot="1">
      <c r="BA653" s="10">
        <f>'اسماء العملاء'!A260</f>
        <v>0</v>
      </c>
      <c r="BB653" s="126"/>
      <c r="BC653" s="127"/>
      <c r="BD653" s="127"/>
      <c r="BE653" s="125">
        <v>259</v>
      </c>
    </row>
    <row r="654" spans="53:57" ht="21" customHeight="1" thickBot="1">
      <c r="BA654" s="10">
        <f>'اسماء العملاء'!A261</f>
        <v>0</v>
      </c>
      <c r="BB654" s="126"/>
      <c r="BC654" s="127"/>
      <c r="BD654" s="127"/>
      <c r="BE654" s="125">
        <v>260</v>
      </c>
    </row>
    <row r="655" spans="53:57" ht="21" customHeight="1" thickBot="1">
      <c r="BA655" s="10">
        <f>'اسماء العملاء'!A262</f>
        <v>0</v>
      </c>
      <c r="BB655" s="126"/>
      <c r="BC655" s="127"/>
      <c r="BD655" s="127"/>
      <c r="BE655" s="125">
        <v>261</v>
      </c>
    </row>
    <row r="656" spans="53:57" ht="21" customHeight="1" thickBot="1">
      <c r="BA656" s="10">
        <f>'اسماء العملاء'!A263</f>
        <v>0</v>
      </c>
      <c r="BB656" s="126"/>
      <c r="BC656" s="127"/>
      <c r="BD656" s="127"/>
      <c r="BE656" s="125">
        <v>262</v>
      </c>
    </row>
    <row r="657" spans="53:57" ht="21" customHeight="1" thickBot="1">
      <c r="BA657" s="10">
        <f>'اسماء العملاء'!A264</f>
        <v>0</v>
      </c>
      <c r="BB657" s="126"/>
      <c r="BC657" s="127"/>
      <c r="BD657" s="127"/>
      <c r="BE657" s="125">
        <v>263</v>
      </c>
    </row>
    <row r="658" spans="53:57" ht="21" customHeight="1" thickBot="1">
      <c r="BA658" s="10">
        <f>'اسماء العملاء'!A265</f>
        <v>0</v>
      </c>
      <c r="BB658" s="126"/>
      <c r="BC658" s="127"/>
      <c r="BD658" s="127"/>
      <c r="BE658" s="125">
        <v>264</v>
      </c>
    </row>
    <row r="659" spans="53:57" ht="21" customHeight="1" thickBot="1">
      <c r="BA659" s="10">
        <f>'اسماء العملاء'!A266</f>
        <v>0</v>
      </c>
      <c r="BB659" s="126"/>
      <c r="BC659" s="127"/>
      <c r="BD659" s="127"/>
      <c r="BE659" s="125">
        <v>265</v>
      </c>
    </row>
    <row r="660" spans="53:57" ht="21" customHeight="1" thickBot="1">
      <c r="BA660" s="10">
        <f>'اسماء العملاء'!A267</f>
        <v>0</v>
      </c>
      <c r="BB660" s="126"/>
      <c r="BC660" s="127"/>
      <c r="BD660" s="127"/>
      <c r="BE660" s="125">
        <v>266</v>
      </c>
    </row>
    <row r="661" spans="53:57" ht="21" customHeight="1" thickBot="1">
      <c r="BA661" s="10">
        <f>'اسماء العملاء'!A268</f>
        <v>0</v>
      </c>
      <c r="BB661" s="126"/>
      <c r="BC661" s="127"/>
      <c r="BD661" s="127"/>
      <c r="BE661" s="125">
        <v>267</v>
      </c>
    </row>
    <row r="662" spans="53:57" ht="21" customHeight="1" thickBot="1">
      <c r="BA662" s="10">
        <f>'اسماء العملاء'!A269</f>
        <v>0</v>
      </c>
      <c r="BB662" s="126"/>
      <c r="BC662" s="127"/>
      <c r="BD662" s="127"/>
      <c r="BE662" s="125">
        <v>268</v>
      </c>
    </row>
    <row r="663" spans="53:57" ht="21" customHeight="1" thickBot="1">
      <c r="BA663" s="10">
        <f>'اسماء العملاء'!A270</f>
        <v>0</v>
      </c>
      <c r="BB663" s="126"/>
      <c r="BC663" s="127"/>
      <c r="BD663" s="127"/>
      <c r="BE663" s="125">
        <v>269</v>
      </c>
    </row>
    <row r="664" spans="53:57" ht="21" customHeight="1" thickBot="1">
      <c r="BA664" s="10">
        <f>'اسماء العملاء'!A271</f>
        <v>0</v>
      </c>
      <c r="BB664" s="126"/>
      <c r="BC664" s="127"/>
      <c r="BD664" s="127"/>
      <c r="BE664" s="125">
        <v>270</v>
      </c>
    </row>
    <row r="665" spans="53:57" ht="21" customHeight="1" thickBot="1">
      <c r="BA665" s="10">
        <f>'اسماء العملاء'!A272</f>
        <v>0</v>
      </c>
      <c r="BB665" s="126"/>
      <c r="BC665" s="127"/>
      <c r="BD665" s="127"/>
      <c r="BE665" s="125">
        <v>271</v>
      </c>
    </row>
    <row r="666" spans="53:57" ht="21" customHeight="1" thickBot="1">
      <c r="BA666" s="10">
        <f>'اسماء العملاء'!A273</f>
        <v>0</v>
      </c>
      <c r="BB666" s="126"/>
      <c r="BC666" s="127"/>
      <c r="BD666" s="127"/>
      <c r="BE666" s="125">
        <v>272</v>
      </c>
    </row>
    <row r="667" spans="53:57" ht="21" customHeight="1" thickBot="1">
      <c r="BA667" s="10">
        <f>'اسماء العملاء'!A274</f>
        <v>0</v>
      </c>
      <c r="BB667" s="126"/>
      <c r="BC667" s="127"/>
      <c r="BD667" s="127"/>
      <c r="BE667" s="125">
        <v>273</v>
      </c>
    </row>
    <row r="668" spans="53:57" ht="21" customHeight="1" thickBot="1">
      <c r="BA668" s="10">
        <f>'اسماء العملاء'!A275</f>
        <v>0</v>
      </c>
      <c r="BB668" s="126"/>
      <c r="BC668" s="127"/>
      <c r="BD668" s="127"/>
      <c r="BE668" s="125">
        <v>274</v>
      </c>
    </row>
    <row r="669" spans="53:57" ht="21" customHeight="1" thickBot="1">
      <c r="BA669" s="10">
        <f>'اسماء العملاء'!A276</f>
        <v>0</v>
      </c>
      <c r="BB669" s="126"/>
      <c r="BC669" s="127"/>
      <c r="BD669" s="127"/>
      <c r="BE669" s="125">
        <v>275</v>
      </c>
    </row>
    <row r="670" spans="53:57" ht="21" customHeight="1" thickBot="1">
      <c r="BA670" s="10">
        <f>'اسماء العملاء'!A277</f>
        <v>0</v>
      </c>
      <c r="BB670" s="126"/>
      <c r="BC670" s="127"/>
      <c r="BD670" s="127"/>
      <c r="BE670" s="125">
        <v>276</v>
      </c>
    </row>
    <row r="671" spans="53:57" ht="21" customHeight="1" thickBot="1">
      <c r="BA671" s="10">
        <f>'اسماء العملاء'!A278</f>
        <v>0</v>
      </c>
      <c r="BB671" s="126"/>
      <c r="BC671" s="127"/>
      <c r="BD671" s="127"/>
      <c r="BE671" s="125">
        <v>277</v>
      </c>
    </row>
    <row r="672" spans="53:57" ht="21" customHeight="1" thickBot="1">
      <c r="BA672" s="10">
        <f>'اسماء العملاء'!A279</f>
        <v>0</v>
      </c>
      <c r="BB672" s="126"/>
      <c r="BC672" s="127"/>
      <c r="BD672" s="127"/>
      <c r="BE672" s="125">
        <v>278</v>
      </c>
    </row>
    <row r="673" spans="53:57" ht="21" customHeight="1" thickBot="1">
      <c r="BA673" s="10">
        <f>'اسماء العملاء'!A280</f>
        <v>0</v>
      </c>
      <c r="BB673" s="126"/>
      <c r="BC673" s="127"/>
      <c r="BD673" s="127"/>
      <c r="BE673" s="125">
        <v>279</v>
      </c>
    </row>
    <row r="674" spans="53:57" ht="21" customHeight="1" thickBot="1">
      <c r="BA674" s="10">
        <f>'اسماء العملاء'!A281</f>
        <v>0</v>
      </c>
      <c r="BB674" s="126"/>
      <c r="BC674" s="127"/>
      <c r="BD674" s="127"/>
      <c r="BE674" s="125">
        <v>280</v>
      </c>
    </row>
    <row r="675" spans="53:57" ht="21" customHeight="1" thickBot="1">
      <c r="BA675" s="10">
        <f>'اسماء العملاء'!A282</f>
        <v>0</v>
      </c>
      <c r="BB675" s="126"/>
      <c r="BC675" s="127"/>
      <c r="BD675" s="127"/>
      <c r="BE675" s="125">
        <v>281</v>
      </c>
    </row>
    <row r="676" spans="53:57" ht="21" customHeight="1" thickBot="1">
      <c r="BA676" s="10">
        <f>'اسماء العملاء'!A283</f>
        <v>0</v>
      </c>
      <c r="BB676" s="126"/>
      <c r="BC676" s="127"/>
      <c r="BD676" s="127"/>
      <c r="BE676" s="125">
        <v>282</v>
      </c>
    </row>
    <row r="677" spans="53:57" ht="21" customHeight="1" thickBot="1">
      <c r="BA677" s="10">
        <f>'اسماء العملاء'!A284</f>
        <v>0</v>
      </c>
      <c r="BB677" s="126"/>
      <c r="BC677" s="127"/>
      <c r="BD677" s="127"/>
      <c r="BE677" s="125">
        <v>283</v>
      </c>
    </row>
    <row r="678" spans="53:57" ht="21" customHeight="1" thickBot="1">
      <c r="BA678" s="10">
        <f>'اسماء العملاء'!A285</f>
        <v>0</v>
      </c>
      <c r="BB678" s="126"/>
      <c r="BC678" s="127"/>
      <c r="BD678" s="127"/>
      <c r="BE678" s="125">
        <v>284</v>
      </c>
    </row>
    <row r="679" spans="53:57" ht="21" customHeight="1" thickBot="1">
      <c r="BA679" s="10">
        <f>'اسماء العملاء'!A286</f>
        <v>0</v>
      </c>
      <c r="BB679" s="126"/>
      <c r="BC679" s="127"/>
      <c r="BD679" s="127"/>
      <c r="BE679" s="125">
        <v>285</v>
      </c>
    </row>
    <row r="680" spans="53:57" ht="21" customHeight="1" thickBot="1">
      <c r="BA680" s="10">
        <f>'اسماء العملاء'!A287</f>
        <v>0</v>
      </c>
      <c r="BB680" s="126"/>
      <c r="BC680" s="127"/>
      <c r="BD680" s="127"/>
      <c r="BE680" s="125">
        <v>286</v>
      </c>
    </row>
    <row r="681" spans="53:57" ht="21" customHeight="1" thickBot="1">
      <c r="BA681" s="10">
        <f>'اسماء العملاء'!A288</f>
        <v>0</v>
      </c>
      <c r="BB681" s="126"/>
      <c r="BC681" s="127"/>
      <c r="BD681" s="127"/>
      <c r="BE681" s="125">
        <v>287</v>
      </c>
    </row>
    <row r="682" spans="53:57" ht="21" customHeight="1" thickBot="1">
      <c r="BA682" s="10">
        <f>'اسماء العملاء'!A289</f>
        <v>0</v>
      </c>
      <c r="BB682" s="126"/>
      <c r="BC682" s="127"/>
      <c r="BD682" s="127"/>
      <c r="BE682" s="125">
        <v>288</v>
      </c>
    </row>
    <row r="683" spans="53:57" ht="21" customHeight="1" thickBot="1">
      <c r="BA683" s="10">
        <f>'اسماء العملاء'!A290</f>
        <v>0</v>
      </c>
      <c r="BB683" s="126"/>
      <c r="BC683" s="127"/>
      <c r="BD683" s="127"/>
      <c r="BE683" s="125">
        <v>289</v>
      </c>
    </row>
    <row r="684" spans="53:57" ht="21" customHeight="1" thickBot="1">
      <c r="BA684" s="10">
        <f>'اسماء العملاء'!A291</f>
        <v>0</v>
      </c>
      <c r="BB684" s="126"/>
      <c r="BC684" s="127"/>
      <c r="BD684" s="127"/>
      <c r="BE684" s="125">
        <v>290</v>
      </c>
    </row>
    <row r="685" spans="53:57" ht="21" customHeight="1" thickBot="1">
      <c r="BA685" s="10">
        <f>'اسماء العملاء'!A292</f>
        <v>0</v>
      </c>
      <c r="BB685" s="126"/>
      <c r="BC685" s="127"/>
      <c r="BD685" s="127"/>
      <c r="BE685" s="125">
        <v>291</v>
      </c>
    </row>
    <row r="686" spans="53:57" ht="21" customHeight="1" thickBot="1">
      <c r="BA686" s="10">
        <f>'اسماء العملاء'!A293</f>
        <v>0</v>
      </c>
      <c r="BB686" s="126"/>
      <c r="BC686" s="127"/>
      <c r="BD686" s="127"/>
      <c r="BE686" s="125">
        <v>292</v>
      </c>
    </row>
    <row r="687" spans="53:57" ht="21" customHeight="1" thickBot="1">
      <c r="BA687" s="10">
        <f>'اسماء العملاء'!A294</f>
        <v>0</v>
      </c>
      <c r="BB687" s="126"/>
      <c r="BC687" s="127"/>
      <c r="BD687" s="127"/>
      <c r="BE687" s="125">
        <v>293</v>
      </c>
    </row>
    <row r="688" spans="53:57" ht="21" customHeight="1" thickBot="1">
      <c r="BA688" s="10">
        <f>'اسماء العملاء'!A295</f>
        <v>0</v>
      </c>
      <c r="BB688" s="126"/>
      <c r="BC688" s="127"/>
      <c r="BD688" s="127"/>
      <c r="BE688" s="125">
        <v>294</v>
      </c>
    </row>
    <row r="689" spans="53:57" ht="21" customHeight="1" thickBot="1">
      <c r="BA689" s="10">
        <f>'اسماء العملاء'!A296</f>
        <v>0</v>
      </c>
      <c r="BB689" s="126"/>
      <c r="BC689" s="127"/>
      <c r="BD689" s="127"/>
      <c r="BE689" s="125">
        <v>295</v>
      </c>
    </row>
    <row r="690" spans="53:57" ht="21" customHeight="1" thickBot="1">
      <c r="BA690" s="10">
        <f>'اسماء العملاء'!A297</f>
        <v>0</v>
      </c>
      <c r="BB690" s="126"/>
      <c r="BC690" s="127"/>
      <c r="BD690" s="127"/>
      <c r="BE690" s="125">
        <v>296</v>
      </c>
    </row>
    <row r="691" spans="53:57" ht="21" customHeight="1" thickBot="1">
      <c r="BA691" s="10">
        <f>'اسماء العملاء'!A298</f>
        <v>0</v>
      </c>
      <c r="BB691" s="126"/>
      <c r="BC691" s="127"/>
      <c r="BD691" s="127"/>
      <c r="BE691" s="125">
        <v>297</v>
      </c>
    </row>
    <row r="692" spans="53:57" ht="21" customHeight="1" thickBot="1">
      <c r="BA692" s="10">
        <f>'اسماء العملاء'!A299</f>
        <v>0</v>
      </c>
      <c r="BB692" s="126"/>
      <c r="BC692" s="127"/>
      <c r="BD692" s="127"/>
      <c r="BE692" s="125">
        <v>298</v>
      </c>
    </row>
    <row r="693" spans="53:57" ht="21" customHeight="1" thickBot="1">
      <c r="BA693" s="10">
        <f>'اسماء العملاء'!A300</f>
        <v>0</v>
      </c>
      <c r="BB693" s="126"/>
      <c r="BC693" s="127"/>
      <c r="BD693" s="127"/>
      <c r="BE693" s="125">
        <v>299</v>
      </c>
    </row>
    <row r="694" spans="53:57" ht="21" customHeight="1" thickBot="1">
      <c r="BA694" s="10">
        <f>'اسماء العملاء'!A301</f>
        <v>0</v>
      </c>
      <c r="BB694" s="126"/>
      <c r="BC694" s="127"/>
      <c r="BD694" s="127"/>
      <c r="BE694" s="125">
        <v>300</v>
      </c>
    </row>
    <row r="695" spans="53:57" ht="21" customHeight="1" thickBot="1">
      <c r="BA695" s="10">
        <f>'اسماء العملاء'!A302</f>
        <v>0</v>
      </c>
      <c r="BB695" s="126"/>
      <c r="BC695" s="127"/>
      <c r="BD695" s="127"/>
      <c r="BE695" s="125">
        <v>301</v>
      </c>
    </row>
    <row r="696" spans="53:57" ht="21" customHeight="1" thickBot="1">
      <c r="BA696" s="10">
        <f>'اسماء العملاء'!A303</f>
        <v>0</v>
      </c>
      <c r="BB696" s="126"/>
      <c r="BC696" s="127"/>
      <c r="BD696" s="127"/>
      <c r="BE696" s="125">
        <v>302</v>
      </c>
    </row>
    <row r="697" spans="53:57" ht="21" customHeight="1" thickBot="1">
      <c r="BA697" s="10">
        <f>'اسماء العملاء'!A304</f>
        <v>0</v>
      </c>
      <c r="BB697" s="126"/>
      <c r="BC697" s="127"/>
      <c r="BD697" s="127"/>
      <c r="BE697" s="125">
        <v>303</v>
      </c>
    </row>
    <row r="698" spans="53:57" ht="21" customHeight="1" thickBot="1">
      <c r="BA698" s="10">
        <f>'اسماء العملاء'!A305</f>
        <v>0</v>
      </c>
      <c r="BB698" s="126"/>
      <c r="BC698" s="127"/>
      <c r="BD698" s="127"/>
      <c r="BE698" s="125">
        <v>304</v>
      </c>
    </row>
    <row r="699" spans="53:57" ht="21" customHeight="1" thickBot="1">
      <c r="BA699" s="10">
        <f>'اسماء العملاء'!A306</f>
        <v>0</v>
      </c>
      <c r="BB699" s="129"/>
      <c r="BC699" s="127"/>
      <c r="BD699" s="127"/>
      <c r="BE699" s="125">
        <v>305</v>
      </c>
    </row>
    <row r="700" spans="53:57" ht="21" customHeight="1" thickBot="1">
      <c r="BA700" s="10">
        <f>'اسماء العملاء'!A307</f>
        <v>0</v>
      </c>
      <c r="BB700" s="175"/>
      <c r="BC700" s="127"/>
      <c r="BD700" s="172"/>
      <c r="BE700" s="125">
        <v>306</v>
      </c>
    </row>
    <row r="701" spans="53:57" ht="21" customHeight="1" thickBot="1">
      <c r="BA701" s="10">
        <f>'اسماء العملاء'!A308</f>
        <v>0</v>
      </c>
      <c r="BB701" s="126"/>
      <c r="BC701" s="127"/>
      <c r="BD701" s="127"/>
      <c r="BE701" s="125">
        <v>307</v>
      </c>
    </row>
    <row r="702" spans="53:57" ht="21" customHeight="1" thickBot="1">
      <c r="BA702" s="10">
        <f>'اسماء العملاء'!A309</f>
        <v>0</v>
      </c>
      <c r="BB702" s="126"/>
      <c r="BC702" s="127"/>
      <c r="BD702" s="127"/>
      <c r="BE702" s="125">
        <v>308</v>
      </c>
    </row>
    <row r="703" spans="53:57" ht="21" customHeight="1" thickBot="1">
      <c r="BA703" s="10">
        <f>'اسماء العملاء'!A310</f>
        <v>0</v>
      </c>
      <c r="BB703" s="126"/>
      <c r="BC703" s="127"/>
      <c r="BD703" s="127"/>
      <c r="BE703" s="125">
        <v>309</v>
      </c>
    </row>
    <row r="704" spans="53:57" ht="21" customHeight="1" thickBot="1">
      <c r="BA704" s="10">
        <f>'اسماء العملاء'!A311</f>
        <v>0</v>
      </c>
      <c r="BB704" s="126"/>
      <c r="BC704" s="127"/>
      <c r="BD704" s="127"/>
      <c r="BE704" s="125">
        <v>310</v>
      </c>
    </row>
    <row r="705" spans="53:57" ht="21" customHeight="1" thickBot="1">
      <c r="BA705" s="10">
        <f>'اسماء العملاء'!A312</f>
        <v>0</v>
      </c>
      <c r="BB705" s="126"/>
      <c r="BC705" s="127"/>
      <c r="BD705" s="127"/>
      <c r="BE705" s="125">
        <v>311</v>
      </c>
    </row>
    <row r="706" spans="53:57" ht="21" customHeight="1" thickBot="1">
      <c r="BA706" s="10">
        <f>'اسماء العملاء'!A313</f>
        <v>0</v>
      </c>
      <c r="BB706" s="126"/>
      <c r="BC706" s="127"/>
      <c r="BD706" s="127"/>
      <c r="BE706" s="125">
        <v>312</v>
      </c>
    </row>
    <row r="707" spans="53:57" ht="21" customHeight="1" thickBot="1">
      <c r="BA707" s="10">
        <f>'اسماء العملاء'!A314</f>
        <v>0</v>
      </c>
      <c r="BB707" s="126"/>
      <c r="BC707" s="127"/>
      <c r="BD707" s="127"/>
      <c r="BE707" s="125">
        <v>313</v>
      </c>
    </row>
    <row r="708" spans="53:57" ht="21" customHeight="1" thickBot="1">
      <c r="BA708" s="10">
        <f>'اسماء العملاء'!A315</f>
        <v>0</v>
      </c>
      <c r="BB708" s="126"/>
      <c r="BC708" s="127"/>
      <c r="BD708" s="127"/>
      <c r="BE708" s="125">
        <v>314</v>
      </c>
    </row>
    <row r="709" spans="53:57" ht="21" customHeight="1" thickBot="1">
      <c r="BA709" s="10">
        <f>'اسماء العملاء'!A316</f>
        <v>0</v>
      </c>
      <c r="BB709" s="126"/>
      <c r="BC709" s="127"/>
      <c r="BD709" s="127"/>
      <c r="BE709" s="125">
        <v>315</v>
      </c>
    </row>
    <row r="710" spans="53:57" ht="21" customHeight="1" thickBot="1">
      <c r="BA710" s="10">
        <f>'اسماء العملاء'!A317</f>
        <v>0</v>
      </c>
      <c r="BB710" s="126"/>
      <c r="BC710" s="127"/>
      <c r="BD710" s="127"/>
      <c r="BE710" s="125">
        <v>316</v>
      </c>
    </row>
    <row r="711" spans="53:57" ht="21" customHeight="1" thickBot="1">
      <c r="BA711" s="10">
        <f>'اسماء العملاء'!A318</f>
        <v>0</v>
      </c>
      <c r="BB711" s="126"/>
      <c r="BC711" s="127"/>
      <c r="BD711" s="127"/>
      <c r="BE711" s="125">
        <v>317</v>
      </c>
    </row>
    <row r="712" spans="53:57" ht="21" customHeight="1" thickBot="1">
      <c r="BA712" s="10">
        <f>'اسماء العملاء'!A319</f>
        <v>0</v>
      </c>
      <c r="BB712" s="126"/>
      <c r="BC712" s="127"/>
      <c r="BD712" s="127"/>
      <c r="BE712" s="125">
        <v>318</v>
      </c>
    </row>
    <row r="713" spans="53:57" ht="21" customHeight="1" thickBot="1">
      <c r="BA713" s="10">
        <f>'اسماء العملاء'!A320</f>
        <v>0</v>
      </c>
      <c r="BB713" s="126"/>
      <c r="BC713" s="127"/>
      <c r="BD713" s="127"/>
      <c r="BE713" s="125">
        <v>319</v>
      </c>
    </row>
    <row r="714" spans="53:57" ht="21" customHeight="1" thickBot="1">
      <c r="BA714" s="10">
        <f>'اسماء العملاء'!A321</f>
        <v>0</v>
      </c>
      <c r="BB714" s="126"/>
      <c r="BC714" s="127"/>
      <c r="BD714" s="127"/>
      <c r="BE714" s="125">
        <v>320</v>
      </c>
    </row>
    <row r="715" spans="53:57" ht="21" customHeight="1" thickBot="1">
      <c r="BA715" s="10">
        <f>'اسماء العملاء'!A322</f>
        <v>0</v>
      </c>
      <c r="BB715" s="126"/>
      <c r="BC715" s="127"/>
      <c r="BD715" s="127"/>
      <c r="BE715" s="125">
        <v>321</v>
      </c>
    </row>
    <row r="716" spans="53:57" ht="21" customHeight="1" thickBot="1">
      <c r="BA716" s="10">
        <f>'اسماء العملاء'!A323</f>
        <v>0</v>
      </c>
      <c r="BB716" s="126"/>
      <c r="BC716" s="127"/>
      <c r="BD716" s="127"/>
      <c r="BE716" s="125">
        <v>322</v>
      </c>
    </row>
    <row r="717" spans="53:57" ht="21" customHeight="1" thickBot="1">
      <c r="BA717" s="10">
        <f>'اسماء العملاء'!A324</f>
        <v>0</v>
      </c>
      <c r="BB717" s="126"/>
      <c r="BC717" s="127"/>
      <c r="BD717" s="127"/>
      <c r="BE717" s="125">
        <v>323</v>
      </c>
    </row>
    <row r="718" spans="53:57" ht="21" customHeight="1" thickBot="1">
      <c r="BA718" s="10">
        <f>'اسماء العملاء'!A325</f>
        <v>0</v>
      </c>
      <c r="BB718" s="126"/>
      <c r="BC718" s="127"/>
      <c r="BD718" s="127"/>
      <c r="BE718" s="125">
        <v>324</v>
      </c>
    </row>
    <row r="719" spans="53:57" ht="21" customHeight="1" thickBot="1">
      <c r="BA719" s="10">
        <f>'اسماء العملاء'!A326</f>
        <v>0</v>
      </c>
      <c r="BB719" s="126"/>
      <c r="BC719" s="127"/>
      <c r="BD719" s="127"/>
      <c r="BE719" s="125">
        <v>325</v>
      </c>
    </row>
    <row r="720" spans="53:57" ht="21" customHeight="1" thickBot="1">
      <c r="BA720" s="10">
        <f>'اسماء العملاء'!A327</f>
        <v>0</v>
      </c>
      <c r="BB720" s="126"/>
      <c r="BC720" s="127"/>
      <c r="BD720" s="127"/>
      <c r="BE720" s="125">
        <v>326</v>
      </c>
    </row>
    <row r="721" spans="53:57" ht="21" customHeight="1" thickBot="1">
      <c r="BA721" s="10">
        <f>'اسماء العملاء'!A328</f>
        <v>0</v>
      </c>
      <c r="BB721" s="126"/>
      <c r="BC721" s="127"/>
      <c r="BD721" s="127"/>
      <c r="BE721" s="125">
        <v>327</v>
      </c>
    </row>
    <row r="722" spans="53:57" ht="21" customHeight="1" thickBot="1">
      <c r="BA722" s="10">
        <f>'اسماء العملاء'!A329</f>
        <v>0</v>
      </c>
      <c r="BB722" s="126"/>
      <c r="BC722" s="127"/>
      <c r="BD722" s="127"/>
      <c r="BE722" s="125">
        <v>328</v>
      </c>
    </row>
    <row r="723" spans="53:57" ht="21" customHeight="1" thickBot="1">
      <c r="BA723" s="10">
        <f>'اسماء العملاء'!A330</f>
        <v>0</v>
      </c>
      <c r="BB723" s="126"/>
      <c r="BC723" s="127"/>
      <c r="BD723" s="127"/>
      <c r="BE723" s="125">
        <v>329</v>
      </c>
    </row>
    <row r="724" spans="53:57" ht="21" customHeight="1" thickBot="1">
      <c r="BA724" s="10">
        <f>'اسماء العملاء'!A331</f>
        <v>0</v>
      </c>
      <c r="BB724" s="126"/>
      <c r="BC724" s="127"/>
      <c r="BD724" s="127"/>
      <c r="BE724" s="125">
        <v>330</v>
      </c>
    </row>
    <row r="725" spans="53:57" ht="21" customHeight="1" thickBot="1">
      <c r="BA725" s="10">
        <f>'اسماء العملاء'!A332</f>
        <v>0</v>
      </c>
      <c r="BB725" s="126"/>
      <c r="BC725" s="127"/>
      <c r="BD725" s="127"/>
      <c r="BE725" s="125">
        <v>331</v>
      </c>
    </row>
    <row r="726" spans="53:57" ht="21" customHeight="1" thickBot="1">
      <c r="BA726" s="10">
        <f>'اسماء العملاء'!A333</f>
        <v>0</v>
      </c>
      <c r="BB726" s="126"/>
      <c r="BC726" s="127"/>
      <c r="BD726" s="127"/>
      <c r="BE726" s="125">
        <v>332</v>
      </c>
    </row>
    <row r="727" spans="53:57" ht="21" customHeight="1" thickBot="1">
      <c r="BA727" s="10">
        <f>'اسماء العملاء'!A334</f>
        <v>0</v>
      </c>
      <c r="BB727" s="126"/>
      <c r="BC727" s="127"/>
      <c r="BD727" s="127"/>
      <c r="BE727" s="125">
        <v>333</v>
      </c>
    </row>
    <row r="728" spans="53:57" ht="21" customHeight="1" thickBot="1">
      <c r="BA728" s="10">
        <f>'اسماء العملاء'!A335</f>
        <v>0</v>
      </c>
      <c r="BB728" s="126"/>
      <c r="BC728" s="127"/>
      <c r="BD728" s="127"/>
      <c r="BE728" s="125">
        <v>334</v>
      </c>
    </row>
    <row r="729" spans="53:57" ht="21" customHeight="1" thickBot="1">
      <c r="BA729" s="10">
        <f>'اسماء العملاء'!A336</f>
        <v>0</v>
      </c>
      <c r="BB729" s="126"/>
      <c r="BC729" s="127"/>
      <c r="BD729" s="127"/>
      <c r="BE729" s="125">
        <v>335</v>
      </c>
    </row>
    <row r="730" spans="53:57" ht="21" customHeight="1" thickBot="1">
      <c r="BA730" s="10">
        <f>'اسماء العملاء'!A337</f>
        <v>0</v>
      </c>
      <c r="BB730" s="126"/>
      <c r="BC730" s="127"/>
      <c r="BD730" s="127"/>
      <c r="BE730" s="125">
        <v>336</v>
      </c>
    </row>
    <row r="731" spans="53:57" ht="21" customHeight="1" thickBot="1">
      <c r="BA731" s="10">
        <f>'اسماء العملاء'!A338</f>
        <v>0</v>
      </c>
      <c r="BB731" s="126"/>
      <c r="BC731" s="127"/>
      <c r="BD731" s="127"/>
      <c r="BE731" s="125">
        <v>337</v>
      </c>
    </row>
    <row r="732" spans="53:57" ht="21" customHeight="1" thickBot="1">
      <c r="BA732" s="10">
        <f>'اسماء العملاء'!A339</f>
        <v>0</v>
      </c>
      <c r="BB732" s="126"/>
      <c r="BC732" s="127"/>
      <c r="BD732" s="127"/>
      <c r="BE732" s="125">
        <v>338</v>
      </c>
    </row>
    <row r="733" spans="53:57" ht="21" customHeight="1" thickBot="1">
      <c r="BA733" s="10">
        <f>'اسماء العملاء'!A340</f>
        <v>0</v>
      </c>
      <c r="BB733" s="126"/>
      <c r="BC733" s="127"/>
      <c r="BD733" s="127"/>
      <c r="BE733" s="125">
        <v>339</v>
      </c>
    </row>
    <row r="734" spans="53:57" ht="21" customHeight="1" thickBot="1">
      <c r="BA734" s="10">
        <f>'اسماء العملاء'!A341</f>
        <v>0</v>
      </c>
      <c r="BB734" s="126"/>
      <c r="BC734" s="127"/>
      <c r="BD734" s="127"/>
      <c r="BE734" s="125">
        <v>340</v>
      </c>
    </row>
    <row r="735" spans="53:57" ht="21" customHeight="1" thickBot="1">
      <c r="BA735" s="10">
        <f>'اسماء العملاء'!A342</f>
        <v>0</v>
      </c>
      <c r="BB735" s="126"/>
      <c r="BC735" s="127"/>
      <c r="BD735" s="127"/>
      <c r="BE735" s="125">
        <v>341</v>
      </c>
    </row>
    <row r="736" spans="53:57" ht="21" customHeight="1" thickBot="1">
      <c r="BA736" s="10">
        <f>'اسماء العملاء'!A343</f>
        <v>0</v>
      </c>
      <c r="BB736" s="126"/>
      <c r="BC736" s="127"/>
      <c r="BD736" s="127"/>
      <c r="BE736" s="125">
        <v>342</v>
      </c>
    </row>
    <row r="737" spans="53:57" ht="21" customHeight="1" thickBot="1">
      <c r="BA737" s="10">
        <f>'اسماء العملاء'!A344</f>
        <v>0</v>
      </c>
      <c r="BB737" s="126"/>
      <c r="BC737" s="127"/>
      <c r="BD737" s="127"/>
      <c r="BE737" s="125">
        <v>343</v>
      </c>
    </row>
    <row r="738" spans="53:57" ht="21" customHeight="1" thickBot="1">
      <c r="BA738" s="10">
        <f>'اسماء العملاء'!A345</f>
        <v>0</v>
      </c>
      <c r="BB738" s="126"/>
      <c r="BC738" s="127"/>
      <c r="BD738" s="127"/>
      <c r="BE738" s="125">
        <v>344</v>
      </c>
    </row>
    <row r="739" spans="53:57" ht="21" customHeight="1" thickBot="1">
      <c r="BA739" s="10">
        <f>'اسماء العملاء'!A346</f>
        <v>0</v>
      </c>
      <c r="BB739" s="126"/>
      <c r="BC739" s="127"/>
      <c r="BD739" s="127"/>
      <c r="BE739" s="125">
        <v>345</v>
      </c>
    </row>
    <row r="740" spans="53:57" ht="21" customHeight="1" thickBot="1">
      <c r="BA740" s="10">
        <f>'اسماء العملاء'!A347</f>
        <v>0</v>
      </c>
      <c r="BB740" s="126"/>
      <c r="BC740" s="127"/>
      <c r="BD740" s="127"/>
      <c r="BE740" s="125">
        <v>346</v>
      </c>
    </row>
    <row r="741" spans="53:57" ht="21" customHeight="1" thickBot="1">
      <c r="BA741" s="10">
        <f>'اسماء العملاء'!A348</f>
        <v>0</v>
      </c>
      <c r="BB741" s="126"/>
      <c r="BC741" s="127"/>
      <c r="BD741" s="127"/>
      <c r="BE741" s="125">
        <v>347</v>
      </c>
    </row>
    <row r="742" spans="53:57" ht="21" customHeight="1" thickBot="1">
      <c r="BA742" s="10">
        <f>'اسماء العملاء'!A349</f>
        <v>0</v>
      </c>
      <c r="BB742" s="126"/>
      <c r="BC742" s="127"/>
      <c r="BD742" s="127"/>
      <c r="BE742" s="125">
        <v>348</v>
      </c>
    </row>
    <row r="743" spans="53:57" ht="21" customHeight="1" thickBot="1">
      <c r="BA743" s="10">
        <f>'اسماء العملاء'!A350</f>
        <v>0</v>
      </c>
      <c r="BB743" s="126"/>
      <c r="BC743" s="127"/>
      <c r="BD743" s="127"/>
      <c r="BE743" s="125">
        <v>349</v>
      </c>
    </row>
    <row r="744" spans="53:57" ht="21" customHeight="1" thickBot="1">
      <c r="BA744" s="10">
        <f>'اسماء العملاء'!A351</f>
        <v>0</v>
      </c>
      <c r="BB744" s="126"/>
      <c r="BC744" s="127"/>
      <c r="BD744" s="127"/>
      <c r="BE744" s="125">
        <v>350</v>
      </c>
    </row>
    <row r="745" spans="53:57" ht="21" customHeight="1" thickBot="1">
      <c r="BA745" s="10">
        <f>'اسماء العملاء'!A352</f>
        <v>0</v>
      </c>
      <c r="BB745" s="126"/>
      <c r="BC745" s="127"/>
      <c r="BD745" s="127"/>
      <c r="BE745" s="125">
        <v>351</v>
      </c>
    </row>
    <row r="746" spans="53:57" ht="21" customHeight="1" thickBot="1">
      <c r="BA746" s="10">
        <f>'اسماء العملاء'!A353</f>
        <v>0</v>
      </c>
      <c r="BB746" s="126"/>
      <c r="BC746" s="127"/>
      <c r="BD746" s="127"/>
      <c r="BE746" s="125">
        <v>352</v>
      </c>
    </row>
    <row r="747" spans="53:57" ht="21" customHeight="1" thickBot="1">
      <c r="BA747" s="10">
        <f>'اسماء العملاء'!A354</f>
        <v>0</v>
      </c>
      <c r="BB747" s="126"/>
      <c r="BC747" s="127"/>
      <c r="BD747" s="127"/>
      <c r="BE747" s="125">
        <v>353</v>
      </c>
    </row>
    <row r="748" spans="53:57" ht="21" customHeight="1" thickBot="1">
      <c r="BA748" s="10">
        <f>'اسماء العملاء'!A355</f>
        <v>0</v>
      </c>
      <c r="BB748" s="126"/>
      <c r="BC748" s="127"/>
      <c r="BD748" s="127"/>
      <c r="BE748" s="125">
        <v>354</v>
      </c>
    </row>
    <row r="749" spans="53:57" ht="21" customHeight="1" thickBot="1">
      <c r="BA749" s="10">
        <f>'اسماء العملاء'!A356</f>
        <v>0</v>
      </c>
      <c r="BB749" s="126"/>
      <c r="BC749" s="127"/>
      <c r="BD749" s="127"/>
      <c r="BE749" s="125">
        <v>355</v>
      </c>
    </row>
    <row r="750" spans="53:57" ht="21" customHeight="1" thickBot="1">
      <c r="BA750" s="10">
        <f>'اسماء العملاء'!A357</f>
        <v>0</v>
      </c>
      <c r="BB750" s="126"/>
      <c r="BC750" s="127"/>
      <c r="BD750" s="127"/>
      <c r="BE750" s="125">
        <v>356</v>
      </c>
    </row>
    <row r="751" spans="53:57" ht="21" customHeight="1" thickBot="1">
      <c r="BA751" s="10">
        <f>'اسماء العملاء'!A358</f>
        <v>0</v>
      </c>
      <c r="BB751" s="126"/>
      <c r="BC751" s="127"/>
      <c r="BD751" s="127"/>
      <c r="BE751" s="125">
        <v>357</v>
      </c>
    </row>
    <row r="752" spans="53:57" ht="21" customHeight="1" thickBot="1">
      <c r="BA752" s="10">
        <f>'اسماء العملاء'!A359</f>
        <v>0</v>
      </c>
      <c r="BB752" s="126"/>
      <c r="BC752" s="127"/>
      <c r="BD752" s="127"/>
      <c r="BE752" s="125">
        <v>358</v>
      </c>
    </row>
    <row r="753" spans="53:57" ht="21" customHeight="1" thickBot="1">
      <c r="BA753" s="10">
        <f>'اسماء العملاء'!A360</f>
        <v>0</v>
      </c>
      <c r="BB753" s="126"/>
      <c r="BC753" s="127"/>
      <c r="BD753" s="127"/>
      <c r="BE753" s="125">
        <v>359</v>
      </c>
    </row>
    <row r="754" spans="53:57" ht="21" customHeight="1" thickBot="1">
      <c r="BA754" s="10">
        <f>'اسماء العملاء'!A361</f>
        <v>0</v>
      </c>
      <c r="BB754" s="126"/>
      <c r="BC754" s="127"/>
      <c r="BD754" s="127"/>
      <c r="BE754" s="125">
        <v>360</v>
      </c>
    </row>
    <row r="755" spans="53:57" ht="21" customHeight="1" thickBot="1">
      <c r="BA755" s="10">
        <f>'اسماء العملاء'!A362</f>
        <v>0</v>
      </c>
      <c r="BB755" s="126"/>
      <c r="BC755" s="127"/>
      <c r="BD755" s="127"/>
      <c r="BE755" s="125">
        <v>361</v>
      </c>
    </row>
    <row r="756" spans="53:57" ht="21" customHeight="1" thickBot="1">
      <c r="BA756" s="10">
        <f>'اسماء العملاء'!A363</f>
        <v>0</v>
      </c>
      <c r="BB756" s="126"/>
      <c r="BC756" s="127"/>
      <c r="BD756" s="127"/>
      <c r="BE756" s="125">
        <v>362</v>
      </c>
    </row>
    <row r="757" spans="53:57" ht="21" customHeight="1" thickBot="1">
      <c r="BA757" s="10">
        <f>'اسماء العملاء'!A364</f>
        <v>0</v>
      </c>
      <c r="BB757" s="126"/>
      <c r="BC757" s="127"/>
      <c r="BD757" s="127"/>
      <c r="BE757" s="125">
        <v>363</v>
      </c>
    </row>
    <row r="758" spans="53:57" ht="21" customHeight="1" thickBot="1">
      <c r="BA758" s="10">
        <f>'اسماء العملاء'!A365</f>
        <v>0</v>
      </c>
      <c r="BB758" s="126"/>
      <c r="BC758" s="127"/>
      <c r="BD758" s="127"/>
      <c r="BE758" s="125">
        <v>364</v>
      </c>
    </row>
    <row r="759" spans="53:57" ht="21" customHeight="1" thickBot="1">
      <c r="BA759" s="10">
        <f>'اسماء العملاء'!A366</f>
        <v>0</v>
      </c>
      <c r="BB759" s="126"/>
      <c r="BC759" s="127"/>
      <c r="BD759" s="127"/>
      <c r="BE759" s="125">
        <v>365</v>
      </c>
    </row>
    <row r="760" spans="53:57" ht="21" customHeight="1" thickBot="1">
      <c r="BA760" s="10">
        <f>'اسماء العملاء'!A367</f>
        <v>0</v>
      </c>
      <c r="BB760" s="126"/>
      <c r="BC760" s="127"/>
      <c r="BD760" s="127"/>
      <c r="BE760" s="125">
        <v>366</v>
      </c>
    </row>
    <row r="761" spans="53:57" ht="21" customHeight="1" thickBot="1">
      <c r="BA761" s="10">
        <f>'اسماء العملاء'!A368</f>
        <v>0</v>
      </c>
      <c r="BB761" s="126"/>
      <c r="BC761" s="127"/>
      <c r="BD761" s="127"/>
      <c r="BE761" s="125">
        <v>367</v>
      </c>
    </row>
    <row r="762" spans="53:57" ht="21" customHeight="1" thickBot="1">
      <c r="BA762" s="10">
        <f>'اسماء العملاء'!A369</f>
        <v>0</v>
      </c>
      <c r="BB762" s="126"/>
      <c r="BC762" s="127"/>
      <c r="BD762" s="127"/>
      <c r="BE762" s="125">
        <v>368</v>
      </c>
    </row>
    <row r="763" spans="53:57" ht="21" customHeight="1" thickBot="1">
      <c r="BA763" s="10">
        <f>'اسماء العملاء'!A370</f>
        <v>0</v>
      </c>
      <c r="BB763" s="126"/>
      <c r="BC763" s="127"/>
      <c r="BD763" s="127"/>
      <c r="BE763" s="125">
        <v>369</v>
      </c>
    </row>
    <row r="764" spans="53:57" ht="21" customHeight="1" thickBot="1">
      <c r="BA764" s="10">
        <f>'اسماء العملاء'!A371</f>
        <v>0</v>
      </c>
      <c r="BB764" s="126"/>
      <c r="BC764" s="127"/>
      <c r="BD764" s="127"/>
      <c r="BE764" s="125">
        <v>370</v>
      </c>
    </row>
    <row r="765" spans="53:57" ht="21" customHeight="1" thickBot="1">
      <c r="BA765" s="10">
        <f>'اسماء العملاء'!A372</f>
        <v>0</v>
      </c>
      <c r="BB765" s="126"/>
      <c r="BC765" s="127"/>
      <c r="BD765" s="127"/>
      <c r="BE765" s="125">
        <v>371</v>
      </c>
    </row>
    <row r="766" spans="53:57" ht="21" customHeight="1" thickBot="1">
      <c r="BA766" s="10">
        <f>'اسماء العملاء'!A373</f>
        <v>0</v>
      </c>
      <c r="BB766" s="126"/>
      <c r="BC766" s="127"/>
      <c r="BD766" s="127"/>
      <c r="BE766" s="125">
        <v>372</v>
      </c>
    </row>
    <row r="767" spans="53:57" ht="21" customHeight="1" thickBot="1">
      <c r="BA767" s="10">
        <f>'اسماء العملاء'!A374</f>
        <v>0</v>
      </c>
      <c r="BB767" s="126"/>
      <c r="BC767" s="127"/>
      <c r="BD767" s="127"/>
      <c r="BE767" s="125">
        <v>373</v>
      </c>
    </row>
    <row r="768" spans="53:57" ht="21" customHeight="1" thickBot="1">
      <c r="BA768" s="10">
        <f>'اسماء العملاء'!A375</f>
        <v>0</v>
      </c>
      <c r="BB768" s="126"/>
      <c r="BC768" s="127"/>
      <c r="BD768" s="127"/>
      <c r="BE768" s="125">
        <v>374</v>
      </c>
    </row>
    <row r="769" spans="53:57" ht="21" customHeight="1" thickBot="1">
      <c r="BA769" s="10">
        <f>'اسماء العملاء'!A376</f>
        <v>0</v>
      </c>
      <c r="BB769" s="126"/>
      <c r="BC769" s="127"/>
      <c r="BD769" s="127"/>
      <c r="BE769" s="125">
        <v>375</v>
      </c>
    </row>
    <row r="770" spans="53:57" ht="21" customHeight="1" thickBot="1">
      <c r="BA770" s="10">
        <f>'اسماء العملاء'!A377</f>
        <v>0</v>
      </c>
      <c r="BB770" s="126"/>
      <c r="BC770" s="127"/>
      <c r="BD770" s="127"/>
      <c r="BE770" s="125">
        <v>376</v>
      </c>
    </row>
    <row r="771" spans="53:57" ht="21" customHeight="1" thickBot="1">
      <c r="BA771" s="10">
        <f>'اسماء العملاء'!A378</f>
        <v>0</v>
      </c>
      <c r="BB771" s="126"/>
      <c r="BC771" s="127"/>
      <c r="BD771" s="127"/>
      <c r="BE771" s="125">
        <v>377</v>
      </c>
    </row>
    <row r="772" spans="53:57" ht="21" customHeight="1" thickBot="1">
      <c r="BA772" s="10">
        <f>'اسماء العملاء'!A379</f>
        <v>0</v>
      </c>
      <c r="BB772" s="126"/>
      <c r="BC772" s="127"/>
      <c r="BD772" s="127"/>
      <c r="BE772" s="125">
        <v>378</v>
      </c>
    </row>
    <row r="773" spans="53:57" ht="21" customHeight="1" thickBot="1">
      <c r="BA773" s="10">
        <f>'اسماء العملاء'!A380</f>
        <v>0</v>
      </c>
      <c r="BB773" s="126"/>
      <c r="BC773" s="127"/>
      <c r="BD773" s="127"/>
      <c r="BE773" s="125">
        <v>379</v>
      </c>
    </row>
    <row r="774" spans="53:57" ht="21" customHeight="1" thickBot="1">
      <c r="BA774" s="10">
        <f>'اسماء العملاء'!A381</f>
        <v>0</v>
      </c>
      <c r="BB774" s="126"/>
      <c r="BC774" s="127"/>
      <c r="BD774" s="127"/>
      <c r="BE774" s="125">
        <v>380</v>
      </c>
    </row>
    <row r="775" spans="53:57" ht="21" customHeight="1" thickBot="1">
      <c r="BA775" s="10">
        <f>'اسماء العملاء'!A382</f>
        <v>0</v>
      </c>
      <c r="BB775" s="126"/>
      <c r="BC775" s="127"/>
      <c r="BD775" s="127"/>
      <c r="BE775" s="125">
        <v>381</v>
      </c>
    </row>
    <row r="776" spans="53:57" ht="21" customHeight="1" thickBot="1">
      <c r="BA776" s="10">
        <f>'اسماء العملاء'!A383</f>
        <v>0</v>
      </c>
      <c r="BB776" s="126"/>
      <c r="BC776" s="127"/>
      <c r="BD776" s="127"/>
      <c r="BE776" s="125">
        <v>382</v>
      </c>
    </row>
    <row r="777" spans="53:57" ht="21" customHeight="1" thickBot="1">
      <c r="BA777" s="10">
        <f>'اسماء العملاء'!A384</f>
        <v>0</v>
      </c>
      <c r="BB777" s="126"/>
      <c r="BC777" s="127"/>
      <c r="BD777" s="127"/>
      <c r="BE777" s="125">
        <v>383</v>
      </c>
    </row>
    <row r="778" spans="53:57" ht="21" customHeight="1" thickBot="1">
      <c r="BA778" s="10">
        <f>'اسماء العملاء'!A385</f>
        <v>0</v>
      </c>
      <c r="BB778" s="126"/>
      <c r="BC778" s="127"/>
      <c r="BD778" s="127"/>
      <c r="BE778" s="125">
        <v>384</v>
      </c>
    </row>
    <row r="779" spans="53:57" ht="21" customHeight="1" thickBot="1">
      <c r="BA779" s="10">
        <f>'اسماء العملاء'!A386</f>
        <v>0</v>
      </c>
      <c r="BB779" s="126"/>
      <c r="BC779" s="127"/>
      <c r="BD779" s="127"/>
      <c r="BE779" s="125">
        <v>385</v>
      </c>
    </row>
    <row r="780" spans="53:57" ht="21" customHeight="1" thickBot="1">
      <c r="BA780" s="10">
        <f>'اسماء العملاء'!A387</f>
        <v>0</v>
      </c>
      <c r="BB780" s="126"/>
      <c r="BC780" s="127"/>
      <c r="BD780" s="127"/>
      <c r="BE780" s="125">
        <v>386</v>
      </c>
    </row>
    <row r="781" spans="53:57" ht="21" customHeight="1" thickBot="1">
      <c r="BA781" s="10">
        <f>'اسماء العملاء'!A388</f>
        <v>0</v>
      </c>
      <c r="BB781" s="126"/>
      <c r="BC781" s="127"/>
      <c r="BD781" s="127"/>
      <c r="BE781" s="125">
        <v>387</v>
      </c>
    </row>
    <row r="782" spans="53:57" ht="21" customHeight="1" thickBot="1">
      <c r="BA782" s="10">
        <f>'اسماء العملاء'!A389</f>
        <v>0</v>
      </c>
      <c r="BB782" s="129"/>
      <c r="BC782" s="127"/>
      <c r="BD782" s="127"/>
      <c r="BE782" s="125">
        <v>388</v>
      </c>
    </row>
    <row r="783" spans="53:57" ht="21" customHeight="1" thickBot="1">
      <c r="BA783" s="10">
        <f>'اسماء العملاء'!A390</f>
        <v>0</v>
      </c>
      <c r="BB783" s="175"/>
      <c r="BC783" s="127"/>
      <c r="BD783" s="172"/>
      <c r="BE783" s="125">
        <v>389</v>
      </c>
    </row>
    <row r="784" spans="53:57" ht="21" customHeight="1" thickBot="1">
      <c r="BA784" s="10">
        <f>'اسماء العملاء'!A391</f>
        <v>0</v>
      </c>
      <c r="BB784" s="126"/>
      <c r="BC784" s="127"/>
      <c r="BD784" s="127"/>
      <c r="BE784" s="125">
        <v>390</v>
      </c>
    </row>
    <row r="785" spans="53:57" ht="21" customHeight="1" thickBot="1">
      <c r="BA785" s="10">
        <f>'اسماء العملاء'!A392</f>
        <v>0</v>
      </c>
      <c r="BB785" s="126"/>
      <c r="BC785" s="127"/>
      <c r="BD785" s="127"/>
      <c r="BE785" s="125">
        <v>391</v>
      </c>
    </row>
    <row r="786" spans="53:57" ht="21" customHeight="1" thickBot="1">
      <c r="BA786" s="10">
        <f>'اسماء العملاء'!A393</f>
        <v>0</v>
      </c>
      <c r="BB786" s="126"/>
      <c r="BC786" s="127"/>
      <c r="BD786" s="127"/>
      <c r="BE786" s="125">
        <v>392</v>
      </c>
    </row>
    <row r="787" spans="53:57" ht="21" customHeight="1" thickBot="1">
      <c r="BA787" s="10">
        <f>'اسماء العملاء'!A394</f>
        <v>0</v>
      </c>
      <c r="BB787" s="126"/>
      <c r="BC787" s="127"/>
      <c r="BD787" s="127"/>
      <c r="BE787" s="125">
        <v>393</v>
      </c>
    </row>
    <row r="788" spans="53:57" ht="21" customHeight="1" thickBot="1">
      <c r="BA788" s="10">
        <f>'اسماء العملاء'!A395</f>
        <v>0</v>
      </c>
      <c r="BB788" s="126"/>
      <c r="BC788" s="127"/>
      <c r="BD788" s="127"/>
      <c r="BE788" s="125">
        <v>394</v>
      </c>
    </row>
    <row r="789" spans="53:57" ht="21" customHeight="1" thickBot="1">
      <c r="BA789" s="10">
        <f>'اسماء العملاء'!A396</f>
        <v>0</v>
      </c>
      <c r="BB789" s="126"/>
      <c r="BC789" s="127"/>
      <c r="BD789" s="127"/>
      <c r="BE789" s="125">
        <v>395</v>
      </c>
    </row>
    <row r="790" spans="53:57" ht="21" customHeight="1" thickBot="1">
      <c r="BA790" s="10">
        <f>'اسماء العملاء'!A397</f>
        <v>0</v>
      </c>
      <c r="BB790" s="126"/>
      <c r="BC790" s="127"/>
      <c r="BD790" s="127"/>
      <c r="BE790" s="125">
        <v>396</v>
      </c>
    </row>
    <row r="791" spans="53:57" ht="21" customHeight="1" thickBot="1">
      <c r="BA791" s="10">
        <f>'اسماء العملاء'!A398</f>
        <v>0</v>
      </c>
      <c r="BB791" s="126"/>
      <c r="BC791" s="127"/>
      <c r="BD791" s="127"/>
      <c r="BE791" s="125">
        <v>397</v>
      </c>
    </row>
    <row r="792" spans="53:57" ht="21" customHeight="1" thickBot="1">
      <c r="BA792" s="10">
        <f>'اسماء العملاء'!A399</f>
        <v>0</v>
      </c>
      <c r="BB792" s="126"/>
      <c r="BC792" s="127"/>
      <c r="BD792" s="127"/>
      <c r="BE792" s="125">
        <v>398</v>
      </c>
    </row>
    <row r="793" spans="53:57" ht="21" customHeight="1" thickBot="1">
      <c r="BA793" s="10">
        <f>'اسماء العملاء'!A400</f>
        <v>0</v>
      </c>
      <c r="BB793" s="126"/>
      <c r="BC793" s="127"/>
      <c r="BD793" s="127"/>
      <c r="BE793" s="125">
        <v>399</v>
      </c>
    </row>
    <row r="794" spans="53:57" ht="21" customHeight="1" thickBot="1">
      <c r="BA794" s="10">
        <f>'اسماء العملاء'!A401</f>
        <v>0</v>
      </c>
      <c r="BB794" s="126"/>
      <c r="BC794" s="127"/>
      <c r="BD794" s="127"/>
      <c r="BE794" s="125">
        <v>400</v>
      </c>
    </row>
    <row r="795" spans="53:57" ht="21" customHeight="1" thickBot="1">
      <c r="BA795" s="10">
        <f>'اسماء العملاء'!A402</f>
        <v>0</v>
      </c>
      <c r="BB795" s="126"/>
      <c r="BC795" s="127"/>
      <c r="BD795" s="127"/>
      <c r="BE795" s="125">
        <v>401</v>
      </c>
    </row>
    <row r="796" spans="53:57" ht="21" customHeight="1" thickBot="1">
      <c r="BA796" s="10">
        <f>'اسماء العملاء'!A403</f>
        <v>0</v>
      </c>
      <c r="BB796" s="126"/>
      <c r="BC796" s="127"/>
      <c r="BD796" s="127"/>
      <c r="BE796" s="125">
        <v>402</v>
      </c>
    </row>
    <row r="797" spans="53:57" ht="21" customHeight="1" thickBot="1">
      <c r="BA797" s="10">
        <f>'اسماء العملاء'!A404</f>
        <v>0</v>
      </c>
      <c r="BB797" s="126"/>
      <c r="BC797" s="127"/>
      <c r="BD797" s="127"/>
      <c r="BE797" s="125">
        <v>403</v>
      </c>
    </row>
    <row r="798" spans="53:57" ht="21" customHeight="1" thickBot="1">
      <c r="BA798" s="10">
        <f>'اسماء العملاء'!A405</f>
        <v>0</v>
      </c>
      <c r="BB798" s="126"/>
      <c r="BC798" s="127"/>
      <c r="BD798" s="127"/>
      <c r="BE798" s="125">
        <v>404</v>
      </c>
    </row>
    <row r="799" spans="53:57" ht="21" customHeight="1" thickBot="1">
      <c r="BA799" s="10">
        <f>'اسماء العملاء'!A406</f>
        <v>0</v>
      </c>
      <c r="BB799" s="126"/>
      <c r="BC799" s="127"/>
      <c r="BD799" s="127"/>
      <c r="BE799" s="125">
        <v>405</v>
      </c>
    </row>
    <row r="800" spans="53:57" ht="21" customHeight="1" thickBot="1">
      <c r="BA800" s="10">
        <f>'اسماء العملاء'!A407</f>
        <v>0</v>
      </c>
      <c r="BB800" s="126"/>
      <c r="BC800" s="127"/>
      <c r="BD800" s="127"/>
      <c r="BE800" s="125">
        <v>406</v>
      </c>
    </row>
    <row r="801" spans="53:57" ht="21" customHeight="1" thickBot="1">
      <c r="BA801" s="10">
        <f>'اسماء العملاء'!A408</f>
        <v>0</v>
      </c>
      <c r="BB801" s="126"/>
      <c r="BC801" s="127"/>
      <c r="BD801" s="127"/>
      <c r="BE801" s="125">
        <v>407</v>
      </c>
    </row>
    <row r="802" spans="53:57" ht="21" customHeight="1" thickBot="1">
      <c r="BA802" s="10">
        <f>'اسماء العملاء'!A409</f>
        <v>0</v>
      </c>
      <c r="BB802" s="126"/>
      <c r="BC802" s="127"/>
      <c r="BD802" s="127"/>
      <c r="BE802" s="125">
        <v>408</v>
      </c>
    </row>
    <row r="803" spans="53:57" ht="21" customHeight="1" thickBot="1">
      <c r="BA803" s="10">
        <f>'اسماء العملاء'!A410</f>
        <v>0</v>
      </c>
      <c r="BB803" s="126"/>
      <c r="BC803" s="127"/>
      <c r="BD803" s="127"/>
      <c r="BE803" s="125">
        <v>409</v>
      </c>
    </row>
    <row r="804" spans="53:57" ht="21" customHeight="1" thickBot="1">
      <c r="BA804" s="10">
        <f>'اسماء العملاء'!A411</f>
        <v>0</v>
      </c>
      <c r="BB804" s="126"/>
      <c r="BC804" s="127"/>
      <c r="BD804" s="127"/>
      <c r="BE804" s="125">
        <v>410</v>
      </c>
    </row>
    <row r="805" spans="53:57" ht="21" customHeight="1" thickBot="1">
      <c r="BA805" s="10">
        <f>'اسماء العملاء'!A412</f>
        <v>0</v>
      </c>
      <c r="BB805" s="126"/>
      <c r="BC805" s="127"/>
      <c r="BD805" s="127"/>
      <c r="BE805" s="125">
        <v>411</v>
      </c>
    </row>
    <row r="806" spans="53:57" ht="21" customHeight="1" thickBot="1">
      <c r="BA806" s="10">
        <f>'اسماء العملاء'!A413</f>
        <v>0</v>
      </c>
      <c r="BB806" s="126"/>
      <c r="BC806" s="127"/>
      <c r="BD806" s="127"/>
      <c r="BE806" s="125">
        <v>412</v>
      </c>
    </row>
    <row r="807" spans="53:57" ht="21" customHeight="1" thickBot="1">
      <c r="BA807" s="10">
        <f>'اسماء العملاء'!A414</f>
        <v>0</v>
      </c>
      <c r="BB807" s="126"/>
      <c r="BC807" s="127"/>
      <c r="BD807" s="127"/>
      <c r="BE807" s="125">
        <v>413</v>
      </c>
    </row>
    <row r="808" spans="53:57" ht="21" customHeight="1" thickBot="1">
      <c r="BA808" s="10">
        <f>'اسماء العملاء'!A415</f>
        <v>0</v>
      </c>
      <c r="BB808" s="126"/>
      <c r="BC808" s="127"/>
      <c r="BD808" s="127"/>
      <c r="BE808" s="125">
        <v>414</v>
      </c>
    </row>
    <row r="809" spans="53:57" ht="21" customHeight="1" thickBot="1">
      <c r="BA809" s="10">
        <f>'اسماء العملاء'!A416</f>
        <v>0</v>
      </c>
      <c r="BB809" s="126"/>
      <c r="BC809" s="127"/>
      <c r="BD809" s="127"/>
      <c r="BE809" s="125">
        <v>415</v>
      </c>
    </row>
    <row r="810" spans="53:57" ht="21" customHeight="1" thickBot="1">
      <c r="BA810" s="10">
        <f>'اسماء العملاء'!A417</f>
        <v>0</v>
      </c>
      <c r="BB810" s="126"/>
      <c r="BC810" s="127"/>
      <c r="BD810" s="127"/>
      <c r="BE810" s="125">
        <v>416</v>
      </c>
    </row>
    <row r="811" spans="53:57" ht="21" customHeight="1" thickBot="1">
      <c r="BA811" s="10">
        <f>'اسماء العملاء'!A418</f>
        <v>0</v>
      </c>
      <c r="BB811" s="126"/>
      <c r="BC811" s="127"/>
      <c r="BD811" s="127"/>
      <c r="BE811" s="125">
        <v>417</v>
      </c>
    </row>
    <row r="812" spans="53:57" ht="21" customHeight="1" thickBot="1">
      <c r="BA812" s="10">
        <f>'اسماء العملاء'!A419</f>
        <v>0</v>
      </c>
      <c r="BB812" s="126"/>
      <c r="BC812" s="127"/>
      <c r="BD812" s="127"/>
      <c r="BE812" s="125">
        <v>418</v>
      </c>
    </row>
    <row r="813" spans="53:57" ht="21" customHeight="1" thickBot="1">
      <c r="BA813" s="10">
        <f>'اسماء العملاء'!A420</f>
        <v>0</v>
      </c>
      <c r="BB813" s="126"/>
      <c r="BC813" s="127"/>
      <c r="BD813" s="127"/>
      <c r="BE813" s="125">
        <v>419</v>
      </c>
    </row>
    <row r="814" spans="53:57" ht="21" customHeight="1" thickBot="1">
      <c r="BA814" s="10">
        <f>'اسماء العملاء'!A421</f>
        <v>0</v>
      </c>
      <c r="BB814" s="126"/>
      <c r="BC814" s="127"/>
      <c r="BD814" s="127"/>
      <c r="BE814" s="125">
        <v>420</v>
      </c>
    </row>
    <row r="815" spans="53:57" ht="21" customHeight="1" thickBot="1">
      <c r="BA815" s="10">
        <f>'اسماء العملاء'!A422</f>
        <v>0</v>
      </c>
      <c r="BB815" s="126"/>
      <c r="BC815" s="127"/>
      <c r="BD815" s="127"/>
      <c r="BE815" s="125">
        <v>421</v>
      </c>
    </row>
    <row r="816" spans="53:57" ht="21" customHeight="1" thickBot="1">
      <c r="BA816" s="10">
        <f>'اسماء العملاء'!A423</f>
        <v>0</v>
      </c>
      <c r="BB816" s="126"/>
      <c r="BC816" s="127"/>
      <c r="BD816" s="127"/>
      <c r="BE816" s="125">
        <v>422</v>
      </c>
    </row>
    <row r="817" spans="53:57" ht="21" customHeight="1" thickBot="1">
      <c r="BA817" s="10">
        <f>'اسماء العملاء'!A424</f>
        <v>0</v>
      </c>
      <c r="BB817" s="126"/>
      <c r="BC817" s="127"/>
      <c r="BD817" s="127"/>
      <c r="BE817" s="125">
        <v>423</v>
      </c>
    </row>
    <row r="818" spans="53:57" ht="21" customHeight="1" thickBot="1">
      <c r="BA818" s="10">
        <f>'اسماء العملاء'!A425</f>
        <v>0</v>
      </c>
      <c r="BB818" s="126"/>
      <c r="BC818" s="127"/>
      <c r="BD818" s="127"/>
      <c r="BE818" s="125">
        <v>424</v>
      </c>
    </row>
    <row r="819" spans="53:57" ht="21" customHeight="1" thickBot="1">
      <c r="BA819" s="10">
        <f>'اسماء العملاء'!A426</f>
        <v>0</v>
      </c>
      <c r="BB819" s="126"/>
      <c r="BC819" s="127"/>
      <c r="BD819" s="127"/>
      <c r="BE819" s="125">
        <v>425</v>
      </c>
    </row>
    <row r="820" spans="53:57" ht="21" customHeight="1" thickBot="1">
      <c r="BA820" s="10">
        <f>'اسماء العملاء'!A427</f>
        <v>0</v>
      </c>
      <c r="BB820" s="126"/>
      <c r="BC820" s="127"/>
      <c r="BD820" s="127"/>
      <c r="BE820" s="125">
        <v>426</v>
      </c>
    </row>
    <row r="821" spans="53:57" ht="21" customHeight="1" thickBot="1">
      <c r="BA821" s="10">
        <f>'اسماء العملاء'!A428</f>
        <v>0</v>
      </c>
      <c r="BB821" s="126"/>
      <c r="BC821" s="127"/>
      <c r="BD821" s="127"/>
      <c r="BE821" s="125">
        <v>427</v>
      </c>
    </row>
    <row r="822" spans="53:57" ht="21" customHeight="1" thickBot="1">
      <c r="BA822" s="10">
        <f>'اسماء العملاء'!A429</f>
        <v>0</v>
      </c>
      <c r="BB822" s="126"/>
      <c r="BC822" s="127"/>
      <c r="BD822" s="127"/>
      <c r="BE822" s="125">
        <v>428</v>
      </c>
    </row>
    <row r="823" spans="53:57" ht="21" customHeight="1" thickBot="1">
      <c r="BA823" s="10">
        <f>'اسماء العملاء'!A430</f>
        <v>0</v>
      </c>
      <c r="BB823" s="126"/>
      <c r="BC823" s="127"/>
      <c r="BD823" s="127"/>
      <c r="BE823" s="125">
        <v>429</v>
      </c>
    </row>
    <row r="824" spans="53:57" ht="21" customHeight="1" thickBot="1">
      <c r="BA824" s="10">
        <f>'اسماء العملاء'!A431</f>
        <v>0</v>
      </c>
      <c r="BB824" s="126"/>
      <c r="BC824" s="127"/>
      <c r="BD824" s="127"/>
      <c r="BE824" s="125">
        <v>430</v>
      </c>
    </row>
    <row r="825" spans="53:57" ht="21" customHeight="1" thickBot="1">
      <c r="BA825" s="10">
        <f>'اسماء العملاء'!A432</f>
        <v>0</v>
      </c>
      <c r="BB825" s="126"/>
      <c r="BC825" s="127"/>
      <c r="BD825" s="127"/>
      <c r="BE825" s="125">
        <v>431</v>
      </c>
    </row>
    <row r="826" spans="53:57" ht="21" customHeight="1" thickBot="1">
      <c r="BA826" s="10">
        <f>'اسماء العملاء'!A433</f>
        <v>0</v>
      </c>
      <c r="BB826" s="126"/>
      <c r="BC826" s="127"/>
      <c r="BD826" s="127"/>
      <c r="BE826" s="125">
        <v>432</v>
      </c>
    </row>
    <row r="827" spans="53:57" ht="21" customHeight="1" thickBot="1">
      <c r="BA827" s="10">
        <f>'اسماء العملاء'!A434</f>
        <v>0</v>
      </c>
      <c r="BB827" s="126"/>
      <c r="BC827" s="127"/>
      <c r="BD827" s="127"/>
      <c r="BE827" s="125">
        <v>433</v>
      </c>
    </row>
    <row r="828" spans="53:57" ht="21" customHeight="1" thickBot="1">
      <c r="BA828" s="10">
        <f>'اسماء العملاء'!A435</f>
        <v>0</v>
      </c>
      <c r="BB828" s="126"/>
      <c r="BC828" s="127"/>
      <c r="BD828" s="127"/>
      <c r="BE828" s="125">
        <v>434</v>
      </c>
    </row>
    <row r="829" spans="53:57" ht="21" customHeight="1" thickBot="1">
      <c r="BA829" s="10">
        <f>'اسماء العملاء'!A436</f>
        <v>0</v>
      </c>
      <c r="BB829" s="126"/>
      <c r="BC829" s="127"/>
      <c r="BD829" s="127"/>
      <c r="BE829" s="125">
        <v>435</v>
      </c>
    </row>
    <row r="830" spans="53:57" ht="21" customHeight="1" thickBot="1">
      <c r="BA830" s="10">
        <f>'اسماء العملاء'!A437</f>
        <v>0</v>
      </c>
      <c r="BB830" s="126"/>
      <c r="BC830" s="127"/>
      <c r="BD830" s="127"/>
      <c r="BE830" s="125">
        <v>436</v>
      </c>
    </row>
    <row r="831" spans="53:57" ht="21" customHeight="1" thickBot="1">
      <c r="BA831" s="10">
        <f>'اسماء العملاء'!A438</f>
        <v>0</v>
      </c>
      <c r="BB831" s="126"/>
      <c r="BC831" s="127"/>
      <c r="BD831" s="127"/>
      <c r="BE831" s="125">
        <v>437</v>
      </c>
    </row>
    <row r="832" spans="53:57" ht="21" customHeight="1" thickBot="1">
      <c r="BA832" s="10">
        <f>'اسماء العملاء'!A439</f>
        <v>0</v>
      </c>
      <c r="BB832" s="126"/>
      <c r="BC832" s="127"/>
      <c r="BD832" s="127"/>
      <c r="BE832" s="125">
        <v>438</v>
      </c>
    </row>
    <row r="833" spans="53:57" ht="21" customHeight="1" thickBot="1">
      <c r="BA833" s="10">
        <f>'اسماء العملاء'!A440</f>
        <v>0</v>
      </c>
      <c r="BB833" s="126"/>
      <c r="BC833" s="127"/>
      <c r="BD833" s="127"/>
      <c r="BE833" s="125">
        <v>439</v>
      </c>
    </row>
    <row r="834" spans="53:57" ht="21" customHeight="1" thickBot="1">
      <c r="BA834" s="10">
        <f>'اسماء العملاء'!A441</f>
        <v>0</v>
      </c>
      <c r="BB834" s="126"/>
      <c r="BC834" s="127"/>
      <c r="BD834" s="127"/>
      <c r="BE834" s="125">
        <v>440</v>
      </c>
    </row>
    <row r="835" spans="53:57" ht="21" customHeight="1" thickBot="1">
      <c r="BA835" s="10">
        <f>'اسماء العملاء'!A442</f>
        <v>0</v>
      </c>
      <c r="BB835" s="126"/>
      <c r="BC835" s="127"/>
      <c r="BD835" s="127"/>
      <c r="BE835" s="125">
        <v>441</v>
      </c>
    </row>
    <row r="836" spans="53:57" ht="21" customHeight="1" thickBot="1">
      <c r="BA836" s="10">
        <f>'اسماء العملاء'!A443</f>
        <v>0</v>
      </c>
      <c r="BB836" s="126"/>
      <c r="BC836" s="127"/>
      <c r="BD836" s="127"/>
      <c r="BE836" s="125">
        <v>442</v>
      </c>
    </row>
    <row r="837" spans="53:57" ht="21" customHeight="1" thickBot="1">
      <c r="BA837" s="10">
        <f>'اسماء العملاء'!A444</f>
        <v>0</v>
      </c>
      <c r="BB837" s="126"/>
      <c r="BC837" s="127"/>
      <c r="BD837" s="127"/>
      <c r="BE837" s="125">
        <v>443</v>
      </c>
    </row>
    <row r="838" spans="53:57" ht="21" customHeight="1" thickBot="1">
      <c r="BA838" s="10">
        <f>'اسماء العملاء'!A445</f>
        <v>0</v>
      </c>
      <c r="BB838" s="126"/>
      <c r="BC838" s="127"/>
      <c r="BD838" s="127"/>
      <c r="BE838" s="125">
        <v>444</v>
      </c>
    </row>
    <row r="839" spans="53:57" ht="21" customHeight="1" thickBot="1">
      <c r="BA839" s="10">
        <f>'اسماء العملاء'!A446</f>
        <v>0</v>
      </c>
      <c r="BB839" s="126"/>
      <c r="BC839" s="127"/>
      <c r="BD839" s="127"/>
      <c r="BE839" s="125">
        <v>445</v>
      </c>
    </row>
    <row r="840" spans="53:57" ht="21" customHeight="1" thickBot="1">
      <c r="BA840" s="10">
        <f>'اسماء العملاء'!A447</f>
        <v>0</v>
      </c>
      <c r="BB840" s="126"/>
      <c r="BC840" s="127"/>
      <c r="BD840" s="127"/>
      <c r="BE840" s="125">
        <v>446</v>
      </c>
    </row>
    <row r="841" spans="53:57" ht="21" customHeight="1" thickBot="1">
      <c r="BA841" s="10">
        <f>'اسماء العملاء'!A448</f>
        <v>0</v>
      </c>
      <c r="BB841" s="126"/>
      <c r="BC841" s="127"/>
      <c r="BD841" s="127"/>
      <c r="BE841" s="125">
        <v>447</v>
      </c>
    </row>
    <row r="842" spans="53:57" ht="21" customHeight="1" thickBot="1">
      <c r="BA842" s="10">
        <f>'اسماء العملاء'!A449</f>
        <v>0</v>
      </c>
      <c r="BB842" s="126"/>
      <c r="BC842" s="127"/>
      <c r="BD842" s="127"/>
      <c r="BE842" s="125">
        <v>448</v>
      </c>
    </row>
    <row r="843" spans="53:57" ht="21" customHeight="1" thickBot="1">
      <c r="BA843" s="10">
        <f>'اسماء العملاء'!A450</f>
        <v>0</v>
      </c>
      <c r="BB843" s="126"/>
      <c r="BC843" s="127"/>
      <c r="BD843" s="127"/>
      <c r="BE843" s="125">
        <v>449</v>
      </c>
    </row>
    <row r="844" spans="53:57" ht="21" customHeight="1" thickBot="1">
      <c r="BA844" s="10">
        <f>'اسماء العملاء'!A451</f>
        <v>0</v>
      </c>
      <c r="BB844" s="126"/>
      <c r="BC844" s="127"/>
      <c r="BD844" s="127"/>
      <c r="BE844" s="125">
        <v>450</v>
      </c>
    </row>
    <row r="845" spans="53:57" ht="21" customHeight="1" thickBot="1">
      <c r="BA845" s="10">
        <f>'اسماء العملاء'!A452</f>
        <v>0</v>
      </c>
      <c r="BB845" s="126"/>
      <c r="BC845" s="127"/>
      <c r="BD845" s="127"/>
      <c r="BE845" s="125">
        <v>451</v>
      </c>
    </row>
    <row r="846" spans="53:57" ht="21" customHeight="1" thickBot="1">
      <c r="BA846" s="10">
        <f>'اسماء العملاء'!A453</f>
        <v>0</v>
      </c>
      <c r="BB846" s="126"/>
      <c r="BC846" s="127"/>
      <c r="BD846" s="127"/>
      <c r="BE846" s="125">
        <v>452</v>
      </c>
    </row>
    <row r="847" spans="53:57" ht="21" customHeight="1" thickBot="1">
      <c r="BA847" s="10">
        <f>'اسماء العملاء'!A454</f>
        <v>0</v>
      </c>
      <c r="BB847" s="126"/>
      <c r="BC847" s="127"/>
      <c r="BD847" s="127"/>
      <c r="BE847" s="125">
        <v>453</v>
      </c>
    </row>
    <row r="848" spans="53:57" ht="21" customHeight="1" thickBot="1">
      <c r="BA848" s="10">
        <f>'اسماء العملاء'!A455</f>
        <v>0</v>
      </c>
      <c r="BB848" s="126"/>
      <c r="BC848" s="127"/>
      <c r="BD848" s="127"/>
      <c r="BE848" s="125">
        <v>454</v>
      </c>
    </row>
    <row r="849" spans="53:57" ht="21" customHeight="1" thickBot="1">
      <c r="BA849" s="10">
        <f>'اسماء العملاء'!A456</f>
        <v>0</v>
      </c>
      <c r="BB849" s="126"/>
      <c r="BC849" s="127"/>
      <c r="BD849" s="127"/>
      <c r="BE849" s="125">
        <v>455</v>
      </c>
    </row>
    <row r="850" spans="53:57" ht="21" customHeight="1" thickBot="1">
      <c r="BA850" s="10">
        <f>'اسماء العملاء'!A457</f>
        <v>0</v>
      </c>
      <c r="BB850" s="126"/>
      <c r="BC850" s="127"/>
      <c r="BD850" s="127"/>
      <c r="BE850" s="125">
        <v>456</v>
      </c>
    </row>
    <row r="851" spans="53:57" ht="21" customHeight="1" thickBot="1">
      <c r="BA851" s="10">
        <f>'اسماء العملاء'!A458</f>
        <v>0</v>
      </c>
      <c r="BB851" s="126"/>
      <c r="BC851" s="127"/>
      <c r="BD851" s="127"/>
      <c r="BE851" s="125">
        <v>457</v>
      </c>
    </row>
    <row r="852" spans="53:57" ht="21" customHeight="1" thickBot="1">
      <c r="BA852" s="10">
        <f>'اسماء العملاء'!A459</f>
        <v>0</v>
      </c>
      <c r="BB852" s="126"/>
      <c r="BC852" s="127"/>
      <c r="BD852" s="127"/>
      <c r="BE852" s="125">
        <v>458</v>
      </c>
    </row>
    <row r="853" spans="53:57" ht="21" customHeight="1" thickBot="1">
      <c r="BA853" s="10">
        <f>'اسماء العملاء'!A460</f>
        <v>0</v>
      </c>
      <c r="BB853" s="126"/>
      <c r="BC853" s="127"/>
      <c r="BD853" s="127"/>
      <c r="BE853" s="125">
        <v>459</v>
      </c>
    </row>
    <row r="854" spans="53:57" ht="21" customHeight="1" thickBot="1">
      <c r="BA854" s="10">
        <f>'اسماء العملاء'!A461</f>
        <v>0</v>
      </c>
      <c r="BB854" s="126"/>
      <c r="BC854" s="127"/>
      <c r="BD854" s="127"/>
      <c r="BE854" s="125">
        <v>460</v>
      </c>
    </row>
    <row r="855" spans="53:57" ht="21" customHeight="1" thickBot="1">
      <c r="BA855" s="10">
        <f>'اسماء العملاء'!A462</f>
        <v>0</v>
      </c>
      <c r="BB855" s="126"/>
      <c r="BC855" s="127"/>
      <c r="BD855" s="127"/>
      <c r="BE855" s="125">
        <v>461</v>
      </c>
    </row>
    <row r="856" spans="53:57" ht="21" customHeight="1" thickBot="1">
      <c r="BA856" s="10">
        <f>'اسماء العملاء'!A463</f>
        <v>0</v>
      </c>
      <c r="BB856" s="126"/>
      <c r="BC856" s="127"/>
      <c r="BD856" s="127"/>
      <c r="BE856" s="125">
        <v>462</v>
      </c>
    </row>
    <row r="857" spans="53:57" ht="21" customHeight="1" thickBot="1">
      <c r="BA857" s="10">
        <f>'اسماء العملاء'!A464</f>
        <v>0</v>
      </c>
      <c r="BB857" s="126"/>
      <c r="BC857" s="127"/>
      <c r="BD857" s="127"/>
      <c r="BE857" s="125">
        <v>463</v>
      </c>
    </row>
    <row r="858" spans="53:57" ht="21" customHeight="1" thickBot="1">
      <c r="BA858" s="10">
        <f>'اسماء العملاء'!A465</f>
        <v>0</v>
      </c>
      <c r="BB858" s="126"/>
      <c r="BC858" s="127"/>
      <c r="BD858" s="127"/>
      <c r="BE858" s="125">
        <v>464</v>
      </c>
    </row>
    <row r="859" spans="53:57" ht="21" customHeight="1" thickBot="1">
      <c r="BA859" s="10">
        <f>'اسماء العملاء'!A466</f>
        <v>0</v>
      </c>
      <c r="BB859" s="126"/>
      <c r="BC859" s="127"/>
      <c r="BD859" s="127"/>
      <c r="BE859" s="125">
        <v>465</v>
      </c>
    </row>
    <row r="860" spans="53:57" ht="21" customHeight="1" thickBot="1">
      <c r="BA860" s="10">
        <f>'اسماء العملاء'!A467</f>
        <v>0</v>
      </c>
      <c r="BB860" s="126"/>
      <c r="BC860" s="127"/>
      <c r="BD860" s="127"/>
      <c r="BE860" s="125">
        <v>466</v>
      </c>
    </row>
    <row r="861" spans="53:57" ht="21" customHeight="1" thickBot="1">
      <c r="BA861" s="10">
        <f>'اسماء العملاء'!A468</f>
        <v>0</v>
      </c>
      <c r="BB861" s="126"/>
      <c r="BC861" s="127"/>
      <c r="BD861" s="127"/>
      <c r="BE861" s="125">
        <v>467</v>
      </c>
    </row>
    <row r="862" spans="53:57" ht="21" customHeight="1" thickBot="1">
      <c r="BA862" s="10">
        <f>'اسماء العملاء'!A469</f>
        <v>0</v>
      </c>
      <c r="BB862" s="126"/>
      <c r="BC862" s="127"/>
      <c r="BD862" s="127"/>
      <c r="BE862" s="125">
        <v>468</v>
      </c>
    </row>
    <row r="863" spans="53:57" ht="21" customHeight="1" thickBot="1">
      <c r="BA863" s="10">
        <f>'اسماء العملاء'!A470</f>
        <v>0</v>
      </c>
      <c r="BB863" s="126"/>
      <c r="BC863" s="127"/>
      <c r="BD863" s="127"/>
      <c r="BE863" s="125">
        <v>469</v>
      </c>
    </row>
    <row r="864" spans="53:57" ht="21" customHeight="1" thickBot="1">
      <c r="BA864" s="10">
        <f>'اسماء العملاء'!A471</f>
        <v>0</v>
      </c>
      <c r="BB864" s="126"/>
      <c r="BC864" s="127"/>
      <c r="BD864" s="127"/>
      <c r="BE864" s="125">
        <v>470</v>
      </c>
    </row>
    <row r="865" spans="53:57" ht="21" customHeight="1" thickBot="1">
      <c r="BA865" s="10">
        <f>'اسماء العملاء'!A472</f>
        <v>0</v>
      </c>
      <c r="BB865" s="129"/>
      <c r="BC865" s="127"/>
      <c r="BD865" s="127"/>
      <c r="BE865" s="125">
        <v>471</v>
      </c>
    </row>
    <row r="866" spans="53:57" ht="21" customHeight="1" thickBot="1">
      <c r="BA866" s="10">
        <f>'اسماء العملاء'!A473</f>
        <v>0</v>
      </c>
      <c r="BB866" s="175"/>
      <c r="BC866" s="127"/>
      <c r="BD866" s="172"/>
      <c r="BE866" s="125">
        <v>472</v>
      </c>
    </row>
    <row r="867" spans="53:57" ht="21" customHeight="1" thickBot="1">
      <c r="BA867" s="10">
        <f>'اسماء العملاء'!A474</f>
        <v>0</v>
      </c>
      <c r="BB867" s="126"/>
      <c r="BC867" s="127"/>
      <c r="BD867" s="127"/>
      <c r="BE867" s="125">
        <v>473</v>
      </c>
    </row>
    <row r="868" spans="53:57" ht="21" customHeight="1" thickBot="1">
      <c r="BA868" s="10">
        <f>'اسماء العملاء'!A475</f>
        <v>0</v>
      </c>
      <c r="BB868" s="126"/>
      <c r="BC868" s="127"/>
      <c r="BD868" s="127"/>
      <c r="BE868" s="125">
        <v>474</v>
      </c>
    </row>
    <row r="869" spans="53:57" ht="21" customHeight="1" thickBot="1">
      <c r="BA869" s="10">
        <f>'اسماء العملاء'!A476</f>
        <v>0</v>
      </c>
      <c r="BB869" s="126"/>
      <c r="BC869" s="127"/>
      <c r="BD869" s="127"/>
      <c r="BE869" s="125">
        <v>475</v>
      </c>
    </row>
    <row r="870" spans="53:57" ht="21" customHeight="1" thickBot="1">
      <c r="BA870" s="10">
        <f>'اسماء العملاء'!A477</f>
        <v>0</v>
      </c>
      <c r="BB870" s="126"/>
      <c r="BC870" s="127"/>
      <c r="BD870" s="127"/>
      <c r="BE870" s="125">
        <v>476</v>
      </c>
    </row>
    <row r="871" spans="53:57" ht="21" customHeight="1" thickBot="1">
      <c r="BA871" s="10">
        <f>'اسماء العملاء'!A478</f>
        <v>0</v>
      </c>
      <c r="BB871" s="126"/>
      <c r="BC871" s="127"/>
      <c r="BD871" s="127"/>
      <c r="BE871" s="125">
        <v>477</v>
      </c>
    </row>
    <row r="872" spans="53:57" ht="21" customHeight="1" thickBot="1">
      <c r="BA872" s="10">
        <f>'اسماء العملاء'!A479</f>
        <v>0</v>
      </c>
      <c r="BB872" s="126"/>
      <c r="BC872" s="127"/>
      <c r="BD872" s="127"/>
      <c r="BE872" s="125">
        <v>478</v>
      </c>
    </row>
    <row r="873" spans="53:57" ht="21" customHeight="1" thickBot="1">
      <c r="BA873" s="10">
        <f>'اسماء العملاء'!A480</f>
        <v>0</v>
      </c>
      <c r="BB873" s="126"/>
      <c r="BC873" s="127"/>
      <c r="BD873" s="127"/>
      <c r="BE873" s="125">
        <v>479</v>
      </c>
    </row>
    <row r="874" spans="53:57" ht="21" customHeight="1" thickBot="1">
      <c r="BA874" s="10">
        <f>'اسماء العملاء'!A481</f>
        <v>0</v>
      </c>
      <c r="BB874" s="126"/>
      <c r="BC874" s="127"/>
      <c r="BD874" s="127"/>
      <c r="BE874" s="125">
        <v>480</v>
      </c>
    </row>
    <row r="875" spans="53:57" ht="21" customHeight="1" thickBot="1">
      <c r="BA875" s="10">
        <f>'اسماء العملاء'!A482</f>
        <v>0</v>
      </c>
      <c r="BB875" s="126"/>
      <c r="BC875" s="127"/>
      <c r="BD875" s="127"/>
      <c r="BE875" s="125">
        <v>481</v>
      </c>
    </row>
    <row r="876" spans="53:57" ht="21" customHeight="1" thickBot="1">
      <c r="BA876" s="10">
        <f>'اسماء العملاء'!A483</f>
        <v>0</v>
      </c>
      <c r="BB876" s="126"/>
      <c r="BC876" s="127"/>
      <c r="BD876" s="127"/>
      <c r="BE876" s="125">
        <v>482</v>
      </c>
    </row>
    <row r="877" spans="53:57" ht="21" customHeight="1" thickBot="1">
      <c r="BA877" s="10">
        <f>'اسماء العملاء'!A484</f>
        <v>0</v>
      </c>
      <c r="BB877" s="126"/>
      <c r="BC877" s="127"/>
      <c r="BD877" s="127"/>
      <c r="BE877" s="125">
        <v>483</v>
      </c>
    </row>
    <row r="878" spans="53:57" ht="21" customHeight="1" thickBot="1">
      <c r="BA878" s="10">
        <f>'اسماء العملاء'!A485</f>
        <v>0</v>
      </c>
      <c r="BB878" s="126"/>
      <c r="BC878" s="127"/>
      <c r="BD878" s="127"/>
      <c r="BE878" s="125">
        <v>484</v>
      </c>
    </row>
    <row r="879" spans="53:57" ht="21" customHeight="1" thickBot="1">
      <c r="BA879" s="10">
        <f>'اسماء العملاء'!A486</f>
        <v>0</v>
      </c>
      <c r="BB879" s="126"/>
      <c r="BC879" s="127"/>
      <c r="BD879" s="127"/>
      <c r="BE879" s="125">
        <v>485</v>
      </c>
    </row>
    <row r="880" spans="53:57" ht="21" customHeight="1" thickBot="1">
      <c r="BA880" s="10">
        <f>'اسماء العملاء'!A487</f>
        <v>0</v>
      </c>
      <c r="BB880" s="126"/>
      <c r="BC880" s="127"/>
      <c r="BD880" s="127"/>
      <c r="BE880" s="125">
        <v>486</v>
      </c>
    </row>
    <row r="881" spans="53:57" ht="21" customHeight="1" thickBot="1">
      <c r="BA881" s="10">
        <f>'اسماء العملاء'!A488</f>
        <v>0</v>
      </c>
      <c r="BB881" s="126"/>
      <c r="BC881" s="127"/>
      <c r="BD881" s="127"/>
      <c r="BE881" s="125">
        <v>487</v>
      </c>
    </row>
    <row r="882" spans="53:57" ht="21" customHeight="1" thickBot="1">
      <c r="BA882" s="10">
        <f>'اسماء العملاء'!A489</f>
        <v>0</v>
      </c>
      <c r="BB882" s="126"/>
      <c r="BC882" s="127"/>
      <c r="BD882" s="127"/>
      <c r="BE882" s="125">
        <v>488</v>
      </c>
    </row>
    <row r="883" spans="53:57" ht="21" customHeight="1" thickBot="1">
      <c r="BA883" s="10">
        <f>'اسماء العملاء'!A490</f>
        <v>0</v>
      </c>
      <c r="BB883" s="126"/>
      <c r="BC883" s="127"/>
      <c r="BD883" s="127"/>
      <c r="BE883" s="125">
        <v>489</v>
      </c>
    </row>
    <row r="884" spans="53:57" ht="21" customHeight="1" thickBot="1">
      <c r="BA884" s="10">
        <f>'اسماء العملاء'!A491</f>
        <v>0</v>
      </c>
      <c r="BB884" s="126"/>
      <c r="BC884" s="127"/>
      <c r="BD884" s="127"/>
      <c r="BE884" s="125">
        <v>490</v>
      </c>
    </row>
    <row r="885" spans="53:57" ht="21" customHeight="1" thickBot="1">
      <c r="BA885" s="10">
        <f>'اسماء العملاء'!A492</f>
        <v>0</v>
      </c>
      <c r="BB885" s="126"/>
      <c r="BC885" s="127"/>
      <c r="BD885" s="127"/>
      <c r="BE885" s="125">
        <v>491</v>
      </c>
    </row>
    <row r="886" spans="53:57" ht="21" customHeight="1" thickBot="1">
      <c r="BA886" s="10">
        <f>'اسماء العملاء'!A493</f>
        <v>0</v>
      </c>
      <c r="BB886" s="126"/>
      <c r="BC886" s="127"/>
      <c r="BD886" s="127"/>
      <c r="BE886" s="125">
        <v>492</v>
      </c>
    </row>
    <row r="887" spans="53:57" ht="21" customHeight="1" thickBot="1">
      <c r="BA887" s="10">
        <f>'اسماء العملاء'!A494</f>
        <v>0</v>
      </c>
      <c r="BB887" s="126"/>
      <c r="BC887" s="127"/>
      <c r="BD887" s="127"/>
      <c r="BE887" s="125">
        <v>493</v>
      </c>
    </row>
    <row r="888" spans="53:57" ht="21" customHeight="1" thickBot="1">
      <c r="BA888" s="10">
        <f>'اسماء العملاء'!A495</f>
        <v>0</v>
      </c>
      <c r="BB888" s="126"/>
      <c r="BC888" s="127"/>
      <c r="BD888" s="127"/>
      <c r="BE888" s="125">
        <v>494</v>
      </c>
    </row>
    <row r="889" spans="53:57" ht="21" customHeight="1" thickBot="1">
      <c r="BA889" s="10">
        <f>'اسماء العملاء'!A496</f>
        <v>0</v>
      </c>
      <c r="BB889" s="126"/>
      <c r="BC889" s="127"/>
      <c r="BD889" s="127"/>
      <c r="BE889" s="125">
        <v>495</v>
      </c>
    </row>
    <row r="890" spans="53:57" ht="21" customHeight="1" thickBot="1">
      <c r="BA890" s="10">
        <f>'اسماء العملاء'!A497</f>
        <v>0</v>
      </c>
      <c r="BB890" s="126"/>
      <c r="BC890" s="127"/>
      <c r="BD890" s="127"/>
      <c r="BE890" s="125">
        <v>496</v>
      </c>
    </row>
    <row r="891" spans="53:57" ht="21" customHeight="1" thickBot="1">
      <c r="BA891" s="10">
        <f>'اسماء العملاء'!A498</f>
        <v>0</v>
      </c>
      <c r="BB891" s="126"/>
      <c r="BC891" s="127"/>
      <c r="BD891" s="127"/>
      <c r="BE891" s="125">
        <v>497</v>
      </c>
    </row>
    <row r="892" spans="53:57" ht="21" customHeight="1" thickBot="1">
      <c r="BA892" s="10">
        <f>'اسماء العملاء'!A499</f>
        <v>0</v>
      </c>
      <c r="BB892" s="126"/>
      <c r="BC892" s="127"/>
      <c r="BD892" s="127"/>
      <c r="BE892" s="125">
        <v>498</v>
      </c>
    </row>
    <row r="893" spans="53:57" ht="21" customHeight="1" thickBot="1">
      <c r="BA893" s="10">
        <f>'اسماء العملاء'!A500</f>
        <v>0</v>
      </c>
      <c r="BB893" s="126"/>
      <c r="BC893" s="127"/>
      <c r="BD893" s="127"/>
      <c r="BE893" s="125">
        <v>499</v>
      </c>
    </row>
    <row r="894" spans="53:57" ht="21" customHeight="1" thickBot="1">
      <c r="BA894" s="10">
        <f>'اسماء العملاء'!A501</f>
        <v>0</v>
      </c>
      <c r="BB894" s="126"/>
      <c r="BC894" s="127"/>
      <c r="BD894" s="127"/>
      <c r="BE894" s="125">
        <v>500</v>
      </c>
    </row>
    <row r="895" spans="53:57" ht="21" customHeight="1" thickBot="1">
      <c r="BA895" s="10">
        <f>'اسماء العملاء'!A502</f>
        <v>0</v>
      </c>
      <c r="BB895" s="126"/>
      <c r="BC895" s="127"/>
      <c r="BD895" s="127"/>
      <c r="BE895" s="125">
        <v>501</v>
      </c>
    </row>
    <row r="896" spans="53:57" ht="21" customHeight="1" thickBot="1">
      <c r="BA896" s="10">
        <f>'اسماء العملاء'!A503</f>
        <v>0</v>
      </c>
      <c r="BB896" s="126"/>
      <c r="BC896" s="127"/>
      <c r="BD896" s="127"/>
      <c r="BE896" s="125">
        <v>502</v>
      </c>
    </row>
    <row r="897" spans="53:57" ht="21" customHeight="1" thickBot="1">
      <c r="BA897" s="10">
        <f>'اسماء العملاء'!A504</f>
        <v>0</v>
      </c>
      <c r="BB897" s="126"/>
      <c r="BC897" s="127"/>
      <c r="BD897" s="127"/>
      <c r="BE897" s="125">
        <v>503</v>
      </c>
    </row>
    <row r="898" spans="53:57" ht="21" customHeight="1" thickBot="1">
      <c r="BA898" s="10">
        <f>'اسماء العملاء'!A505</f>
        <v>0</v>
      </c>
      <c r="BB898" s="126"/>
      <c r="BC898" s="127"/>
      <c r="BD898" s="127"/>
      <c r="BE898" s="125">
        <v>504</v>
      </c>
    </row>
    <row r="899" spans="53:57" ht="21" customHeight="1" thickBot="1">
      <c r="BA899" s="10">
        <f>'اسماء العملاء'!A506</f>
        <v>0</v>
      </c>
      <c r="BB899" s="126"/>
      <c r="BC899" s="127"/>
      <c r="BD899" s="127"/>
      <c r="BE899" s="125">
        <v>505</v>
      </c>
    </row>
    <row r="900" spans="53:57" ht="21" customHeight="1" thickBot="1">
      <c r="BA900" s="10">
        <f>'اسماء العملاء'!A507</f>
        <v>0</v>
      </c>
      <c r="BB900" s="126"/>
      <c r="BC900" s="127"/>
      <c r="BD900" s="127"/>
      <c r="BE900" s="125">
        <v>506</v>
      </c>
    </row>
    <row r="901" spans="53:57" ht="21" customHeight="1" thickBot="1">
      <c r="BA901" s="10">
        <f>'اسماء العملاء'!A508</f>
        <v>0</v>
      </c>
      <c r="BB901" s="126"/>
      <c r="BC901" s="127"/>
      <c r="BD901" s="127"/>
      <c r="BE901" s="125">
        <v>507</v>
      </c>
    </row>
    <row r="902" spans="53:57" ht="21" customHeight="1" thickBot="1">
      <c r="BA902" s="10">
        <f>'اسماء العملاء'!A509</f>
        <v>0</v>
      </c>
      <c r="BB902" s="126"/>
      <c r="BC902" s="127"/>
      <c r="BD902" s="127"/>
      <c r="BE902" s="125">
        <v>508</v>
      </c>
    </row>
    <row r="903" spans="53:57" ht="21" customHeight="1" thickBot="1">
      <c r="BA903" s="10">
        <f>'اسماء العملاء'!A510</f>
        <v>0</v>
      </c>
      <c r="BB903" s="126"/>
      <c r="BC903" s="127"/>
      <c r="BD903" s="127"/>
      <c r="BE903" s="125">
        <v>509</v>
      </c>
    </row>
    <row r="904" spans="53:57" ht="21" customHeight="1" thickBot="1">
      <c r="BA904" s="10">
        <f>'اسماء العملاء'!A511</f>
        <v>0</v>
      </c>
      <c r="BB904" s="126"/>
      <c r="BC904" s="127"/>
      <c r="BD904" s="127"/>
      <c r="BE904" s="125">
        <v>510</v>
      </c>
    </row>
    <row r="905" spans="53:57" ht="21" customHeight="1" thickBot="1">
      <c r="BA905" s="10">
        <f>'اسماء العملاء'!A512</f>
        <v>0</v>
      </c>
      <c r="BB905" s="126"/>
      <c r="BC905" s="127"/>
      <c r="BD905" s="127"/>
      <c r="BE905" s="125">
        <v>511</v>
      </c>
    </row>
    <row r="906" spans="53:57" ht="21" customHeight="1" thickBot="1">
      <c r="BA906" s="10">
        <f>'اسماء العملاء'!A513</f>
        <v>0</v>
      </c>
      <c r="BB906" s="126"/>
      <c r="BC906" s="127"/>
      <c r="BD906" s="127"/>
      <c r="BE906" s="125">
        <v>512</v>
      </c>
    </row>
    <row r="907" spans="53:57" ht="21" customHeight="1" thickBot="1">
      <c r="BA907" s="10">
        <f>'اسماء العملاء'!A514</f>
        <v>0</v>
      </c>
      <c r="BB907" s="126"/>
      <c r="BC907" s="127"/>
      <c r="BD907" s="127"/>
      <c r="BE907" s="125">
        <v>513</v>
      </c>
    </row>
    <row r="908" spans="53:57" ht="21" customHeight="1" thickBot="1">
      <c r="BA908" s="10">
        <f>'اسماء العملاء'!A515</f>
        <v>0</v>
      </c>
      <c r="BB908" s="126"/>
      <c r="BC908" s="127"/>
      <c r="BD908" s="127"/>
      <c r="BE908" s="125">
        <v>514</v>
      </c>
    </row>
    <row r="909" spans="53:57" ht="21" customHeight="1" thickBot="1">
      <c r="BA909" s="10">
        <f>'اسماء العملاء'!A516</f>
        <v>0</v>
      </c>
      <c r="BB909" s="126"/>
      <c r="BC909" s="127"/>
      <c r="BD909" s="127"/>
      <c r="BE909" s="125">
        <v>515</v>
      </c>
    </row>
    <row r="910" spans="53:57" ht="21" customHeight="1" thickBot="1">
      <c r="BA910" s="10">
        <f>'اسماء العملاء'!A517</f>
        <v>0</v>
      </c>
      <c r="BB910" s="126"/>
      <c r="BC910" s="127"/>
      <c r="BD910" s="127"/>
      <c r="BE910" s="125">
        <v>516</v>
      </c>
    </row>
    <row r="911" spans="53:57" ht="21" customHeight="1" thickBot="1">
      <c r="BA911" s="10">
        <f>'اسماء العملاء'!A518</f>
        <v>0</v>
      </c>
      <c r="BB911" s="126"/>
      <c r="BC911" s="127"/>
      <c r="BD911" s="127"/>
      <c r="BE911" s="125">
        <v>517</v>
      </c>
    </row>
    <row r="912" spans="53:57" ht="21" customHeight="1" thickBot="1">
      <c r="BA912" s="10">
        <f>'اسماء العملاء'!A519</f>
        <v>0</v>
      </c>
      <c r="BB912" s="126"/>
      <c r="BC912" s="127"/>
      <c r="BD912" s="127"/>
      <c r="BE912" s="125">
        <v>518</v>
      </c>
    </row>
    <row r="913" spans="53:57" ht="21" customHeight="1" thickBot="1">
      <c r="BA913" s="10">
        <f>'اسماء العملاء'!A520</f>
        <v>0</v>
      </c>
      <c r="BB913" s="126"/>
      <c r="BC913" s="127"/>
      <c r="BD913" s="127"/>
      <c r="BE913" s="125">
        <v>519</v>
      </c>
    </row>
    <row r="914" spans="53:57" ht="21" customHeight="1" thickBot="1">
      <c r="BA914" s="10">
        <f>'اسماء العملاء'!A521</f>
        <v>0</v>
      </c>
      <c r="BB914" s="126"/>
      <c r="BC914" s="127"/>
      <c r="BD914" s="127"/>
      <c r="BE914" s="125">
        <v>520</v>
      </c>
    </row>
    <row r="915" spans="53:57" ht="21" customHeight="1" thickBot="1">
      <c r="BA915" s="10">
        <f>'اسماء العملاء'!A522</f>
        <v>0</v>
      </c>
      <c r="BB915" s="126"/>
      <c r="BC915" s="127"/>
      <c r="BD915" s="127"/>
      <c r="BE915" s="125">
        <v>521</v>
      </c>
    </row>
    <row r="916" spans="53:57" ht="21" customHeight="1" thickBot="1">
      <c r="BA916" s="10">
        <f>'اسماء العملاء'!A523</f>
        <v>0</v>
      </c>
      <c r="BB916" s="126"/>
      <c r="BC916" s="127"/>
      <c r="BD916" s="127"/>
      <c r="BE916" s="125">
        <v>522</v>
      </c>
    </row>
    <row r="917" spans="53:57" ht="21" customHeight="1" thickBot="1">
      <c r="BA917" s="10">
        <f>'اسماء العملاء'!A524</f>
        <v>0</v>
      </c>
      <c r="BB917" s="126"/>
      <c r="BC917" s="127"/>
      <c r="BD917" s="127"/>
      <c r="BE917" s="125">
        <v>523</v>
      </c>
    </row>
    <row r="918" spans="53:57" ht="21" customHeight="1" thickBot="1">
      <c r="BA918" s="10">
        <f>'اسماء العملاء'!A525</f>
        <v>0</v>
      </c>
      <c r="BB918" s="126"/>
      <c r="BC918" s="127"/>
      <c r="BD918" s="127"/>
      <c r="BE918" s="125">
        <v>524</v>
      </c>
    </row>
    <row r="919" spans="53:57" ht="21" customHeight="1" thickBot="1">
      <c r="BA919" s="10">
        <f>'اسماء العملاء'!A526</f>
        <v>0</v>
      </c>
      <c r="BB919" s="126"/>
      <c r="BC919" s="127"/>
      <c r="BD919" s="127"/>
      <c r="BE919" s="125">
        <v>525</v>
      </c>
    </row>
    <row r="920" spans="53:57" ht="21" customHeight="1" thickBot="1">
      <c r="BA920" s="10">
        <f>'اسماء العملاء'!A527</f>
        <v>0</v>
      </c>
      <c r="BB920" s="126"/>
      <c r="BC920" s="127"/>
      <c r="BD920" s="127"/>
      <c r="BE920" s="125">
        <v>526</v>
      </c>
    </row>
    <row r="921" spans="53:57" ht="21" customHeight="1" thickBot="1">
      <c r="BA921" s="10">
        <f>'اسماء العملاء'!A528</f>
        <v>0</v>
      </c>
      <c r="BB921" s="126"/>
      <c r="BC921" s="127"/>
      <c r="BD921" s="127"/>
      <c r="BE921" s="125">
        <v>527</v>
      </c>
    </row>
    <row r="922" spans="53:57" ht="21" customHeight="1" thickBot="1">
      <c r="BA922" s="10">
        <f>'اسماء العملاء'!A529</f>
        <v>0</v>
      </c>
      <c r="BB922" s="126"/>
      <c r="BC922" s="127"/>
      <c r="BD922" s="127"/>
      <c r="BE922" s="125">
        <v>528</v>
      </c>
    </row>
    <row r="923" spans="53:57" ht="21" customHeight="1" thickBot="1">
      <c r="BA923" s="10">
        <f>'اسماء العملاء'!A530</f>
        <v>0</v>
      </c>
      <c r="BB923" s="126"/>
      <c r="BC923" s="127"/>
      <c r="BD923" s="127"/>
      <c r="BE923" s="125">
        <v>529</v>
      </c>
    </row>
    <row r="924" spans="53:57" ht="21" customHeight="1" thickBot="1">
      <c r="BA924" s="10">
        <f>'اسماء العملاء'!A531</f>
        <v>0</v>
      </c>
      <c r="BB924" s="126"/>
      <c r="BC924" s="127"/>
      <c r="BD924" s="127"/>
      <c r="BE924" s="125">
        <v>530</v>
      </c>
    </row>
    <row r="925" spans="53:57" ht="21" customHeight="1" thickBot="1">
      <c r="BA925" s="10">
        <f>'اسماء العملاء'!A532</f>
        <v>0</v>
      </c>
      <c r="BB925" s="126"/>
      <c r="BC925" s="127"/>
      <c r="BD925" s="127"/>
      <c r="BE925" s="125">
        <v>531</v>
      </c>
    </row>
    <row r="926" spans="53:57" ht="21" customHeight="1" thickBot="1">
      <c r="BA926" s="10">
        <f>'اسماء العملاء'!A533</f>
        <v>0</v>
      </c>
      <c r="BB926" s="126"/>
      <c r="BC926" s="127"/>
      <c r="BD926" s="127"/>
      <c r="BE926" s="125">
        <v>532</v>
      </c>
    </row>
    <row r="927" spans="53:57" ht="21" customHeight="1" thickBot="1">
      <c r="BA927" s="10">
        <f>'اسماء العملاء'!A534</f>
        <v>0</v>
      </c>
      <c r="BB927" s="126"/>
      <c r="BC927" s="127"/>
      <c r="BD927" s="127"/>
      <c r="BE927" s="125">
        <v>533</v>
      </c>
    </row>
    <row r="928" spans="53:57" ht="21" customHeight="1" thickBot="1">
      <c r="BA928" s="10">
        <f>'اسماء العملاء'!A535</f>
        <v>0</v>
      </c>
      <c r="BB928" s="126"/>
      <c r="BC928" s="127"/>
      <c r="BD928" s="127"/>
      <c r="BE928" s="125">
        <v>534</v>
      </c>
    </row>
    <row r="929" spans="53:57" ht="21" customHeight="1" thickBot="1">
      <c r="BA929" s="10">
        <f>'اسماء العملاء'!A536</f>
        <v>0</v>
      </c>
      <c r="BB929" s="126"/>
      <c r="BC929" s="127"/>
      <c r="BD929" s="127"/>
      <c r="BE929" s="125">
        <v>535</v>
      </c>
    </row>
    <row r="930" spans="53:57" ht="21" customHeight="1" thickBot="1">
      <c r="BA930" s="10">
        <f>'اسماء العملاء'!A537</f>
        <v>0</v>
      </c>
      <c r="BB930" s="126"/>
      <c r="BC930" s="127"/>
      <c r="BD930" s="127"/>
      <c r="BE930" s="125">
        <v>536</v>
      </c>
    </row>
    <row r="931" spans="53:57" ht="21" customHeight="1" thickBot="1">
      <c r="BA931" s="10">
        <f>'اسماء العملاء'!A538</f>
        <v>0</v>
      </c>
      <c r="BB931" s="126"/>
      <c r="BC931" s="127"/>
      <c r="BD931" s="127"/>
      <c r="BE931" s="125">
        <v>537</v>
      </c>
    </row>
    <row r="932" spans="53:57" ht="21" customHeight="1" thickBot="1">
      <c r="BA932" s="10">
        <f>'اسماء العملاء'!A539</f>
        <v>0</v>
      </c>
      <c r="BB932" s="126"/>
      <c r="BC932" s="127"/>
      <c r="BD932" s="127"/>
      <c r="BE932" s="125">
        <v>538</v>
      </c>
    </row>
    <row r="933" spans="53:57" ht="21" customHeight="1" thickBot="1">
      <c r="BA933" s="10">
        <f>'اسماء العملاء'!A540</f>
        <v>0</v>
      </c>
      <c r="BB933" s="126"/>
      <c r="BC933" s="127"/>
      <c r="BD933" s="127"/>
      <c r="BE933" s="125">
        <v>539</v>
      </c>
    </row>
    <row r="934" spans="53:57" ht="21" customHeight="1" thickBot="1">
      <c r="BA934" s="10">
        <f>'اسماء العملاء'!A541</f>
        <v>0</v>
      </c>
      <c r="BB934" s="126"/>
      <c r="BC934" s="127"/>
      <c r="BD934" s="127"/>
      <c r="BE934" s="125">
        <v>540</v>
      </c>
    </row>
    <row r="935" spans="53:57" ht="21" customHeight="1" thickBot="1">
      <c r="BA935" s="10">
        <f>'اسماء العملاء'!A542</f>
        <v>0</v>
      </c>
      <c r="BB935" s="126"/>
      <c r="BC935" s="127"/>
      <c r="BD935" s="127"/>
      <c r="BE935" s="125">
        <v>541</v>
      </c>
    </row>
    <row r="936" spans="53:57" ht="21" customHeight="1" thickBot="1">
      <c r="BA936" s="10">
        <f>'اسماء العملاء'!A543</f>
        <v>0</v>
      </c>
      <c r="BB936" s="126"/>
      <c r="BC936" s="127"/>
      <c r="BD936" s="127"/>
      <c r="BE936" s="125">
        <v>542</v>
      </c>
    </row>
    <row r="937" spans="53:57" ht="21" customHeight="1" thickBot="1">
      <c r="BA937" s="10">
        <f>'اسماء العملاء'!A544</f>
        <v>0</v>
      </c>
      <c r="BB937" s="126"/>
      <c r="BC937" s="127"/>
      <c r="BD937" s="127"/>
      <c r="BE937" s="125">
        <v>543</v>
      </c>
    </row>
    <row r="938" spans="53:57" ht="21" customHeight="1" thickBot="1">
      <c r="BA938" s="10">
        <f>'اسماء العملاء'!A545</f>
        <v>0</v>
      </c>
      <c r="BB938" s="126"/>
      <c r="BC938" s="127"/>
      <c r="BD938" s="127"/>
      <c r="BE938" s="125">
        <v>544</v>
      </c>
    </row>
    <row r="939" spans="53:57" ht="21" customHeight="1" thickBot="1">
      <c r="BA939" s="10">
        <f>'اسماء العملاء'!A546</f>
        <v>0</v>
      </c>
      <c r="BB939" s="126"/>
      <c r="BC939" s="127"/>
      <c r="BD939" s="127"/>
      <c r="BE939" s="125">
        <v>545</v>
      </c>
    </row>
    <row r="940" spans="53:57" ht="21" customHeight="1" thickBot="1">
      <c r="BA940" s="10">
        <f>'اسماء العملاء'!A547</f>
        <v>0</v>
      </c>
      <c r="BB940" s="126"/>
      <c r="BC940" s="127"/>
      <c r="BD940" s="127"/>
      <c r="BE940" s="125">
        <v>546</v>
      </c>
    </row>
    <row r="941" spans="53:57" ht="21" customHeight="1" thickBot="1">
      <c r="BA941" s="10">
        <f>'اسماء العملاء'!A548</f>
        <v>0</v>
      </c>
      <c r="BB941" s="126"/>
      <c r="BC941" s="127"/>
      <c r="BD941" s="127"/>
      <c r="BE941" s="125">
        <v>547</v>
      </c>
    </row>
    <row r="942" spans="53:57" ht="21" customHeight="1" thickBot="1">
      <c r="BA942" s="10">
        <f>'اسماء العملاء'!A549</f>
        <v>0</v>
      </c>
      <c r="BB942" s="126"/>
      <c r="BC942" s="127"/>
      <c r="BD942" s="127"/>
      <c r="BE942" s="125">
        <v>548</v>
      </c>
    </row>
    <row r="943" spans="53:57" ht="21" customHeight="1" thickBot="1">
      <c r="BA943" s="10">
        <f>'اسماء العملاء'!A550</f>
        <v>0</v>
      </c>
      <c r="BB943" s="126"/>
      <c r="BC943" s="127"/>
      <c r="BD943" s="127"/>
      <c r="BE943" s="125">
        <v>549</v>
      </c>
    </row>
    <row r="944" spans="53:57" ht="21" customHeight="1" thickBot="1">
      <c r="BA944" s="10">
        <f>'اسماء العملاء'!A551</f>
        <v>0</v>
      </c>
      <c r="BB944" s="126"/>
      <c r="BC944" s="127"/>
      <c r="BD944" s="127"/>
      <c r="BE944" s="125">
        <v>550</v>
      </c>
    </row>
    <row r="945" spans="53:57" ht="21" customHeight="1" thickBot="1">
      <c r="BA945" s="10">
        <f>'اسماء العملاء'!A552</f>
        <v>0</v>
      </c>
      <c r="BB945" s="126"/>
      <c r="BC945" s="127"/>
      <c r="BD945" s="127"/>
      <c r="BE945" s="125">
        <v>551</v>
      </c>
    </row>
    <row r="946" spans="53:57" ht="21" customHeight="1" thickBot="1">
      <c r="BA946" s="10">
        <f>'اسماء العملاء'!A553</f>
        <v>0</v>
      </c>
      <c r="BB946" s="126"/>
      <c r="BC946" s="127"/>
      <c r="BD946" s="127"/>
      <c r="BE946" s="125">
        <v>552</v>
      </c>
    </row>
    <row r="947" spans="53:57" ht="21" customHeight="1" thickBot="1">
      <c r="BA947" s="10">
        <f>'اسماء العملاء'!A554</f>
        <v>0</v>
      </c>
      <c r="BB947" s="126"/>
      <c r="BC947" s="127"/>
      <c r="BD947" s="127"/>
      <c r="BE947" s="125">
        <v>553</v>
      </c>
    </row>
    <row r="948" spans="53:57" ht="21" customHeight="1" thickBot="1">
      <c r="BA948" s="10">
        <f>'اسماء العملاء'!A555</f>
        <v>0</v>
      </c>
      <c r="BB948" s="129"/>
      <c r="BC948" s="127"/>
      <c r="BD948" s="127"/>
      <c r="BE948" s="125">
        <v>554</v>
      </c>
    </row>
    <row r="949" spans="53:57" ht="21" customHeight="1" thickBot="1">
      <c r="BA949" s="10">
        <f>'اسماء العملاء'!A556</f>
        <v>0</v>
      </c>
      <c r="BB949" s="175"/>
      <c r="BC949" s="127"/>
      <c r="BD949" s="172"/>
      <c r="BE949" s="125">
        <v>555</v>
      </c>
    </row>
    <row r="950" spans="53:57" ht="21" customHeight="1" thickBot="1">
      <c r="BA950" s="10">
        <f>'اسماء العملاء'!A557</f>
        <v>0</v>
      </c>
      <c r="BB950" s="126"/>
      <c r="BC950" s="127"/>
      <c r="BD950" s="127"/>
      <c r="BE950" s="125">
        <v>556</v>
      </c>
    </row>
    <row r="951" spans="53:57" ht="21" customHeight="1" thickBot="1">
      <c r="BA951" s="10">
        <f>'اسماء العملاء'!A558</f>
        <v>0</v>
      </c>
      <c r="BB951" s="126"/>
      <c r="BC951" s="127"/>
      <c r="BD951" s="127"/>
      <c r="BE951" s="125">
        <v>557</v>
      </c>
    </row>
    <row r="952" spans="53:57" ht="21" customHeight="1" thickBot="1">
      <c r="BA952" s="10">
        <f>'اسماء العملاء'!A559</f>
        <v>0</v>
      </c>
      <c r="BB952" s="126"/>
      <c r="BC952" s="127"/>
      <c r="BD952" s="127"/>
      <c r="BE952" s="125">
        <v>558</v>
      </c>
    </row>
    <row r="953" spans="53:57" ht="21" customHeight="1" thickBot="1">
      <c r="BA953" s="10">
        <f>'اسماء العملاء'!A560</f>
        <v>0</v>
      </c>
      <c r="BB953" s="126"/>
      <c r="BC953" s="127"/>
      <c r="BD953" s="127"/>
      <c r="BE953" s="125">
        <v>559</v>
      </c>
    </row>
    <row r="954" spans="53:57" ht="21" customHeight="1" thickBot="1">
      <c r="BA954" s="10">
        <f>'اسماء العملاء'!A561</f>
        <v>0</v>
      </c>
      <c r="BB954" s="126"/>
      <c r="BC954" s="127"/>
      <c r="BD954" s="127"/>
      <c r="BE954" s="125">
        <v>560</v>
      </c>
    </row>
    <row r="955" spans="53:57" ht="21" customHeight="1" thickBot="1">
      <c r="BA955" s="10">
        <f>'اسماء العملاء'!A562</f>
        <v>0</v>
      </c>
      <c r="BB955" s="126"/>
      <c r="BC955" s="127"/>
      <c r="BD955" s="127"/>
      <c r="BE955" s="125">
        <v>561</v>
      </c>
    </row>
    <row r="956" spans="53:57" ht="21" customHeight="1" thickBot="1">
      <c r="BA956" s="10">
        <f>'اسماء العملاء'!A563</f>
        <v>0</v>
      </c>
      <c r="BB956" s="126"/>
      <c r="BC956" s="127"/>
      <c r="BD956" s="127"/>
      <c r="BE956" s="125">
        <v>562</v>
      </c>
    </row>
    <row r="957" spans="53:57" ht="21" customHeight="1" thickBot="1">
      <c r="BA957" s="10">
        <f>'اسماء العملاء'!A564</f>
        <v>0</v>
      </c>
      <c r="BB957" s="126"/>
      <c r="BC957" s="127"/>
      <c r="BD957" s="127"/>
      <c r="BE957" s="125">
        <v>563</v>
      </c>
    </row>
    <row r="958" spans="53:57" ht="21" customHeight="1" thickBot="1">
      <c r="BA958" s="10">
        <f>'اسماء العملاء'!A565</f>
        <v>0</v>
      </c>
      <c r="BB958" s="126"/>
      <c r="BC958" s="127"/>
      <c r="BD958" s="127"/>
      <c r="BE958" s="125">
        <v>564</v>
      </c>
    </row>
    <row r="959" spans="53:57" ht="21" customHeight="1" thickBot="1">
      <c r="BA959" s="10">
        <f>'اسماء العملاء'!A566</f>
        <v>0</v>
      </c>
      <c r="BB959" s="126"/>
      <c r="BC959" s="127"/>
      <c r="BD959" s="127"/>
      <c r="BE959" s="125">
        <v>565</v>
      </c>
    </row>
    <row r="960" spans="53:57" ht="21" customHeight="1" thickBot="1">
      <c r="BA960" s="10">
        <f>'اسماء العملاء'!A567</f>
        <v>0</v>
      </c>
      <c r="BB960" s="126"/>
      <c r="BC960" s="127"/>
      <c r="BD960" s="127"/>
      <c r="BE960" s="125">
        <v>566</v>
      </c>
    </row>
    <row r="961" spans="53:57" ht="21" customHeight="1" thickBot="1">
      <c r="BA961" s="10">
        <f>'اسماء العملاء'!A568</f>
        <v>0</v>
      </c>
      <c r="BB961" s="126"/>
      <c r="BC961" s="127"/>
      <c r="BD961" s="127"/>
      <c r="BE961" s="125">
        <v>567</v>
      </c>
    </row>
    <row r="962" spans="53:57" ht="21" customHeight="1" thickBot="1">
      <c r="BA962" s="10">
        <f>'اسماء العملاء'!A569</f>
        <v>0</v>
      </c>
      <c r="BB962" s="126"/>
      <c r="BC962" s="127"/>
      <c r="BD962" s="127"/>
      <c r="BE962" s="125">
        <v>568</v>
      </c>
    </row>
    <row r="963" spans="53:57" ht="21" customHeight="1" thickBot="1">
      <c r="BA963" s="10">
        <f>'اسماء العملاء'!A570</f>
        <v>0</v>
      </c>
      <c r="BB963" s="126"/>
      <c r="BC963" s="127"/>
      <c r="BD963" s="127"/>
      <c r="BE963" s="125">
        <v>569</v>
      </c>
    </row>
    <row r="964" spans="53:57" ht="21" customHeight="1" thickBot="1">
      <c r="BA964" s="10">
        <f>'اسماء العملاء'!A571</f>
        <v>0</v>
      </c>
      <c r="BB964" s="126"/>
      <c r="BC964" s="127"/>
      <c r="BD964" s="127"/>
      <c r="BE964" s="125">
        <v>570</v>
      </c>
    </row>
    <row r="965" spans="53:57" ht="21" customHeight="1" thickBot="1">
      <c r="BA965" s="10">
        <f>'اسماء العملاء'!A572</f>
        <v>0</v>
      </c>
      <c r="BB965" s="126"/>
      <c r="BC965" s="127"/>
      <c r="BD965" s="127"/>
      <c r="BE965" s="125">
        <v>571</v>
      </c>
    </row>
    <row r="966" spans="53:57" ht="21" customHeight="1" thickBot="1">
      <c r="BA966" s="10">
        <f>'اسماء العملاء'!A573</f>
        <v>0</v>
      </c>
      <c r="BB966" s="126"/>
      <c r="BC966" s="127"/>
      <c r="BD966" s="127"/>
      <c r="BE966" s="125">
        <v>572</v>
      </c>
    </row>
    <row r="967" spans="53:57" ht="21" customHeight="1" thickBot="1">
      <c r="BA967" s="10">
        <f>'اسماء العملاء'!A574</f>
        <v>0</v>
      </c>
      <c r="BB967" s="126"/>
      <c r="BC967" s="127"/>
      <c r="BD967" s="127"/>
      <c r="BE967" s="125">
        <v>573</v>
      </c>
    </row>
    <row r="968" spans="53:57" ht="21" customHeight="1" thickBot="1">
      <c r="BA968" s="10">
        <f>'اسماء العملاء'!A575</f>
        <v>0</v>
      </c>
      <c r="BB968" s="126"/>
      <c r="BC968" s="127"/>
      <c r="BD968" s="127"/>
      <c r="BE968" s="125">
        <v>574</v>
      </c>
    </row>
    <row r="969" spans="53:57" ht="21" customHeight="1" thickBot="1">
      <c r="BA969" s="10">
        <f>'اسماء العملاء'!A576</f>
        <v>0</v>
      </c>
      <c r="BB969" s="126"/>
      <c r="BC969" s="127"/>
      <c r="BD969" s="127"/>
      <c r="BE969" s="125">
        <v>575</v>
      </c>
    </row>
    <row r="970" spans="53:57" ht="21" customHeight="1" thickBot="1">
      <c r="BA970" s="10">
        <f>'اسماء العملاء'!A577</f>
        <v>0</v>
      </c>
      <c r="BB970" s="126"/>
      <c r="BC970" s="127"/>
      <c r="BD970" s="127"/>
      <c r="BE970" s="125">
        <v>576</v>
      </c>
    </row>
    <row r="971" spans="53:57" ht="21" customHeight="1" thickBot="1">
      <c r="BA971" s="10">
        <f>'اسماء العملاء'!A578</f>
        <v>0</v>
      </c>
      <c r="BB971" s="126"/>
      <c r="BC971" s="127"/>
      <c r="BD971" s="127"/>
      <c r="BE971" s="125">
        <v>577</v>
      </c>
    </row>
    <row r="972" spans="53:57" ht="21" customHeight="1" thickBot="1">
      <c r="BA972" s="10">
        <f>'اسماء العملاء'!A579</f>
        <v>0</v>
      </c>
      <c r="BB972" s="126"/>
      <c r="BC972" s="127"/>
      <c r="BD972" s="127"/>
      <c r="BE972" s="125">
        <v>578</v>
      </c>
    </row>
    <row r="973" spans="53:57" ht="21" customHeight="1" thickBot="1">
      <c r="BA973" s="10">
        <f>'اسماء العملاء'!A580</f>
        <v>0</v>
      </c>
      <c r="BB973" s="126"/>
      <c r="BC973" s="127"/>
      <c r="BD973" s="127"/>
      <c r="BE973" s="125">
        <v>579</v>
      </c>
    </row>
    <row r="974" spans="53:57" ht="21" customHeight="1" thickBot="1">
      <c r="BA974" s="10">
        <f>'اسماء العملاء'!A581</f>
        <v>0</v>
      </c>
      <c r="BB974" s="129"/>
      <c r="BC974" s="127"/>
      <c r="BD974" s="127"/>
      <c r="BE974" s="125">
        <v>580</v>
      </c>
    </row>
    <row r="975" spans="53:57" ht="21" customHeight="1" thickBot="1">
      <c r="BA975" s="10">
        <f>'اسماء العملاء'!A582</f>
        <v>0</v>
      </c>
      <c r="BB975" s="126"/>
      <c r="BC975" s="127"/>
      <c r="BD975" s="127"/>
      <c r="BE975" s="125">
        <v>581</v>
      </c>
    </row>
    <row r="976" spans="53:57" ht="21" customHeight="1" thickBot="1">
      <c r="BA976" s="10">
        <f>'اسماء العملاء'!A583</f>
        <v>0</v>
      </c>
      <c r="BB976" s="126"/>
      <c r="BC976" s="127"/>
      <c r="BD976" s="127"/>
      <c r="BE976" s="125">
        <v>582</v>
      </c>
    </row>
    <row r="977" spans="53:57" ht="21" customHeight="1" thickBot="1">
      <c r="BA977" s="10">
        <f>'اسماء العملاء'!A584</f>
        <v>0</v>
      </c>
      <c r="BB977" s="126"/>
      <c r="BC977" s="127"/>
      <c r="BD977" s="127"/>
      <c r="BE977" s="125">
        <v>583</v>
      </c>
    </row>
    <row r="978" spans="53:57" ht="21" customHeight="1" thickBot="1">
      <c r="BA978" s="10">
        <f>'اسماء العملاء'!A585</f>
        <v>0</v>
      </c>
      <c r="BB978" s="126"/>
      <c r="BC978" s="127"/>
      <c r="BD978" s="127"/>
      <c r="BE978" s="125">
        <v>584</v>
      </c>
    </row>
    <row r="979" spans="53:57" ht="21" customHeight="1" thickBot="1">
      <c r="BA979" s="10">
        <f>'اسماء العملاء'!A586</f>
        <v>0</v>
      </c>
      <c r="BB979" s="126"/>
      <c r="BC979" s="127"/>
      <c r="BD979" s="127"/>
      <c r="BE979" s="125">
        <v>585</v>
      </c>
    </row>
    <row r="980" spans="53:57" ht="21" customHeight="1" thickBot="1">
      <c r="BA980" s="10">
        <f>'اسماء العملاء'!A587</f>
        <v>0</v>
      </c>
      <c r="BB980" s="126"/>
      <c r="BC980" s="127"/>
      <c r="BD980" s="127"/>
      <c r="BE980" s="125">
        <v>586</v>
      </c>
    </row>
    <row r="981" spans="53:57" ht="21" customHeight="1" thickBot="1">
      <c r="BA981" s="10">
        <f>'اسماء العملاء'!A588</f>
        <v>0</v>
      </c>
      <c r="BB981" s="126"/>
      <c r="BC981" s="127"/>
      <c r="BD981" s="127"/>
      <c r="BE981" s="125">
        <v>587</v>
      </c>
    </row>
    <row r="982" spans="53:57" ht="21" customHeight="1" thickBot="1">
      <c r="BA982" s="10">
        <f>'اسماء العملاء'!A589</f>
        <v>0</v>
      </c>
      <c r="BB982" s="126"/>
      <c r="BC982" s="127"/>
      <c r="BD982" s="127"/>
      <c r="BE982" s="125">
        <v>588</v>
      </c>
    </row>
    <row r="983" spans="53:57" ht="21" customHeight="1" thickBot="1">
      <c r="BA983" s="10">
        <f>'اسماء العملاء'!A590</f>
        <v>0</v>
      </c>
      <c r="BB983" s="126"/>
      <c r="BC983" s="127"/>
      <c r="BD983" s="127"/>
      <c r="BE983" s="125">
        <v>589</v>
      </c>
    </row>
    <row r="984" spans="53:57" ht="21" customHeight="1" thickBot="1">
      <c r="BA984" s="10">
        <f>'اسماء العملاء'!A591</f>
        <v>0</v>
      </c>
      <c r="BB984" s="126"/>
      <c r="BC984" s="127"/>
      <c r="BD984" s="127"/>
      <c r="BE984" s="125">
        <v>590</v>
      </c>
    </row>
    <row r="985" spans="53:57" ht="21" customHeight="1" thickBot="1">
      <c r="BA985" s="10">
        <f>'اسماء العملاء'!A592</f>
        <v>0</v>
      </c>
      <c r="BB985" s="126"/>
      <c r="BC985" s="127"/>
      <c r="BD985" s="127"/>
      <c r="BE985" s="125">
        <v>591</v>
      </c>
    </row>
    <row r="986" spans="53:57" ht="21" customHeight="1" thickBot="1">
      <c r="BA986" s="10">
        <f>'اسماء العملاء'!A593</f>
        <v>0</v>
      </c>
      <c r="BB986" s="126"/>
      <c r="BC986" s="127"/>
      <c r="BD986" s="127"/>
      <c r="BE986" s="125">
        <v>592</v>
      </c>
    </row>
    <row r="987" spans="53:57" ht="21" customHeight="1" thickBot="1">
      <c r="BA987" s="10">
        <f>'اسماء العملاء'!A594</f>
        <v>0</v>
      </c>
      <c r="BB987" s="126"/>
      <c r="BC987" s="127"/>
      <c r="BD987" s="127"/>
      <c r="BE987" s="125">
        <v>593</v>
      </c>
    </row>
    <row r="988" spans="53:57" ht="21" customHeight="1" thickBot="1">
      <c r="BA988" s="10">
        <f>'اسماء العملاء'!A595</f>
        <v>0</v>
      </c>
      <c r="BB988" s="126"/>
      <c r="BC988" s="127"/>
      <c r="BD988" s="127"/>
      <c r="BE988" s="125">
        <v>594</v>
      </c>
    </row>
    <row r="989" spans="53:57" ht="21" customHeight="1" thickBot="1">
      <c r="BA989" s="10">
        <f>'اسماء العملاء'!A596</f>
        <v>0</v>
      </c>
      <c r="BB989" s="126"/>
      <c r="BC989" s="127"/>
      <c r="BD989" s="127"/>
      <c r="BE989" s="125">
        <v>595</v>
      </c>
    </row>
    <row r="990" spans="53:57" ht="21" customHeight="1" thickBot="1">
      <c r="BA990" s="10">
        <f>'اسماء العملاء'!A597</f>
        <v>0</v>
      </c>
      <c r="BB990" s="126"/>
      <c r="BC990" s="127"/>
      <c r="BD990" s="127"/>
      <c r="BE990" s="125">
        <v>596</v>
      </c>
    </row>
    <row r="991" spans="53:57" ht="21" customHeight="1" thickBot="1">
      <c r="BA991" s="10">
        <f>'اسماء العملاء'!A598</f>
        <v>0</v>
      </c>
      <c r="BB991" s="126"/>
      <c r="BC991" s="127"/>
      <c r="BD991" s="127"/>
      <c r="BE991" s="125">
        <v>597</v>
      </c>
    </row>
    <row r="992" spans="53:57" ht="21" customHeight="1" thickBot="1">
      <c r="BA992" s="10">
        <f>'اسماء العملاء'!A599</f>
        <v>0</v>
      </c>
      <c r="BB992" s="126"/>
      <c r="BC992" s="127"/>
      <c r="BD992" s="127"/>
      <c r="BE992" s="125">
        <v>598</v>
      </c>
    </row>
    <row r="993" spans="53:57" ht="21" customHeight="1" thickBot="1">
      <c r="BA993" s="10">
        <f>'اسماء العملاء'!A600</f>
        <v>0</v>
      </c>
      <c r="BB993" s="126"/>
      <c r="BC993" s="127"/>
      <c r="BD993" s="127"/>
      <c r="BE993" s="125">
        <v>599</v>
      </c>
    </row>
    <row r="994" spans="53:57" ht="21" customHeight="1" thickBot="1">
      <c r="BA994" s="10">
        <f>'اسماء العملاء'!A601</f>
        <v>0</v>
      </c>
      <c r="BB994" s="126"/>
      <c r="BC994" s="127"/>
      <c r="BD994" s="127"/>
      <c r="BE994" s="125">
        <v>600</v>
      </c>
    </row>
    <row r="995" spans="53:57" ht="21" customHeight="1" thickBot="1">
      <c r="BA995" s="10">
        <f>'اسماء العملاء'!A602</f>
        <v>0</v>
      </c>
      <c r="BB995" s="126"/>
      <c r="BC995" s="127"/>
      <c r="BD995" s="127"/>
      <c r="BE995" s="125">
        <v>601</v>
      </c>
    </row>
    <row r="996" spans="53:57" ht="21" customHeight="1" thickBot="1">
      <c r="BA996" s="10">
        <f>'اسماء العملاء'!A603</f>
        <v>0</v>
      </c>
      <c r="BB996" s="126"/>
      <c r="BC996" s="127"/>
      <c r="BD996" s="127"/>
      <c r="BE996" s="125">
        <v>602</v>
      </c>
    </row>
    <row r="997" spans="53:57" ht="21" customHeight="1" thickBot="1">
      <c r="BA997" s="10">
        <f>'اسماء العملاء'!A604</f>
        <v>0</v>
      </c>
      <c r="BB997" s="126"/>
      <c r="BC997" s="127"/>
      <c r="BD997" s="127"/>
      <c r="BE997" s="125">
        <v>603</v>
      </c>
    </row>
    <row r="998" spans="53:57" ht="21" customHeight="1" thickBot="1">
      <c r="BA998" s="10">
        <f>'اسماء العملاء'!A605</f>
        <v>0</v>
      </c>
      <c r="BB998" s="126"/>
      <c r="BC998" s="127"/>
      <c r="BD998" s="127"/>
      <c r="BE998" s="125">
        <v>604</v>
      </c>
    </row>
    <row r="999" spans="53:57" ht="21" customHeight="1" thickBot="1">
      <c r="BA999" s="10">
        <f>'اسماء العملاء'!A606</f>
        <v>0</v>
      </c>
      <c r="BB999" s="126"/>
      <c r="BC999" s="127"/>
      <c r="BD999" s="127"/>
      <c r="BE999" s="125">
        <v>605</v>
      </c>
    </row>
    <row r="1000" spans="53:57" ht="21" customHeight="1" thickBot="1">
      <c r="BA1000" s="10">
        <f>'اسماء العملاء'!A607</f>
        <v>0</v>
      </c>
      <c r="BB1000" s="126"/>
      <c r="BC1000" s="127"/>
      <c r="BD1000" s="127"/>
      <c r="BE1000" s="125">
        <v>606</v>
      </c>
    </row>
    <row r="1001" spans="53:57" ht="21" customHeight="1" thickBot="1">
      <c r="BA1001" s="10">
        <f>'اسماء العملاء'!A608</f>
        <v>0</v>
      </c>
      <c r="BB1001" s="126"/>
      <c r="BC1001" s="127"/>
      <c r="BD1001" s="127"/>
      <c r="BE1001" s="125">
        <v>607</v>
      </c>
    </row>
    <row r="1002" spans="53:57" ht="21" customHeight="1" thickBot="1">
      <c r="BA1002" s="10">
        <f>'اسماء العملاء'!A609</f>
        <v>0</v>
      </c>
      <c r="BB1002" s="126"/>
      <c r="BC1002" s="127"/>
      <c r="BD1002" s="127"/>
      <c r="BE1002" s="125">
        <v>608</v>
      </c>
    </row>
    <row r="1003" spans="53:57" ht="21" customHeight="1" thickBot="1">
      <c r="BA1003" s="10">
        <f>'اسماء العملاء'!A610</f>
        <v>0</v>
      </c>
      <c r="BB1003" s="126"/>
      <c r="BC1003" s="127"/>
      <c r="BD1003" s="127"/>
      <c r="BE1003" s="125">
        <v>609</v>
      </c>
    </row>
    <row r="1004" spans="53:57" ht="21" customHeight="1" thickBot="1">
      <c r="BA1004" s="10">
        <f>'اسماء العملاء'!A611</f>
        <v>0</v>
      </c>
      <c r="BB1004" s="126"/>
      <c r="BC1004" s="127"/>
      <c r="BD1004" s="127"/>
      <c r="BE1004" s="125">
        <v>610</v>
      </c>
    </row>
    <row r="1005" spans="53:57" ht="21" customHeight="1" thickBot="1">
      <c r="BA1005" s="10">
        <f>'اسماء العملاء'!A612</f>
        <v>0</v>
      </c>
      <c r="BB1005" s="126"/>
      <c r="BC1005" s="127"/>
      <c r="BD1005" s="127"/>
      <c r="BE1005" s="125">
        <v>611</v>
      </c>
    </row>
    <row r="1006" spans="53:57" ht="21" customHeight="1" thickBot="1">
      <c r="BA1006" s="10">
        <f>'اسماء العملاء'!A613</f>
        <v>0</v>
      </c>
      <c r="BB1006" s="126"/>
      <c r="BC1006" s="127"/>
      <c r="BD1006" s="127"/>
      <c r="BE1006" s="125">
        <v>612</v>
      </c>
    </row>
    <row r="1007" spans="53:57" ht="21" customHeight="1" thickBot="1">
      <c r="BA1007" s="10">
        <f>'اسماء العملاء'!A614</f>
        <v>0</v>
      </c>
      <c r="BB1007" s="126"/>
      <c r="BC1007" s="127"/>
      <c r="BD1007" s="127"/>
      <c r="BE1007" s="125">
        <v>613</v>
      </c>
    </row>
    <row r="1008" spans="53:57" ht="21" customHeight="1" thickBot="1">
      <c r="BA1008" s="10">
        <f>'اسماء العملاء'!A615</f>
        <v>0</v>
      </c>
      <c r="BB1008" s="126"/>
      <c r="BC1008" s="127"/>
      <c r="BD1008" s="127"/>
      <c r="BE1008" s="125">
        <v>614</v>
      </c>
    </row>
    <row r="1009" spans="53:57" ht="21" customHeight="1" thickBot="1">
      <c r="BA1009" s="10">
        <f>'اسماء العملاء'!A616</f>
        <v>0</v>
      </c>
      <c r="BB1009" s="126"/>
      <c r="BC1009" s="127"/>
      <c r="BD1009" s="127"/>
      <c r="BE1009" s="125">
        <v>615</v>
      </c>
    </row>
    <row r="1010" spans="53:57" ht="21" customHeight="1" thickBot="1">
      <c r="BA1010" s="10">
        <f>'اسماء العملاء'!A617</f>
        <v>0</v>
      </c>
      <c r="BB1010" s="126"/>
      <c r="BC1010" s="127"/>
      <c r="BD1010" s="127"/>
      <c r="BE1010" s="125">
        <v>616</v>
      </c>
    </row>
    <row r="1011" spans="53:57" ht="21" customHeight="1" thickBot="1">
      <c r="BA1011" s="10">
        <f>'اسماء العملاء'!A618</f>
        <v>0</v>
      </c>
      <c r="BB1011" s="126"/>
      <c r="BC1011" s="127"/>
      <c r="BD1011" s="127"/>
      <c r="BE1011" s="125">
        <v>617</v>
      </c>
    </row>
    <row r="1012" spans="53:57" ht="21" customHeight="1" thickBot="1">
      <c r="BA1012" s="10">
        <f>'اسماء العملاء'!A619</f>
        <v>0</v>
      </c>
      <c r="BB1012" s="126"/>
      <c r="BC1012" s="127"/>
      <c r="BD1012" s="127"/>
      <c r="BE1012" s="125">
        <v>618</v>
      </c>
    </row>
    <row r="1013" spans="53:57" ht="21" customHeight="1" thickBot="1">
      <c r="BA1013" s="10">
        <f>'اسماء العملاء'!A620</f>
        <v>0</v>
      </c>
      <c r="BB1013" s="126"/>
      <c r="BC1013" s="127"/>
      <c r="BD1013" s="127"/>
      <c r="BE1013" s="125">
        <v>619</v>
      </c>
    </row>
    <row r="1014" spans="53:57" ht="21" customHeight="1" thickBot="1">
      <c r="BA1014" s="10">
        <f>'اسماء العملاء'!A621</f>
        <v>0</v>
      </c>
      <c r="BB1014" s="126"/>
      <c r="BC1014" s="127"/>
      <c r="BD1014" s="127"/>
      <c r="BE1014" s="125">
        <v>620</v>
      </c>
    </row>
    <row r="1015" spans="53:57" ht="21" customHeight="1" thickBot="1">
      <c r="BA1015" s="10">
        <f>'اسماء العملاء'!A622</f>
        <v>0</v>
      </c>
      <c r="BB1015" s="126"/>
      <c r="BC1015" s="127"/>
      <c r="BD1015" s="127"/>
      <c r="BE1015" s="125">
        <v>621</v>
      </c>
    </row>
    <row r="1016" spans="53:57" ht="21" customHeight="1" thickBot="1">
      <c r="BA1016" s="10">
        <f>'اسماء العملاء'!A623</f>
        <v>0</v>
      </c>
      <c r="BB1016" s="126"/>
      <c r="BC1016" s="127"/>
      <c r="BD1016" s="127"/>
      <c r="BE1016" s="125">
        <v>622</v>
      </c>
    </row>
    <row r="1017" spans="53:57" ht="21" customHeight="1" thickBot="1">
      <c r="BA1017" s="10">
        <f>'اسماء العملاء'!A624</f>
        <v>0</v>
      </c>
      <c r="BB1017" s="126"/>
      <c r="BC1017" s="127"/>
      <c r="BD1017" s="127"/>
      <c r="BE1017" s="125">
        <v>623</v>
      </c>
    </row>
    <row r="1018" spans="53:57" ht="21" customHeight="1" thickBot="1">
      <c r="BA1018" s="10">
        <f>'اسماء العملاء'!A625</f>
        <v>0</v>
      </c>
      <c r="BB1018" s="126"/>
      <c r="BC1018" s="127"/>
      <c r="BD1018" s="127"/>
      <c r="BE1018" s="125">
        <v>624</v>
      </c>
    </row>
    <row r="1019" spans="53:57" ht="21" customHeight="1" thickBot="1">
      <c r="BA1019" s="10">
        <f>'اسماء العملاء'!A626</f>
        <v>0</v>
      </c>
      <c r="BB1019" s="126"/>
      <c r="BC1019" s="127"/>
      <c r="BD1019" s="127"/>
      <c r="BE1019" s="125">
        <v>625</v>
      </c>
    </row>
    <row r="1020" spans="53:57" ht="21" customHeight="1" thickBot="1">
      <c r="BA1020" s="10">
        <f>'اسماء العملاء'!A627</f>
        <v>0</v>
      </c>
      <c r="BB1020" s="126"/>
      <c r="BC1020" s="127"/>
      <c r="BD1020" s="127"/>
      <c r="BE1020" s="125">
        <v>626</v>
      </c>
    </row>
    <row r="1021" spans="53:57" ht="21" customHeight="1" thickBot="1">
      <c r="BA1021" s="10">
        <f>'اسماء العملاء'!A628</f>
        <v>0</v>
      </c>
      <c r="BB1021" s="126"/>
      <c r="BC1021" s="127"/>
      <c r="BD1021" s="127"/>
      <c r="BE1021" s="125">
        <v>627</v>
      </c>
    </row>
    <row r="1022" spans="53:57" ht="21" customHeight="1" thickBot="1">
      <c r="BA1022" s="10">
        <f>'اسماء العملاء'!A629</f>
        <v>0</v>
      </c>
      <c r="BB1022" s="126"/>
      <c r="BC1022" s="127"/>
      <c r="BD1022" s="127"/>
      <c r="BE1022" s="125">
        <v>628</v>
      </c>
    </row>
    <row r="1023" spans="53:57" ht="21" customHeight="1" thickBot="1">
      <c r="BA1023" s="10">
        <f>'اسماء العملاء'!A630</f>
        <v>0</v>
      </c>
      <c r="BB1023" s="126"/>
      <c r="BC1023" s="127"/>
      <c r="BD1023" s="127"/>
      <c r="BE1023" s="125">
        <v>629</v>
      </c>
    </row>
    <row r="1024" spans="53:57" ht="21" customHeight="1" thickBot="1">
      <c r="BA1024" s="10">
        <f>'اسماء العملاء'!A631</f>
        <v>0</v>
      </c>
      <c r="BB1024" s="126"/>
      <c r="BC1024" s="127"/>
      <c r="BD1024" s="127"/>
      <c r="BE1024" s="125">
        <v>630</v>
      </c>
    </row>
    <row r="1025" spans="53:57" ht="21" customHeight="1" thickBot="1">
      <c r="BA1025" s="10">
        <f>'اسماء العملاء'!A632</f>
        <v>0</v>
      </c>
      <c r="BB1025" s="126"/>
      <c r="BC1025" s="127"/>
      <c r="BD1025" s="127"/>
      <c r="BE1025" s="125">
        <v>631</v>
      </c>
    </row>
    <row r="1026" spans="53:57" ht="21" customHeight="1" thickBot="1">
      <c r="BA1026" s="10">
        <f>'اسماء العملاء'!A633</f>
        <v>0</v>
      </c>
      <c r="BB1026" s="126"/>
      <c r="BC1026" s="127"/>
      <c r="BD1026" s="127"/>
      <c r="BE1026" s="125">
        <v>632</v>
      </c>
    </row>
    <row r="1027" spans="53:57" ht="21" customHeight="1" thickBot="1">
      <c r="BA1027" s="10">
        <f>'اسماء العملاء'!A634</f>
        <v>0</v>
      </c>
      <c r="BB1027" s="126"/>
      <c r="BC1027" s="127"/>
      <c r="BD1027" s="127"/>
      <c r="BE1027" s="125">
        <v>633</v>
      </c>
    </row>
    <row r="1028" spans="53:57" ht="21" customHeight="1" thickBot="1">
      <c r="BA1028" s="10">
        <f>'اسماء العملاء'!A635</f>
        <v>0</v>
      </c>
      <c r="BB1028" s="126"/>
      <c r="BC1028" s="127"/>
      <c r="BD1028" s="127"/>
      <c r="BE1028" s="125">
        <v>634</v>
      </c>
    </row>
    <row r="1029" spans="53:57" ht="21" customHeight="1" thickBot="1">
      <c r="BA1029" s="10">
        <f>'اسماء العملاء'!A636</f>
        <v>0</v>
      </c>
      <c r="BB1029" s="126"/>
      <c r="BC1029" s="127"/>
      <c r="BD1029" s="127"/>
      <c r="BE1029" s="125">
        <v>635</v>
      </c>
    </row>
    <row r="1030" spans="53:57" ht="21" customHeight="1" thickBot="1">
      <c r="BA1030" s="10">
        <f>'اسماء العملاء'!A637</f>
        <v>0</v>
      </c>
      <c r="BB1030" s="126"/>
      <c r="BC1030" s="127"/>
      <c r="BD1030" s="127"/>
      <c r="BE1030" s="125">
        <v>636</v>
      </c>
    </row>
    <row r="1031" spans="53:57" ht="21" customHeight="1" thickBot="1">
      <c r="BA1031" s="10">
        <f>'اسماء العملاء'!A638</f>
        <v>0</v>
      </c>
      <c r="BB1031" s="126"/>
      <c r="BC1031" s="127"/>
      <c r="BD1031" s="127"/>
      <c r="BE1031" s="125">
        <v>637</v>
      </c>
    </row>
    <row r="1032" spans="53:57" ht="21" customHeight="1" thickBot="1">
      <c r="BA1032" s="10">
        <f>'اسماء العملاء'!A639</f>
        <v>0</v>
      </c>
      <c r="BB1032" s="126"/>
      <c r="BC1032" s="127"/>
      <c r="BD1032" s="127"/>
      <c r="BE1032" s="125">
        <v>638</v>
      </c>
    </row>
    <row r="1033" spans="53:57" ht="21" customHeight="1" thickBot="1">
      <c r="BA1033" s="10">
        <f>'اسماء العملاء'!A640</f>
        <v>0</v>
      </c>
      <c r="BB1033" s="126"/>
      <c r="BC1033" s="127"/>
      <c r="BD1033" s="127"/>
      <c r="BE1033" s="125">
        <v>639</v>
      </c>
    </row>
    <row r="1034" spans="53:57" ht="21" customHeight="1" thickBot="1">
      <c r="BA1034" s="10">
        <f>'اسماء العملاء'!A641</f>
        <v>0</v>
      </c>
      <c r="BB1034" s="126"/>
      <c r="BC1034" s="127"/>
      <c r="BD1034" s="127"/>
      <c r="BE1034" s="125">
        <v>640</v>
      </c>
    </row>
    <row r="1035" spans="53:57" ht="21" customHeight="1" thickBot="1">
      <c r="BA1035" s="10">
        <f>'اسماء العملاء'!A642</f>
        <v>0</v>
      </c>
      <c r="BB1035" s="126"/>
      <c r="BC1035" s="127"/>
      <c r="BD1035" s="127"/>
      <c r="BE1035" s="125">
        <v>641</v>
      </c>
    </row>
    <row r="1036" spans="53:57" ht="21" customHeight="1" thickBot="1">
      <c r="BA1036" s="10">
        <f>'اسماء العملاء'!A643</f>
        <v>0</v>
      </c>
      <c r="BB1036" s="126"/>
      <c r="BC1036" s="127"/>
      <c r="BD1036" s="127"/>
      <c r="BE1036" s="125">
        <v>642</v>
      </c>
    </row>
    <row r="1037" spans="53:57" ht="21" customHeight="1" thickBot="1">
      <c r="BA1037" s="10">
        <f>'اسماء العملاء'!A644</f>
        <v>0</v>
      </c>
      <c r="BB1037" s="126"/>
      <c r="BC1037" s="127"/>
      <c r="BD1037" s="127"/>
      <c r="BE1037" s="125">
        <v>643</v>
      </c>
    </row>
    <row r="1038" spans="53:57" ht="21" customHeight="1" thickBot="1">
      <c r="BA1038" s="10">
        <f>'اسماء العملاء'!A645</f>
        <v>0</v>
      </c>
      <c r="BB1038" s="126"/>
      <c r="BC1038" s="127"/>
      <c r="BD1038" s="127"/>
      <c r="BE1038" s="125">
        <v>644</v>
      </c>
    </row>
    <row r="1039" spans="53:57" ht="21" customHeight="1" thickBot="1">
      <c r="BA1039" s="10">
        <f>'اسماء العملاء'!A646</f>
        <v>0</v>
      </c>
      <c r="BB1039" s="126"/>
      <c r="BC1039" s="127"/>
      <c r="BD1039" s="127"/>
      <c r="BE1039" s="125">
        <v>645</v>
      </c>
    </row>
    <row r="1040" spans="53:57" ht="21" customHeight="1" thickBot="1">
      <c r="BA1040" s="10">
        <f>'اسماء العملاء'!A647</f>
        <v>0</v>
      </c>
      <c r="BB1040" s="126"/>
      <c r="BC1040" s="127"/>
      <c r="BD1040" s="127"/>
      <c r="BE1040" s="125">
        <v>646</v>
      </c>
    </row>
    <row r="1041" spans="53:57" ht="21" customHeight="1" thickBot="1">
      <c r="BA1041" s="10">
        <f>'اسماء العملاء'!A648</f>
        <v>0</v>
      </c>
      <c r="BB1041" s="126"/>
      <c r="BC1041" s="127"/>
      <c r="BD1041" s="127"/>
      <c r="BE1041" s="125">
        <v>647</v>
      </c>
    </row>
    <row r="1042" spans="53:57" ht="21" customHeight="1" thickBot="1">
      <c r="BA1042" s="10">
        <f>'اسماء العملاء'!A649</f>
        <v>0</v>
      </c>
      <c r="BB1042" s="126"/>
      <c r="BC1042" s="127"/>
      <c r="BD1042" s="127"/>
      <c r="BE1042" s="125">
        <v>648</v>
      </c>
    </row>
    <row r="1043" spans="53:57" ht="21" customHeight="1" thickBot="1">
      <c r="BA1043" s="10">
        <f>'اسماء العملاء'!A650</f>
        <v>0</v>
      </c>
      <c r="BB1043" s="126"/>
      <c r="BC1043" s="127"/>
      <c r="BD1043" s="127"/>
      <c r="BE1043" s="125">
        <v>649</v>
      </c>
    </row>
    <row r="1044" spans="53:57" ht="21" customHeight="1" thickBot="1">
      <c r="BA1044" s="10">
        <f>'اسماء العملاء'!A651</f>
        <v>0</v>
      </c>
      <c r="BB1044" s="126"/>
      <c r="BC1044" s="127"/>
      <c r="BD1044" s="127"/>
      <c r="BE1044" s="125">
        <v>650</v>
      </c>
    </row>
    <row r="1045" spans="53:57" ht="21" customHeight="1" thickBot="1">
      <c r="BA1045" s="10">
        <f>'اسماء العملاء'!A652</f>
        <v>0</v>
      </c>
      <c r="BB1045" s="126"/>
      <c r="BC1045" s="127"/>
      <c r="BD1045" s="127"/>
      <c r="BE1045" s="125">
        <v>651</v>
      </c>
    </row>
    <row r="1046" spans="53:57" ht="21" customHeight="1" thickBot="1">
      <c r="BA1046" s="10">
        <f>'اسماء العملاء'!A653</f>
        <v>0</v>
      </c>
      <c r="BB1046" s="126"/>
      <c r="BC1046" s="127"/>
      <c r="BD1046" s="127"/>
      <c r="BE1046" s="125">
        <v>652</v>
      </c>
    </row>
    <row r="1047" spans="53:57" ht="21" customHeight="1" thickBot="1">
      <c r="BA1047" s="10">
        <f>'اسماء العملاء'!A654</f>
        <v>0</v>
      </c>
      <c r="BB1047" s="126"/>
      <c r="BC1047" s="127"/>
      <c r="BD1047" s="127"/>
      <c r="BE1047" s="125">
        <v>653</v>
      </c>
    </row>
    <row r="1048" spans="53:57" ht="21" customHeight="1" thickBot="1">
      <c r="BA1048" s="10">
        <f>'اسماء العملاء'!A655</f>
        <v>0</v>
      </c>
      <c r="BB1048" s="126"/>
      <c r="BC1048" s="127"/>
      <c r="BD1048" s="127"/>
      <c r="BE1048" s="125">
        <v>654</v>
      </c>
    </row>
    <row r="1049" spans="53:57" ht="21" customHeight="1" thickBot="1">
      <c r="BA1049" s="10">
        <f>'اسماء العملاء'!A656</f>
        <v>0</v>
      </c>
      <c r="BB1049" s="126"/>
      <c r="BC1049" s="127"/>
      <c r="BD1049" s="127"/>
      <c r="BE1049" s="125">
        <v>655</v>
      </c>
    </row>
    <row r="1050" spans="53:57" ht="21" customHeight="1" thickBot="1">
      <c r="BA1050" s="10">
        <f>'اسماء العملاء'!A657</f>
        <v>0</v>
      </c>
      <c r="BB1050" s="126"/>
      <c r="BC1050" s="127"/>
      <c r="BD1050" s="127"/>
      <c r="BE1050" s="125">
        <v>656</v>
      </c>
    </row>
    <row r="1051" spans="53:57" ht="21" customHeight="1" thickBot="1">
      <c r="BA1051" s="10">
        <f>'اسماء العملاء'!A658</f>
        <v>0</v>
      </c>
      <c r="BB1051" s="126"/>
      <c r="BC1051" s="127"/>
      <c r="BD1051" s="127"/>
      <c r="BE1051" s="125">
        <v>657</v>
      </c>
    </row>
    <row r="1052" spans="53:57" ht="21" customHeight="1" thickBot="1">
      <c r="BA1052" s="10">
        <f>'اسماء العملاء'!A659</f>
        <v>0</v>
      </c>
      <c r="BB1052" s="126"/>
      <c r="BC1052" s="127"/>
      <c r="BD1052" s="127"/>
      <c r="BE1052" s="125">
        <v>658</v>
      </c>
    </row>
    <row r="1053" spans="53:57" ht="21" customHeight="1" thickBot="1">
      <c r="BA1053" s="10">
        <f>'اسماء العملاء'!A660</f>
        <v>0</v>
      </c>
      <c r="BB1053" s="126"/>
      <c r="BC1053" s="127"/>
      <c r="BD1053" s="127"/>
      <c r="BE1053" s="125">
        <v>659</v>
      </c>
    </row>
    <row r="1054" spans="53:57" ht="21" customHeight="1" thickBot="1">
      <c r="BA1054" s="10">
        <f>'اسماء العملاء'!A661</f>
        <v>0</v>
      </c>
      <c r="BB1054" s="126"/>
      <c r="BC1054" s="127"/>
      <c r="BD1054" s="127"/>
      <c r="BE1054" s="125">
        <v>660</v>
      </c>
    </row>
    <row r="1055" spans="53:57" ht="21" customHeight="1" thickBot="1">
      <c r="BA1055" s="10">
        <f>'اسماء العملاء'!A662</f>
        <v>0</v>
      </c>
      <c r="BB1055" s="126"/>
      <c r="BC1055" s="127"/>
      <c r="BD1055" s="127"/>
      <c r="BE1055" s="125">
        <v>661</v>
      </c>
    </row>
    <row r="1056" spans="53:57" ht="21" customHeight="1" thickBot="1">
      <c r="BA1056" s="10">
        <f>'اسماء العملاء'!A663</f>
        <v>0</v>
      </c>
      <c r="BB1056" s="129"/>
      <c r="BC1056" s="127"/>
      <c r="BD1056" s="127"/>
      <c r="BE1056" s="125">
        <v>662</v>
      </c>
    </row>
    <row r="1057" spans="53:57" ht="21" customHeight="1" thickBot="1">
      <c r="BA1057" s="10">
        <f>'اسماء العملاء'!A664</f>
        <v>0</v>
      </c>
      <c r="BB1057" s="175"/>
      <c r="BC1057" s="127"/>
      <c r="BD1057" s="172"/>
      <c r="BE1057" s="125">
        <v>663</v>
      </c>
    </row>
    <row r="1058" spans="53:57" ht="21" customHeight="1" thickBot="1">
      <c r="BA1058" s="10">
        <f>'اسماء العملاء'!A665</f>
        <v>0</v>
      </c>
      <c r="BB1058" s="126"/>
      <c r="BC1058" s="127"/>
      <c r="BD1058" s="127"/>
      <c r="BE1058" s="125">
        <v>664</v>
      </c>
    </row>
    <row r="1059" spans="53:57" ht="21" customHeight="1" thickBot="1">
      <c r="BA1059" s="10">
        <f>'اسماء العملاء'!A666</f>
        <v>0</v>
      </c>
      <c r="BB1059" s="126"/>
      <c r="BC1059" s="127"/>
      <c r="BD1059" s="127"/>
      <c r="BE1059" s="125">
        <v>665</v>
      </c>
    </row>
    <row r="1060" spans="53:57" ht="21" customHeight="1" thickBot="1">
      <c r="BA1060" s="10">
        <f>'اسماء العملاء'!A667</f>
        <v>0</v>
      </c>
      <c r="BB1060" s="126"/>
      <c r="BC1060" s="127"/>
      <c r="BD1060" s="127"/>
      <c r="BE1060" s="125">
        <v>666</v>
      </c>
    </row>
    <row r="1061" spans="53:57" ht="21" customHeight="1" thickBot="1">
      <c r="BA1061" s="10">
        <f>'اسماء العملاء'!A668</f>
        <v>0</v>
      </c>
      <c r="BB1061" s="126"/>
      <c r="BC1061" s="127"/>
      <c r="BD1061" s="127"/>
      <c r="BE1061" s="125">
        <v>667</v>
      </c>
    </row>
    <row r="1062" spans="53:57" ht="21" customHeight="1" thickBot="1">
      <c r="BA1062" s="10">
        <f>'اسماء العملاء'!A669</f>
        <v>0</v>
      </c>
      <c r="BB1062" s="126"/>
      <c r="BC1062" s="127"/>
      <c r="BD1062" s="127"/>
      <c r="BE1062" s="125">
        <v>668</v>
      </c>
    </row>
    <row r="1063" spans="53:57" ht="21" customHeight="1" thickBot="1">
      <c r="BA1063" s="10">
        <f>'اسماء العملاء'!A670</f>
        <v>0</v>
      </c>
      <c r="BB1063" s="126"/>
      <c r="BC1063" s="127"/>
      <c r="BD1063" s="127"/>
      <c r="BE1063" s="125">
        <v>669</v>
      </c>
    </row>
    <row r="1064" spans="53:57" ht="21" customHeight="1" thickBot="1">
      <c r="BA1064" s="10">
        <f>'اسماء العملاء'!A671</f>
        <v>0</v>
      </c>
      <c r="BB1064" s="126"/>
      <c r="BC1064" s="127"/>
      <c r="BD1064" s="127"/>
      <c r="BE1064" s="125">
        <v>670</v>
      </c>
    </row>
    <row r="1065" spans="53:57" ht="21" customHeight="1" thickBot="1">
      <c r="BA1065" s="10">
        <f>'اسماء العملاء'!A672</f>
        <v>0</v>
      </c>
      <c r="BB1065" s="126"/>
      <c r="BC1065" s="127"/>
      <c r="BD1065" s="127"/>
      <c r="BE1065" s="125">
        <v>671</v>
      </c>
    </row>
    <row r="1066" spans="53:57" ht="21" customHeight="1" thickBot="1">
      <c r="BA1066" s="10">
        <f>'اسماء العملاء'!A673</f>
        <v>0</v>
      </c>
      <c r="BB1066" s="126"/>
      <c r="BC1066" s="127"/>
      <c r="BD1066" s="127"/>
      <c r="BE1066" s="125">
        <v>672</v>
      </c>
    </row>
    <row r="1067" spans="53:57" ht="21" customHeight="1" thickBot="1">
      <c r="BA1067" s="10">
        <f>'اسماء العملاء'!A674</f>
        <v>0</v>
      </c>
      <c r="BB1067" s="126"/>
      <c r="BC1067" s="127"/>
      <c r="BD1067" s="127"/>
      <c r="BE1067" s="125">
        <v>673</v>
      </c>
    </row>
    <row r="1068" spans="53:57" ht="21" customHeight="1" thickBot="1">
      <c r="BA1068" s="10">
        <f>'اسماء العملاء'!A675</f>
        <v>0</v>
      </c>
      <c r="BB1068" s="126"/>
      <c r="BC1068" s="127"/>
      <c r="BD1068" s="127"/>
      <c r="BE1068" s="125">
        <v>674</v>
      </c>
    </row>
    <row r="1069" spans="53:57" ht="21" customHeight="1" thickBot="1">
      <c r="BA1069" s="10">
        <f>'اسماء العملاء'!A676</f>
        <v>0</v>
      </c>
      <c r="BB1069" s="126"/>
      <c r="BC1069" s="127"/>
      <c r="BD1069" s="127"/>
      <c r="BE1069" s="125">
        <v>675</v>
      </c>
    </row>
    <row r="1070" spans="53:57" ht="21" customHeight="1" thickBot="1">
      <c r="BA1070" s="10">
        <f>'اسماء العملاء'!A677</f>
        <v>0</v>
      </c>
      <c r="BB1070" s="126"/>
      <c r="BC1070" s="127"/>
      <c r="BD1070" s="127"/>
      <c r="BE1070" s="125">
        <v>676</v>
      </c>
    </row>
    <row r="1071" spans="53:57" ht="21" customHeight="1" thickBot="1">
      <c r="BA1071" s="10">
        <f>'اسماء العملاء'!A678</f>
        <v>0</v>
      </c>
      <c r="BB1071" s="126"/>
      <c r="BC1071" s="127"/>
      <c r="BD1071" s="127"/>
      <c r="BE1071" s="125">
        <v>677</v>
      </c>
    </row>
    <row r="1072" spans="53:57" ht="21" customHeight="1" thickBot="1">
      <c r="BA1072" s="10">
        <f>'اسماء العملاء'!A679</f>
        <v>0</v>
      </c>
      <c r="BB1072" s="126"/>
      <c r="BC1072" s="127"/>
      <c r="BD1072" s="127"/>
      <c r="BE1072" s="125">
        <v>678</v>
      </c>
    </row>
    <row r="1073" spans="53:57" ht="21" customHeight="1" thickBot="1">
      <c r="BA1073" s="10">
        <f>'اسماء العملاء'!A680</f>
        <v>0</v>
      </c>
      <c r="BB1073" s="126"/>
      <c r="BC1073" s="127"/>
      <c r="BD1073" s="127"/>
      <c r="BE1073" s="125">
        <v>679</v>
      </c>
    </row>
    <row r="1074" spans="53:57" ht="21" customHeight="1" thickBot="1">
      <c r="BA1074" s="10">
        <f>'اسماء العملاء'!A681</f>
        <v>0</v>
      </c>
      <c r="BB1074" s="126"/>
      <c r="BC1074" s="127"/>
      <c r="BD1074" s="127"/>
      <c r="BE1074" s="125">
        <v>680</v>
      </c>
    </row>
    <row r="1075" spans="53:57" ht="21" customHeight="1" thickBot="1">
      <c r="BA1075" s="10">
        <f>'اسماء العملاء'!A682</f>
        <v>0</v>
      </c>
      <c r="BB1075" s="126"/>
      <c r="BC1075" s="127"/>
      <c r="BD1075" s="127"/>
      <c r="BE1075" s="125">
        <v>681</v>
      </c>
    </row>
    <row r="1076" spans="53:57" ht="21" customHeight="1" thickBot="1">
      <c r="BA1076" s="10">
        <f>'اسماء العملاء'!A683</f>
        <v>0</v>
      </c>
      <c r="BB1076" s="126"/>
      <c r="BC1076" s="127"/>
      <c r="BD1076" s="127"/>
      <c r="BE1076" s="125">
        <v>682</v>
      </c>
    </row>
    <row r="1077" spans="53:57" ht="21" customHeight="1" thickBot="1">
      <c r="BA1077" s="10">
        <f>'اسماء العملاء'!A684</f>
        <v>0</v>
      </c>
      <c r="BB1077" s="126"/>
      <c r="BC1077" s="127"/>
      <c r="BD1077" s="127"/>
      <c r="BE1077" s="125">
        <v>683</v>
      </c>
    </row>
    <row r="1078" spans="53:57" ht="21" customHeight="1" thickBot="1">
      <c r="BA1078" s="10">
        <f>'اسماء العملاء'!A685</f>
        <v>0</v>
      </c>
      <c r="BB1078" s="126"/>
      <c r="BC1078" s="127"/>
      <c r="BD1078" s="127"/>
      <c r="BE1078" s="125">
        <v>684</v>
      </c>
    </row>
    <row r="1079" spans="53:57" ht="21" customHeight="1" thickBot="1">
      <c r="BA1079" s="10">
        <f>'اسماء العملاء'!A686</f>
        <v>0</v>
      </c>
      <c r="BB1079" s="126"/>
      <c r="BC1079" s="127"/>
      <c r="BD1079" s="127"/>
      <c r="BE1079" s="125">
        <v>685</v>
      </c>
    </row>
    <row r="1080" spans="53:57" ht="21" customHeight="1" thickBot="1">
      <c r="BA1080" s="10">
        <f>'اسماء العملاء'!A687</f>
        <v>0</v>
      </c>
      <c r="BB1080" s="126"/>
      <c r="BC1080" s="127"/>
      <c r="BD1080" s="127"/>
      <c r="BE1080" s="125">
        <v>686</v>
      </c>
    </row>
    <row r="1081" spans="53:57" ht="21" customHeight="1" thickBot="1">
      <c r="BA1081" s="10">
        <f>'اسماء العملاء'!A688</f>
        <v>0</v>
      </c>
      <c r="BB1081" s="126"/>
      <c r="BC1081" s="127"/>
      <c r="BD1081" s="127"/>
      <c r="BE1081" s="125">
        <v>687</v>
      </c>
    </row>
    <row r="1082" spans="53:57" ht="21" customHeight="1" thickBot="1">
      <c r="BA1082" s="10">
        <f>'اسماء العملاء'!A689</f>
        <v>0</v>
      </c>
      <c r="BB1082" s="126"/>
      <c r="BC1082" s="127"/>
      <c r="BD1082" s="127"/>
      <c r="BE1082" s="125">
        <v>688</v>
      </c>
    </row>
    <row r="1083" spans="53:57" ht="21" customHeight="1" thickBot="1">
      <c r="BA1083" s="10">
        <f>'اسماء العملاء'!A690</f>
        <v>0</v>
      </c>
      <c r="BB1083" s="126"/>
      <c r="BC1083" s="127"/>
      <c r="BD1083" s="127"/>
      <c r="BE1083" s="125">
        <v>689</v>
      </c>
    </row>
    <row r="1084" spans="53:57" ht="21" customHeight="1" thickBot="1">
      <c r="BA1084" s="10">
        <f>'اسماء العملاء'!A691</f>
        <v>0</v>
      </c>
      <c r="BB1084" s="126"/>
      <c r="BC1084" s="127"/>
      <c r="BD1084" s="127"/>
      <c r="BE1084" s="125">
        <v>690</v>
      </c>
    </row>
    <row r="1085" spans="53:57" ht="21" customHeight="1" thickBot="1">
      <c r="BA1085" s="10">
        <f>'اسماء العملاء'!A692</f>
        <v>0</v>
      </c>
      <c r="BB1085" s="126"/>
      <c r="BC1085" s="127"/>
      <c r="BD1085" s="127"/>
      <c r="BE1085" s="125">
        <v>691</v>
      </c>
    </row>
    <row r="1086" spans="53:57" ht="21" customHeight="1" thickBot="1">
      <c r="BA1086" s="10">
        <f>'اسماء العملاء'!A693</f>
        <v>0</v>
      </c>
      <c r="BB1086" s="126"/>
      <c r="BC1086" s="127"/>
      <c r="BD1086" s="127"/>
      <c r="BE1086" s="125">
        <v>692</v>
      </c>
    </row>
    <row r="1087" spans="53:57" ht="21" customHeight="1" thickBot="1">
      <c r="BA1087" s="10">
        <f>'اسماء العملاء'!A694</f>
        <v>0</v>
      </c>
      <c r="BB1087" s="126"/>
      <c r="BC1087" s="127"/>
      <c r="BD1087" s="127"/>
      <c r="BE1087" s="125">
        <v>693</v>
      </c>
    </row>
    <row r="1088" spans="53:57" ht="21" customHeight="1" thickBot="1">
      <c r="BA1088" s="10">
        <f>'اسماء العملاء'!A695</f>
        <v>0</v>
      </c>
      <c r="BB1088" s="126"/>
      <c r="BC1088" s="127"/>
      <c r="BD1088" s="127"/>
      <c r="BE1088" s="125">
        <v>694</v>
      </c>
    </row>
    <row r="1089" spans="53:57" ht="21" customHeight="1" thickBot="1">
      <c r="BA1089" s="10">
        <f>'اسماء العملاء'!A696</f>
        <v>0</v>
      </c>
      <c r="BB1089" s="126"/>
      <c r="BC1089" s="127"/>
      <c r="BD1089" s="127"/>
      <c r="BE1089" s="125">
        <v>695</v>
      </c>
    </row>
    <row r="1090" spans="53:57" ht="21" customHeight="1" thickBot="1">
      <c r="BA1090" s="10">
        <f>'اسماء العملاء'!A697</f>
        <v>0</v>
      </c>
      <c r="BB1090" s="126"/>
      <c r="BC1090" s="127"/>
      <c r="BD1090" s="127"/>
      <c r="BE1090" s="125">
        <v>696</v>
      </c>
    </row>
    <row r="1091" spans="53:57" ht="21" customHeight="1" thickBot="1">
      <c r="BA1091" s="10">
        <f>'اسماء العملاء'!A698</f>
        <v>0</v>
      </c>
      <c r="BB1091" s="126"/>
      <c r="BC1091" s="127"/>
      <c r="BD1091" s="127"/>
      <c r="BE1091" s="125">
        <v>697</v>
      </c>
    </row>
    <row r="1092" spans="53:57" ht="21" customHeight="1" thickBot="1">
      <c r="BA1092" s="10">
        <f>'اسماء العملاء'!A699</f>
        <v>0</v>
      </c>
      <c r="BB1092" s="126"/>
      <c r="BC1092" s="127"/>
      <c r="BD1092" s="127"/>
      <c r="BE1092" s="125">
        <v>698</v>
      </c>
    </row>
    <row r="1093" spans="53:57" ht="21" customHeight="1" thickBot="1">
      <c r="BA1093" s="10">
        <f>'اسماء العملاء'!A700</f>
        <v>0</v>
      </c>
      <c r="BB1093" s="126"/>
      <c r="BC1093" s="127"/>
      <c r="BD1093" s="127"/>
      <c r="BE1093" s="125">
        <v>699</v>
      </c>
    </row>
    <row r="1094" spans="53:57" ht="21" customHeight="1" thickBot="1">
      <c r="BA1094" s="10">
        <f>'اسماء العملاء'!A701</f>
        <v>0</v>
      </c>
      <c r="BB1094" s="126"/>
      <c r="BC1094" s="127"/>
      <c r="BD1094" s="127"/>
      <c r="BE1094" s="125">
        <v>700</v>
      </c>
    </row>
    <row r="1095" spans="53:57" ht="21" customHeight="1" thickBot="1">
      <c r="BA1095" s="10">
        <f>'اسماء العملاء'!A702</f>
        <v>0</v>
      </c>
      <c r="BB1095" s="126"/>
      <c r="BC1095" s="127"/>
      <c r="BD1095" s="127"/>
      <c r="BE1095" s="125">
        <v>701</v>
      </c>
    </row>
    <row r="1096" spans="53:57" ht="21" customHeight="1" thickBot="1">
      <c r="BA1096" s="10">
        <f>'اسماء العملاء'!A703</f>
        <v>0</v>
      </c>
      <c r="BB1096" s="126"/>
      <c r="BC1096" s="127"/>
      <c r="BD1096" s="127"/>
      <c r="BE1096" s="125">
        <v>702</v>
      </c>
    </row>
    <row r="1097" spans="53:57" ht="21" customHeight="1" thickBot="1">
      <c r="BA1097" s="10">
        <f>'اسماء العملاء'!A704</f>
        <v>0</v>
      </c>
      <c r="BB1097" s="126"/>
      <c r="BC1097" s="127"/>
      <c r="BD1097" s="127"/>
      <c r="BE1097" s="125">
        <v>703</v>
      </c>
    </row>
    <row r="1098" spans="53:57" ht="21" customHeight="1" thickBot="1">
      <c r="BA1098" s="10">
        <f>'اسماء العملاء'!A705</f>
        <v>0</v>
      </c>
      <c r="BB1098" s="126"/>
      <c r="BC1098" s="127"/>
      <c r="BD1098" s="127"/>
      <c r="BE1098" s="125">
        <v>704</v>
      </c>
    </row>
    <row r="1099" spans="53:57" ht="21" customHeight="1" thickBot="1">
      <c r="BA1099" s="10">
        <f>'اسماء العملاء'!A706</f>
        <v>0</v>
      </c>
      <c r="BB1099" s="126"/>
      <c r="BC1099" s="127"/>
      <c r="BD1099" s="127"/>
      <c r="BE1099" s="125">
        <v>705</v>
      </c>
    </row>
    <row r="1100" spans="53:57" ht="21" customHeight="1" thickBot="1">
      <c r="BA1100" s="10">
        <f>'اسماء العملاء'!A707</f>
        <v>0</v>
      </c>
      <c r="BB1100" s="126"/>
      <c r="BC1100" s="127"/>
      <c r="BD1100" s="127"/>
      <c r="BE1100" s="125">
        <v>706</v>
      </c>
    </row>
    <row r="1101" spans="53:57" ht="21" customHeight="1" thickBot="1">
      <c r="BA1101" s="10">
        <f>'اسماء العملاء'!A708</f>
        <v>0</v>
      </c>
      <c r="BB1101" s="126"/>
      <c r="BC1101" s="127"/>
      <c r="BD1101" s="127"/>
      <c r="BE1101" s="125">
        <v>707</v>
      </c>
    </row>
    <row r="1102" spans="53:57" ht="21" customHeight="1" thickBot="1">
      <c r="BA1102" s="10">
        <f>'اسماء العملاء'!A709</f>
        <v>0</v>
      </c>
      <c r="BB1102" s="126"/>
      <c r="BC1102" s="127"/>
      <c r="BD1102" s="127"/>
      <c r="BE1102" s="125">
        <v>708</v>
      </c>
    </row>
    <row r="1103" spans="53:57" ht="21" customHeight="1" thickBot="1">
      <c r="BA1103" s="10">
        <f>'اسماء العملاء'!A710</f>
        <v>0</v>
      </c>
      <c r="BB1103" s="126"/>
      <c r="BC1103" s="127"/>
      <c r="BD1103" s="127"/>
      <c r="BE1103" s="125">
        <v>709</v>
      </c>
    </row>
    <row r="1104" spans="53:57" ht="21" customHeight="1" thickBot="1">
      <c r="BA1104" s="10">
        <f>'اسماء العملاء'!A711</f>
        <v>0</v>
      </c>
      <c r="BB1104" s="126"/>
      <c r="BC1104" s="127"/>
      <c r="BD1104" s="127"/>
      <c r="BE1104" s="125">
        <v>710</v>
      </c>
    </row>
    <row r="1105" spans="53:57" ht="21" customHeight="1" thickBot="1">
      <c r="BA1105" s="10">
        <f>'اسماء العملاء'!A712</f>
        <v>0</v>
      </c>
      <c r="BB1105" s="126"/>
      <c r="BC1105" s="127"/>
      <c r="BD1105" s="127"/>
      <c r="BE1105" s="125">
        <v>711</v>
      </c>
    </row>
    <row r="1106" spans="53:57" ht="21" customHeight="1" thickBot="1">
      <c r="BA1106" s="10">
        <f>'اسماء العملاء'!A713</f>
        <v>0</v>
      </c>
      <c r="BB1106" s="126"/>
      <c r="BC1106" s="127"/>
      <c r="BD1106" s="127"/>
      <c r="BE1106" s="125">
        <v>712</v>
      </c>
    </row>
    <row r="1107" spans="53:57" ht="21" customHeight="1" thickBot="1">
      <c r="BA1107" s="10">
        <f>'اسماء العملاء'!A714</f>
        <v>0</v>
      </c>
      <c r="BB1107" s="126"/>
      <c r="BC1107" s="127"/>
      <c r="BD1107" s="127"/>
      <c r="BE1107" s="125">
        <v>713</v>
      </c>
    </row>
    <row r="1108" spans="53:57" ht="21" customHeight="1" thickBot="1">
      <c r="BA1108" s="10">
        <f>'اسماء العملاء'!A715</f>
        <v>0</v>
      </c>
      <c r="BB1108" s="126"/>
      <c r="BC1108" s="127"/>
      <c r="BD1108" s="127"/>
      <c r="BE1108" s="125">
        <v>714</v>
      </c>
    </row>
    <row r="1109" spans="53:57" ht="21" customHeight="1" thickBot="1">
      <c r="BA1109" s="10">
        <f>'اسماء العملاء'!A716</f>
        <v>0</v>
      </c>
      <c r="BB1109" s="126"/>
      <c r="BC1109" s="127"/>
      <c r="BD1109" s="127"/>
      <c r="BE1109" s="125">
        <v>715</v>
      </c>
    </row>
    <row r="1110" spans="53:57" ht="21" customHeight="1" thickBot="1">
      <c r="BA1110" s="10">
        <f>'اسماء العملاء'!A717</f>
        <v>0</v>
      </c>
      <c r="BB1110" s="126"/>
      <c r="BC1110" s="127"/>
      <c r="BD1110" s="127"/>
      <c r="BE1110" s="125">
        <v>716</v>
      </c>
    </row>
    <row r="1111" spans="53:57" ht="21" customHeight="1" thickBot="1">
      <c r="BA1111" s="10">
        <f>'اسماء العملاء'!A718</f>
        <v>0</v>
      </c>
      <c r="BB1111" s="126"/>
      <c r="BC1111" s="127"/>
      <c r="BD1111" s="127"/>
      <c r="BE1111" s="125">
        <v>717</v>
      </c>
    </row>
    <row r="1112" spans="53:57" ht="21" customHeight="1" thickBot="1">
      <c r="BA1112" s="10">
        <f>'اسماء العملاء'!A719</f>
        <v>0</v>
      </c>
      <c r="BB1112" s="126"/>
      <c r="BC1112" s="127"/>
      <c r="BD1112" s="127"/>
      <c r="BE1112" s="125">
        <v>718</v>
      </c>
    </row>
    <row r="1113" spans="53:57" ht="21" customHeight="1" thickBot="1">
      <c r="BA1113" s="10">
        <f>'اسماء العملاء'!A720</f>
        <v>0</v>
      </c>
      <c r="BB1113" s="126"/>
      <c r="BC1113" s="127"/>
      <c r="BD1113" s="127"/>
      <c r="BE1113" s="125">
        <v>719</v>
      </c>
    </row>
    <row r="1114" spans="53:57" ht="21" customHeight="1" thickBot="1">
      <c r="BA1114" s="10">
        <f>'اسماء العملاء'!A721</f>
        <v>0</v>
      </c>
      <c r="BB1114" s="126"/>
      <c r="BC1114" s="127"/>
      <c r="BD1114" s="127"/>
      <c r="BE1114" s="125">
        <v>720</v>
      </c>
    </row>
    <row r="1115" spans="53:57" ht="21" customHeight="1" thickBot="1">
      <c r="BA1115" s="10">
        <f>'اسماء العملاء'!A722</f>
        <v>0</v>
      </c>
      <c r="BB1115" s="126"/>
      <c r="BC1115" s="127"/>
      <c r="BD1115" s="127"/>
      <c r="BE1115" s="125">
        <v>721</v>
      </c>
    </row>
    <row r="1116" spans="53:57" ht="21" customHeight="1" thickBot="1">
      <c r="BA1116" s="10">
        <f>'اسماء العملاء'!A723</f>
        <v>0</v>
      </c>
      <c r="BB1116" s="126"/>
      <c r="BC1116" s="127"/>
      <c r="BD1116" s="127"/>
      <c r="BE1116" s="125">
        <v>722</v>
      </c>
    </row>
    <row r="1117" spans="53:57" ht="21" customHeight="1" thickBot="1">
      <c r="BA1117" s="10">
        <f>'اسماء العملاء'!A724</f>
        <v>0</v>
      </c>
      <c r="BB1117" s="126"/>
      <c r="BC1117" s="127"/>
      <c r="BD1117" s="127"/>
      <c r="BE1117" s="125">
        <v>723</v>
      </c>
    </row>
    <row r="1118" spans="53:57" ht="21" customHeight="1" thickBot="1">
      <c r="BA1118" s="10">
        <f>'اسماء العملاء'!A725</f>
        <v>0</v>
      </c>
      <c r="BB1118" s="126"/>
      <c r="BC1118" s="127"/>
      <c r="BD1118" s="127"/>
      <c r="BE1118" s="125">
        <v>724</v>
      </c>
    </row>
    <row r="1119" spans="53:57" ht="21" customHeight="1" thickBot="1">
      <c r="BA1119" s="10">
        <f>'اسماء العملاء'!A726</f>
        <v>0</v>
      </c>
      <c r="BB1119" s="126"/>
      <c r="BC1119" s="127"/>
      <c r="BD1119" s="127"/>
      <c r="BE1119" s="125">
        <v>725</v>
      </c>
    </row>
    <row r="1120" spans="53:57" ht="21" customHeight="1" thickBot="1">
      <c r="BA1120" s="10">
        <f>'اسماء العملاء'!A727</f>
        <v>0</v>
      </c>
      <c r="BB1120" s="126"/>
      <c r="BC1120" s="127"/>
      <c r="BD1120" s="127"/>
      <c r="BE1120" s="125">
        <v>726</v>
      </c>
    </row>
    <row r="1121" spans="53:57" ht="21" customHeight="1" thickBot="1">
      <c r="BA1121" s="10">
        <f>'اسماء العملاء'!A728</f>
        <v>0</v>
      </c>
      <c r="BB1121" s="126"/>
      <c r="BC1121" s="127"/>
      <c r="BD1121" s="127"/>
      <c r="BE1121" s="125">
        <v>727</v>
      </c>
    </row>
    <row r="1122" spans="53:57" ht="21" customHeight="1" thickBot="1">
      <c r="BA1122" s="10">
        <f>'اسماء العملاء'!A729</f>
        <v>0</v>
      </c>
      <c r="BB1122" s="126"/>
      <c r="BC1122" s="127"/>
      <c r="BD1122" s="127"/>
      <c r="BE1122" s="125">
        <v>728</v>
      </c>
    </row>
    <row r="1123" spans="53:57" ht="21" customHeight="1" thickBot="1">
      <c r="BA1123" s="10">
        <f>'اسماء العملاء'!A730</f>
        <v>0</v>
      </c>
      <c r="BB1123" s="126"/>
      <c r="BC1123" s="127"/>
      <c r="BD1123" s="127"/>
      <c r="BE1123" s="125">
        <v>729</v>
      </c>
    </row>
    <row r="1124" spans="53:57" ht="21" customHeight="1" thickBot="1">
      <c r="BA1124" s="10">
        <f>'اسماء العملاء'!A731</f>
        <v>0</v>
      </c>
      <c r="BB1124" s="126"/>
      <c r="BC1124" s="127"/>
      <c r="BD1124" s="127"/>
      <c r="BE1124" s="125">
        <v>730</v>
      </c>
    </row>
    <row r="1125" spans="53:57" ht="21" customHeight="1" thickBot="1">
      <c r="BA1125" s="10">
        <f>'اسماء العملاء'!A732</f>
        <v>0</v>
      </c>
      <c r="BB1125" s="126"/>
      <c r="BC1125" s="127"/>
      <c r="BD1125" s="127"/>
      <c r="BE1125" s="125">
        <v>731</v>
      </c>
    </row>
    <row r="1126" spans="53:57" ht="21" customHeight="1" thickBot="1">
      <c r="BA1126" s="10">
        <f>'اسماء العملاء'!A733</f>
        <v>0</v>
      </c>
      <c r="BB1126" s="126"/>
      <c r="BC1126" s="127"/>
      <c r="BD1126" s="127"/>
      <c r="BE1126" s="125">
        <v>732</v>
      </c>
    </row>
    <row r="1127" spans="53:57" ht="21" customHeight="1" thickBot="1">
      <c r="BA1127" s="10">
        <f>'اسماء العملاء'!A734</f>
        <v>0</v>
      </c>
      <c r="BB1127" s="126"/>
      <c r="BC1127" s="127"/>
      <c r="BD1127" s="127"/>
      <c r="BE1127" s="125">
        <v>733</v>
      </c>
    </row>
    <row r="1128" spans="53:57" ht="21" customHeight="1" thickBot="1">
      <c r="BA1128" s="10">
        <f>'اسماء العملاء'!A735</f>
        <v>0</v>
      </c>
      <c r="BB1128" s="126"/>
      <c r="BC1128" s="127"/>
      <c r="BD1128" s="127"/>
      <c r="BE1128" s="125">
        <v>734</v>
      </c>
    </row>
    <row r="1129" spans="53:57" ht="21" customHeight="1" thickBot="1">
      <c r="BA1129" s="10">
        <f>'اسماء العملاء'!A736</f>
        <v>0</v>
      </c>
      <c r="BB1129" s="126"/>
      <c r="BC1129" s="127"/>
      <c r="BD1129" s="127"/>
      <c r="BE1129" s="125">
        <v>735</v>
      </c>
    </row>
    <row r="1130" spans="53:57" ht="21" customHeight="1" thickBot="1">
      <c r="BA1130" s="10">
        <f>'اسماء العملاء'!A737</f>
        <v>0</v>
      </c>
      <c r="BB1130" s="126"/>
      <c r="BC1130" s="127"/>
      <c r="BD1130" s="127"/>
      <c r="BE1130" s="125">
        <v>736</v>
      </c>
    </row>
    <row r="1131" spans="53:57" ht="21" customHeight="1" thickBot="1">
      <c r="BA1131" s="10">
        <f>'اسماء العملاء'!A738</f>
        <v>0</v>
      </c>
      <c r="BB1131" s="126"/>
      <c r="BC1131" s="127"/>
      <c r="BD1131" s="127"/>
      <c r="BE1131" s="125">
        <v>737</v>
      </c>
    </row>
    <row r="1132" spans="53:57" ht="21" customHeight="1" thickBot="1">
      <c r="BA1132" s="10">
        <f>'اسماء العملاء'!A739</f>
        <v>0</v>
      </c>
      <c r="BB1132" s="126"/>
      <c r="BC1132" s="127"/>
      <c r="BD1132" s="127"/>
      <c r="BE1132" s="125">
        <v>738</v>
      </c>
    </row>
    <row r="1133" spans="53:57" ht="21" customHeight="1" thickBot="1">
      <c r="BA1133" s="10">
        <f>'اسماء العملاء'!A740</f>
        <v>0</v>
      </c>
      <c r="BB1133" s="126"/>
      <c r="BC1133" s="127"/>
      <c r="BD1133" s="127"/>
      <c r="BE1133" s="125">
        <v>739</v>
      </c>
    </row>
    <row r="1134" spans="53:57" ht="21" customHeight="1" thickBot="1">
      <c r="BA1134" s="10">
        <f>'اسماء العملاء'!A741</f>
        <v>0</v>
      </c>
      <c r="BB1134" s="126"/>
      <c r="BC1134" s="127"/>
      <c r="BD1134" s="127"/>
      <c r="BE1134" s="125">
        <v>740</v>
      </c>
    </row>
    <row r="1135" spans="53:57" ht="21" customHeight="1" thickBot="1">
      <c r="BA1135" s="10">
        <f>'اسماء العملاء'!A742</f>
        <v>0</v>
      </c>
      <c r="BB1135" s="126"/>
      <c r="BC1135" s="127"/>
      <c r="BD1135" s="127"/>
      <c r="BE1135" s="125">
        <v>741</v>
      </c>
    </row>
    <row r="1136" spans="53:57" ht="21" customHeight="1" thickBot="1">
      <c r="BA1136" s="10">
        <f>'اسماء العملاء'!A743</f>
        <v>0</v>
      </c>
      <c r="BB1136" s="126"/>
      <c r="BC1136" s="127"/>
      <c r="BD1136" s="127"/>
      <c r="BE1136" s="125">
        <v>742</v>
      </c>
    </row>
    <row r="1137" spans="53:57" ht="21" customHeight="1" thickBot="1">
      <c r="BA1137" s="10">
        <f>'اسماء العملاء'!A744</f>
        <v>0</v>
      </c>
      <c r="BB1137" s="126"/>
      <c r="BC1137" s="127"/>
      <c r="BD1137" s="127"/>
      <c r="BE1137" s="125">
        <v>743</v>
      </c>
    </row>
    <row r="1138" spans="53:57" ht="21" customHeight="1" thickBot="1">
      <c r="BA1138" s="10">
        <f>'اسماء العملاء'!A745</f>
        <v>0</v>
      </c>
      <c r="BB1138" s="126"/>
      <c r="BC1138" s="127"/>
      <c r="BD1138" s="127"/>
      <c r="BE1138" s="125">
        <v>744</v>
      </c>
    </row>
    <row r="1139" spans="53:57" ht="21" customHeight="1" thickBot="1">
      <c r="BA1139" s="10">
        <f>'اسماء العملاء'!A746</f>
        <v>0</v>
      </c>
      <c r="BB1139" s="129"/>
      <c r="BC1139" s="127"/>
      <c r="BD1139" s="127"/>
      <c r="BE1139" s="125">
        <v>745</v>
      </c>
    </row>
    <row r="1140" spans="53:57" ht="21" customHeight="1" thickBot="1">
      <c r="BA1140" s="10">
        <f>'اسماء العملاء'!A747</f>
        <v>0</v>
      </c>
      <c r="BB1140" s="175"/>
      <c r="BC1140" s="127"/>
      <c r="BD1140" s="172"/>
      <c r="BE1140" s="125">
        <v>746</v>
      </c>
    </row>
    <row r="1141" spans="53:57" ht="21" customHeight="1" thickBot="1">
      <c r="BA1141" s="10">
        <f>'اسماء العملاء'!A748</f>
        <v>0</v>
      </c>
      <c r="BB1141" s="126"/>
      <c r="BC1141" s="127"/>
      <c r="BD1141" s="127"/>
      <c r="BE1141" s="125">
        <v>747</v>
      </c>
    </row>
    <row r="1142" spans="53:57" ht="21" customHeight="1" thickBot="1">
      <c r="BA1142" s="10">
        <f>'اسماء العملاء'!A749</f>
        <v>0</v>
      </c>
      <c r="BB1142" s="126"/>
      <c r="BC1142" s="127"/>
      <c r="BD1142" s="127"/>
      <c r="BE1142" s="125">
        <v>748</v>
      </c>
    </row>
    <row r="1143" spans="53:57" ht="21" customHeight="1" thickBot="1">
      <c r="BA1143" s="10">
        <f>'اسماء العملاء'!A750</f>
        <v>0</v>
      </c>
      <c r="BB1143" s="126"/>
      <c r="BC1143" s="127"/>
      <c r="BD1143" s="127"/>
      <c r="BE1143" s="125">
        <v>749</v>
      </c>
    </row>
    <row r="1144" spans="53:57" ht="21" customHeight="1" thickBot="1">
      <c r="BA1144" s="10">
        <f>'اسماء العملاء'!A751</f>
        <v>0</v>
      </c>
      <c r="BB1144" s="126"/>
      <c r="BC1144" s="127"/>
      <c r="BD1144" s="127"/>
      <c r="BE1144" s="125">
        <v>750</v>
      </c>
    </row>
    <row r="1145" spans="53:57" ht="21" customHeight="1" thickBot="1">
      <c r="BA1145" s="10">
        <f>'اسماء العملاء'!A752</f>
        <v>0</v>
      </c>
      <c r="BB1145" s="126"/>
      <c r="BC1145" s="127"/>
      <c r="BD1145" s="127"/>
      <c r="BE1145" s="125">
        <v>751</v>
      </c>
    </row>
    <row r="1146" spans="53:57" ht="21" customHeight="1" thickBot="1">
      <c r="BA1146" s="10">
        <f>'اسماء العملاء'!A753</f>
        <v>0</v>
      </c>
      <c r="BB1146" s="126"/>
      <c r="BC1146" s="127"/>
      <c r="BD1146" s="127"/>
      <c r="BE1146" s="125">
        <v>752</v>
      </c>
    </row>
    <row r="1147" spans="53:57" ht="21" customHeight="1" thickBot="1">
      <c r="BA1147" s="10">
        <f>'اسماء العملاء'!A754</f>
        <v>0</v>
      </c>
      <c r="BB1147" s="126"/>
      <c r="BC1147" s="127"/>
      <c r="BD1147" s="127"/>
      <c r="BE1147" s="125">
        <v>753</v>
      </c>
    </row>
    <row r="1148" spans="53:57" ht="21" customHeight="1" thickBot="1">
      <c r="BA1148" s="10">
        <f>'اسماء العملاء'!A755</f>
        <v>0</v>
      </c>
      <c r="BB1148" s="126"/>
      <c r="BC1148" s="127"/>
      <c r="BD1148" s="127"/>
      <c r="BE1148" s="125">
        <v>754</v>
      </c>
    </row>
    <row r="1149" spans="53:57" ht="21" customHeight="1" thickBot="1">
      <c r="BA1149" s="10">
        <f>'اسماء العملاء'!A756</f>
        <v>0</v>
      </c>
      <c r="BB1149" s="126"/>
      <c r="BC1149" s="127"/>
      <c r="BD1149" s="127"/>
      <c r="BE1149" s="125">
        <v>755</v>
      </c>
    </row>
    <row r="1150" spans="53:57" ht="21" customHeight="1" thickBot="1">
      <c r="BA1150" s="10">
        <f>'اسماء العملاء'!A757</f>
        <v>0</v>
      </c>
      <c r="BB1150" s="126"/>
      <c r="BC1150" s="127"/>
      <c r="BD1150" s="127"/>
      <c r="BE1150" s="125">
        <v>756</v>
      </c>
    </row>
    <row r="1151" spans="53:57" ht="21" customHeight="1" thickBot="1">
      <c r="BA1151" s="10">
        <f>'اسماء العملاء'!A758</f>
        <v>0</v>
      </c>
      <c r="BB1151" s="126"/>
      <c r="BC1151" s="127"/>
      <c r="BD1151" s="127"/>
      <c r="BE1151" s="125">
        <v>757</v>
      </c>
    </row>
    <row r="1152" spans="53:57" ht="21" customHeight="1" thickBot="1">
      <c r="BA1152" s="10">
        <f>'اسماء العملاء'!A759</f>
        <v>0</v>
      </c>
      <c r="BB1152" s="126"/>
      <c r="BC1152" s="127"/>
      <c r="BD1152" s="127"/>
      <c r="BE1152" s="125">
        <v>758</v>
      </c>
    </row>
    <row r="1153" spans="53:57" ht="21" customHeight="1" thickBot="1">
      <c r="BA1153" s="10">
        <f>'اسماء العملاء'!A760</f>
        <v>0</v>
      </c>
      <c r="BB1153" s="126"/>
      <c r="BC1153" s="127"/>
      <c r="BD1153" s="127"/>
      <c r="BE1153" s="125">
        <v>759</v>
      </c>
    </row>
    <row r="1154" spans="53:57" ht="21" customHeight="1" thickBot="1">
      <c r="BA1154" s="10">
        <f>'اسماء العملاء'!A761</f>
        <v>0</v>
      </c>
      <c r="BB1154" s="126"/>
      <c r="BC1154" s="127"/>
      <c r="BD1154" s="127"/>
      <c r="BE1154" s="125">
        <v>760</v>
      </c>
    </row>
    <row r="1155" spans="53:57" ht="21" customHeight="1" thickBot="1">
      <c r="BA1155" s="10">
        <f>'اسماء العملاء'!A762</f>
        <v>0</v>
      </c>
      <c r="BB1155" s="126"/>
      <c r="BC1155" s="127"/>
      <c r="BD1155" s="127"/>
      <c r="BE1155" s="125">
        <v>761</v>
      </c>
    </row>
    <row r="1156" spans="53:57" ht="21" customHeight="1" thickBot="1">
      <c r="BA1156" s="10">
        <f>'اسماء العملاء'!A763</f>
        <v>0</v>
      </c>
      <c r="BB1156" s="126"/>
      <c r="BC1156" s="127"/>
      <c r="BD1156" s="127"/>
      <c r="BE1156" s="125">
        <v>762</v>
      </c>
    </row>
    <row r="1157" spans="53:57" ht="21" customHeight="1" thickBot="1">
      <c r="BA1157" s="10">
        <f>'اسماء العملاء'!A764</f>
        <v>0</v>
      </c>
      <c r="BB1157" s="126"/>
      <c r="BC1157" s="127"/>
      <c r="BD1157" s="127"/>
      <c r="BE1157" s="125">
        <v>763</v>
      </c>
    </row>
    <row r="1158" spans="53:57" ht="21" customHeight="1" thickBot="1">
      <c r="BA1158" s="10">
        <f>'اسماء العملاء'!A765</f>
        <v>0</v>
      </c>
      <c r="BB1158" s="126"/>
      <c r="BC1158" s="127"/>
      <c r="BD1158" s="127"/>
      <c r="BE1158" s="125">
        <v>764</v>
      </c>
    </row>
    <row r="1159" spans="53:57" ht="21" customHeight="1" thickBot="1">
      <c r="BA1159" s="10">
        <f>'اسماء العملاء'!A766</f>
        <v>0</v>
      </c>
      <c r="BB1159" s="126"/>
      <c r="BC1159" s="127"/>
      <c r="BD1159" s="127"/>
      <c r="BE1159" s="125">
        <v>765</v>
      </c>
    </row>
    <row r="1160" spans="53:57" ht="21" customHeight="1" thickBot="1">
      <c r="BA1160" s="10">
        <f>'اسماء العملاء'!A767</f>
        <v>0</v>
      </c>
      <c r="BB1160" s="126"/>
      <c r="BC1160" s="127"/>
      <c r="BD1160" s="127"/>
      <c r="BE1160" s="125">
        <v>766</v>
      </c>
    </row>
    <row r="1161" spans="53:57" ht="21" customHeight="1" thickBot="1">
      <c r="BA1161" s="10">
        <f>'اسماء العملاء'!A768</f>
        <v>0</v>
      </c>
      <c r="BB1161" s="126"/>
      <c r="BC1161" s="127"/>
      <c r="BD1161" s="127"/>
      <c r="BE1161" s="125">
        <v>767</v>
      </c>
    </row>
    <row r="1162" spans="53:57" ht="21" customHeight="1" thickBot="1">
      <c r="BA1162" s="10">
        <f>'اسماء العملاء'!A769</f>
        <v>0</v>
      </c>
      <c r="BB1162" s="126"/>
      <c r="BC1162" s="127"/>
      <c r="BD1162" s="127"/>
      <c r="BE1162" s="125">
        <v>768</v>
      </c>
    </row>
    <row r="1163" spans="53:57" ht="21" customHeight="1" thickBot="1">
      <c r="BA1163" s="10">
        <f>'اسماء العملاء'!A770</f>
        <v>0</v>
      </c>
      <c r="BB1163" s="126"/>
      <c r="BC1163" s="127"/>
      <c r="BD1163" s="127"/>
      <c r="BE1163" s="125">
        <v>769</v>
      </c>
    </row>
    <row r="1164" spans="53:57" ht="21" customHeight="1" thickBot="1">
      <c r="BA1164" s="10">
        <f>'اسماء العملاء'!A771</f>
        <v>0</v>
      </c>
      <c r="BB1164" s="126"/>
      <c r="BC1164" s="127"/>
      <c r="BD1164" s="127"/>
      <c r="BE1164" s="125">
        <v>770</v>
      </c>
    </row>
    <row r="1165" spans="53:57" ht="21" customHeight="1" thickBot="1">
      <c r="BA1165" s="10">
        <f>'اسماء العملاء'!A772</f>
        <v>0</v>
      </c>
      <c r="BB1165" s="126"/>
      <c r="BC1165" s="127"/>
      <c r="BD1165" s="127"/>
      <c r="BE1165" s="125">
        <v>771</v>
      </c>
    </row>
    <row r="1166" spans="53:57" ht="21" customHeight="1" thickBot="1">
      <c r="BA1166" s="10">
        <f>'اسماء العملاء'!A773</f>
        <v>0</v>
      </c>
      <c r="BB1166" s="126"/>
      <c r="BC1166" s="127"/>
      <c r="BD1166" s="127"/>
      <c r="BE1166" s="125">
        <v>772</v>
      </c>
    </row>
    <row r="1167" spans="53:57" ht="21" customHeight="1" thickBot="1">
      <c r="BA1167" s="10">
        <f>'اسماء العملاء'!A774</f>
        <v>0</v>
      </c>
      <c r="BB1167" s="126"/>
      <c r="BC1167" s="127"/>
      <c r="BD1167" s="127"/>
      <c r="BE1167" s="125">
        <v>773</v>
      </c>
    </row>
    <row r="1168" spans="53:57" ht="21" customHeight="1" thickBot="1">
      <c r="BA1168" s="10">
        <f>'اسماء العملاء'!A775</f>
        <v>0</v>
      </c>
      <c r="BB1168" s="126"/>
      <c r="BC1168" s="127"/>
      <c r="BD1168" s="127"/>
      <c r="BE1168" s="125">
        <v>774</v>
      </c>
    </row>
    <row r="1169" spans="53:57" ht="21" customHeight="1" thickBot="1">
      <c r="BA1169" s="10">
        <f>'اسماء العملاء'!A776</f>
        <v>0</v>
      </c>
      <c r="BB1169" s="126"/>
      <c r="BC1169" s="127"/>
      <c r="BD1169" s="127"/>
      <c r="BE1169" s="125">
        <v>775</v>
      </c>
    </row>
    <row r="1170" spans="53:57" ht="21" customHeight="1" thickBot="1">
      <c r="BA1170" s="10">
        <f>'اسماء العملاء'!A777</f>
        <v>0</v>
      </c>
      <c r="BB1170" s="126"/>
      <c r="BC1170" s="127"/>
      <c r="BD1170" s="127"/>
      <c r="BE1170" s="125">
        <v>776</v>
      </c>
    </row>
    <row r="1171" spans="53:57" ht="21" customHeight="1" thickBot="1">
      <c r="BA1171" s="10">
        <f>'اسماء العملاء'!A778</f>
        <v>0</v>
      </c>
      <c r="BB1171" s="126"/>
      <c r="BC1171" s="127"/>
      <c r="BD1171" s="127"/>
      <c r="BE1171" s="125">
        <v>777</v>
      </c>
    </row>
    <row r="1172" spans="53:57" ht="21" customHeight="1" thickBot="1">
      <c r="BA1172" s="10">
        <f>'اسماء العملاء'!A779</f>
        <v>0</v>
      </c>
      <c r="BB1172" s="126"/>
      <c r="BC1172" s="127"/>
      <c r="BD1172" s="127"/>
      <c r="BE1172" s="125">
        <v>778</v>
      </c>
    </row>
    <row r="1173" spans="53:57" ht="21" customHeight="1" thickBot="1">
      <c r="BA1173" s="10">
        <f>'اسماء العملاء'!A780</f>
        <v>0</v>
      </c>
      <c r="BB1173" s="126"/>
      <c r="BC1173" s="127"/>
      <c r="BD1173" s="127"/>
      <c r="BE1173" s="125">
        <v>779</v>
      </c>
    </row>
    <row r="1174" spans="53:57" ht="21" customHeight="1" thickBot="1">
      <c r="BA1174" s="10">
        <f>'اسماء العملاء'!A781</f>
        <v>0</v>
      </c>
      <c r="BB1174" s="126"/>
      <c r="BC1174" s="127"/>
      <c r="BD1174" s="127"/>
      <c r="BE1174" s="125">
        <v>780</v>
      </c>
    </row>
    <row r="1175" spans="53:57" ht="21" customHeight="1" thickBot="1">
      <c r="BA1175" s="10">
        <f>'اسماء العملاء'!A782</f>
        <v>0</v>
      </c>
      <c r="BB1175" s="126"/>
      <c r="BC1175" s="127"/>
      <c r="BD1175" s="127"/>
      <c r="BE1175" s="125">
        <v>781</v>
      </c>
    </row>
    <row r="1176" spans="53:57" ht="21" customHeight="1" thickBot="1">
      <c r="BA1176" s="10">
        <f>'اسماء العملاء'!A783</f>
        <v>0</v>
      </c>
      <c r="BB1176" s="126"/>
      <c r="BC1176" s="127"/>
      <c r="BD1176" s="127"/>
      <c r="BE1176" s="125">
        <v>782</v>
      </c>
    </row>
    <row r="1177" spans="53:57" ht="21" customHeight="1" thickBot="1">
      <c r="BA1177" s="10">
        <f>'اسماء العملاء'!A784</f>
        <v>0</v>
      </c>
      <c r="BB1177" s="126"/>
      <c r="BC1177" s="127"/>
      <c r="BD1177" s="127"/>
      <c r="BE1177" s="125">
        <v>783</v>
      </c>
    </row>
    <row r="1178" spans="53:57" ht="21" customHeight="1" thickBot="1">
      <c r="BA1178" s="10">
        <f>'اسماء العملاء'!A785</f>
        <v>0</v>
      </c>
      <c r="BB1178" s="126"/>
      <c r="BC1178" s="127"/>
      <c r="BD1178" s="127"/>
      <c r="BE1178" s="125">
        <v>784</v>
      </c>
    </row>
    <row r="1179" spans="53:57" ht="21" customHeight="1" thickBot="1">
      <c r="BA1179" s="10">
        <f>'اسماء العملاء'!A786</f>
        <v>0</v>
      </c>
      <c r="BB1179" s="126"/>
      <c r="BC1179" s="127"/>
      <c r="BD1179" s="127"/>
      <c r="BE1179" s="125">
        <v>785</v>
      </c>
    </row>
    <row r="1180" spans="53:57" ht="21" customHeight="1" thickBot="1">
      <c r="BA1180" s="10">
        <f>'اسماء العملاء'!A787</f>
        <v>0</v>
      </c>
      <c r="BB1180" s="126"/>
      <c r="BC1180" s="127"/>
      <c r="BD1180" s="127"/>
      <c r="BE1180" s="125">
        <v>786</v>
      </c>
    </row>
    <row r="1181" spans="53:57" ht="21" customHeight="1" thickBot="1">
      <c r="BA1181" s="10">
        <f>'اسماء العملاء'!A788</f>
        <v>0</v>
      </c>
      <c r="BB1181" s="126"/>
      <c r="BC1181" s="127"/>
      <c r="BD1181" s="127"/>
      <c r="BE1181" s="125">
        <v>787</v>
      </c>
    </row>
    <row r="1182" spans="53:57" ht="21" customHeight="1" thickBot="1">
      <c r="BA1182" s="10">
        <f>'اسماء العملاء'!A789</f>
        <v>0</v>
      </c>
      <c r="BB1182" s="126"/>
      <c r="BC1182" s="127"/>
      <c r="BD1182" s="127"/>
      <c r="BE1182" s="125">
        <v>788</v>
      </c>
    </row>
    <row r="1183" spans="53:57" ht="21" customHeight="1" thickBot="1">
      <c r="BA1183" s="10">
        <f>'اسماء العملاء'!A790</f>
        <v>0</v>
      </c>
      <c r="BB1183" s="126"/>
      <c r="BC1183" s="127"/>
      <c r="BD1183" s="127"/>
      <c r="BE1183" s="125">
        <v>789</v>
      </c>
    </row>
    <row r="1184" spans="53:57" ht="21" customHeight="1" thickBot="1">
      <c r="BA1184" s="10">
        <f>'اسماء العملاء'!A791</f>
        <v>0</v>
      </c>
      <c r="BB1184" s="126"/>
      <c r="BC1184" s="127"/>
      <c r="BD1184" s="127"/>
      <c r="BE1184" s="125">
        <v>790</v>
      </c>
    </row>
    <row r="1185" spans="53:57" ht="21" customHeight="1" thickBot="1">
      <c r="BA1185" s="10">
        <f>'اسماء العملاء'!A792</f>
        <v>0</v>
      </c>
      <c r="BB1185" s="126"/>
      <c r="BC1185" s="127"/>
      <c r="BD1185" s="127"/>
      <c r="BE1185" s="125">
        <v>791</v>
      </c>
    </row>
    <row r="1186" spans="53:57" ht="21" customHeight="1" thickBot="1">
      <c r="BA1186" s="10">
        <f>'اسماء العملاء'!A793</f>
        <v>0</v>
      </c>
      <c r="BB1186" s="126"/>
      <c r="BC1186" s="127"/>
      <c r="BD1186" s="127"/>
      <c r="BE1186" s="125">
        <v>792</v>
      </c>
    </row>
    <row r="1187" spans="53:57" ht="21" customHeight="1" thickBot="1">
      <c r="BA1187" s="10">
        <f>'اسماء العملاء'!A794</f>
        <v>0</v>
      </c>
      <c r="BB1187" s="126"/>
      <c r="BC1187" s="127"/>
      <c r="BD1187" s="127"/>
      <c r="BE1187" s="125">
        <v>793</v>
      </c>
    </row>
    <row r="1188" spans="53:57" ht="21" customHeight="1" thickBot="1">
      <c r="BA1188" s="10">
        <f>'اسماء العملاء'!A795</f>
        <v>0</v>
      </c>
      <c r="BB1188" s="126"/>
      <c r="BC1188" s="127"/>
      <c r="BD1188" s="127"/>
      <c r="BE1188" s="125">
        <v>794</v>
      </c>
    </row>
    <row r="1189" spans="53:57" ht="21" customHeight="1" thickBot="1">
      <c r="BA1189" s="10">
        <f>'اسماء العملاء'!A796</f>
        <v>0</v>
      </c>
      <c r="BB1189" s="126"/>
      <c r="BC1189" s="127"/>
      <c r="BD1189" s="127"/>
      <c r="BE1189" s="125">
        <v>795</v>
      </c>
    </row>
    <row r="1190" spans="53:57" ht="21" customHeight="1" thickBot="1">
      <c r="BA1190" s="10">
        <f>'اسماء العملاء'!A797</f>
        <v>0</v>
      </c>
      <c r="BB1190" s="126"/>
      <c r="BC1190" s="127"/>
      <c r="BD1190" s="127"/>
      <c r="BE1190" s="125">
        <v>796</v>
      </c>
    </row>
    <row r="1191" spans="53:57" ht="21" customHeight="1" thickBot="1">
      <c r="BA1191" s="10">
        <f>'اسماء العملاء'!A798</f>
        <v>0</v>
      </c>
      <c r="BB1191" s="126"/>
      <c r="BC1191" s="127"/>
      <c r="BD1191" s="127"/>
      <c r="BE1191" s="125">
        <v>797</v>
      </c>
    </row>
    <row r="1192" spans="53:57" ht="21" customHeight="1" thickBot="1">
      <c r="BA1192" s="10">
        <f>'اسماء العملاء'!A799</f>
        <v>0</v>
      </c>
      <c r="BB1192" s="126"/>
      <c r="BC1192" s="127"/>
      <c r="BD1192" s="127"/>
      <c r="BE1192" s="125">
        <v>798</v>
      </c>
    </row>
    <row r="1193" spans="53:57" ht="21" customHeight="1" thickBot="1">
      <c r="BA1193" s="10">
        <f>'اسماء العملاء'!A800</f>
        <v>0</v>
      </c>
      <c r="BB1193" s="126"/>
      <c r="BC1193" s="127"/>
      <c r="BD1193" s="127"/>
      <c r="BE1193" s="125">
        <v>799</v>
      </c>
    </row>
    <row r="1194" spans="53:57" ht="21" customHeight="1" thickBot="1">
      <c r="BA1194" s="10">
        <f>'اسماء العملاء'!A801</f>
        <v>0</v>
      </c>
      <c r="BB1194" s="126"/>
      <c r="BC1194" s="127"/>
      <c r="BD1194" s="127"/>
      <c r="BE1194" s="125">
        <v>800</v>
      </c>
    </row>
    <row r="1195" spans="53:57" ht="21" customHeight="1" thickBot="1">
      <c r="BA1195" s="10">
        <f>'اسماء العملاء'!A802</f>
        <v>0</v>
      </c>
      <c r="BB1195" s="126"/>
      <c r="BC1195" s="127"/>
      <c r="BD1195" s="127"/>
      <c r="BE1195" s="125">
        <v>801</v>
      </c>
    </row>
    <row r="1196" spans="53:57" ht="21" customHeight="1" thickBot="1">
      <c r="BA1196" s="10">
        <f>'اسماء العملاء'!A803</f>
        <v>0</v>
      </c>
      <c r="BB1196" s="126"/>
      <c r="BC1196" s="127"/>
      <c r="BD1196" s="127"/>
      <c r="BE1196" s="125">
        <v>802</v>
      </c>
    </row>
    <row r="1197" spans="53:57" ht="21" customHeight="1" thickBot="1">
      <c r="BA1197" s="10">
        <f>'اسماء العملاء'!A804</f>
        <v>0</v>
      </c>
      <c r="BB1197" s="126"/>
      <c r="BC1197" s="127"/>
      <c r="BD1197" s="127"/>
      <c r="BE1197" s="125">
        <v>803</v>
      </c>
    </row>
    <row r="1198" spans="53:57" ht="21" customHeight="1" thickBot="1">
      <c r="BA1198" s="10">
        <f>'اسماء العملاء'!A805</f>
        <v>0</v>
      </c>
      <c r="BB1198" s="126"/>
      <c r="BC1198" s="127"/>
      <c r="BD1198" s="127"/>
      <c r="BE1198" s="125">
        <v>804</v>
      </c>
    </row>
    <row r="1199" spans="53:57" ht="21" customHeight="1" thickBot="1">
      <c r="BA1199" s="10">
        <f>'اسماء العملاء'!A806</f>
        <v>0</v>
      </c>
      <c r="BB1199" s="126"/>
      <c r="BC1199" s="127"/>
      <c r="BD1199" s="127"/>
      <c r="BE1199" s="125">
        <v>805</v>
      </c>
    </row>
    <row r="1200" spans="53:57" ht="21" customHeight="1" thickBot="1">
      <c r="BA1200" s="10">
        <f>'اسماء العملاء'!A807</f>
        <v>0</v>
      </c>
      <c r="BB1200" s="126"/>
      <c r="BC1200" s="127"/>
      <c r="BD1200" s="127"/>
      <c r="BE1200" s="125">
        <v>806</v>
      </c>
    </row>
    <row r="1201" spans="53:57" ht="21" customHeight="1" thickBot="1">
      <c r="BA1201" s="10">
        <f>'اسماء العملاء'!A808</f>
        <v>0</v>
      </c>
      <c r="BB1201" s="126"/>
      <c r="BC1201" s="127"/>
      <c r="BD1201" s="127"/>
      <c r="BE1201" s="125">
        <v>807</v>
      </c>
    </row>
    <row r="1202" spans="53:57" ht="21" customHeight="1" thickBot="1">
      <c r="BA1202" s="10">
        <f>'اسماء العملاء'!A809</f>
        <v>0</v>
      </c>
      <c r="BB1202" s="126"/>
      <c r="BC1202" s="127"/>
      <c r="BD1202" s="127"/>
      <c r="BE1202" s="125">
        <v>808</v>
      </c>
    </row>
    <row r="1203" spans="53:57" ht="21" customHeight="1" thickBot="1">
      <c r="BA1203" s="10">
        <f>'اسماء العملاء'!A810</f>
        <v>0</v>
      </c>
      <c r="BB1203" s="126"/>
      <c r="BC1203" s="127"/>
      <c r="BD1203" s="127"/>
      <c r="BE1203" s="125">
        <v>809</v>
      </c>
    </row>
    <row r="1204" spans="53:57" ht="21" customHeight="1" thickBot="1">
      <c r="BA1204" s="10">
        <f>'اسماء العملاء'!A811</f>
        <v>0</v>
      </c>
      <c r="BB1204" s="126"/>
      <c r="BC1204" s="127"/>
      <c r="BD1204" s="127"/>
      <c r="BE1204" s="125">
        <v>810</v>
      </c>
    </row>
    <row r="1205" spans="53:57" ht="21" customHeight="1" thickBot="1">
      <c r="BA1205" s="10">
        <f>'اسماء العملاء'!A812</f>
        <v>0</v>
      </c>
      <c r="BB1205" s="126"/>
      <c r="BC1205" s="127"/>
      <c r="BD1205" s="127"/>
      <c r="BE1205" s="125">
        <v>811</v>
      </c>
    </row>
    <row r="1206" spans="53:57" ht="21" customHeight="1" thickBot="1">
      <c r="BA1206" s="10">
        <f>'اسماء العملاء'!A813</f>
        <v>0</v>
      </c>
      <c r="BB1206" s="126"/>
      <c r="BC1206" s="127"/>
      <c r="BD1206" s="127"/>
      <c r="BE1206" s="125">
        <v>812</v>
      </c>
    </row>
    <row r="1207" spans="53:57" ht="21" customHeight="1" thickBot="1">
      <c r="BA1207" s="10">
        <f>'اسماء العملاء'!A814</f>
        <v>0</v>
      </c>
      <c r="BB1207" s="126"/>
      <c r="BC1207" s="127"/>
      <c r="BD1207" s="127"/>
      <c r="BE1207" s="125">
        <v>813</v>
      </c>
    </row>
    <row r="1208" spans="53:57" ht="21" customHeight="1" thickBot="1">
      <c r="BA1208" s="10">
        <f>'اسماء العملاء'!A815</f>
        <v>0</v>
      </c>
      <c r="BB1208" s="126"/>
      <c r="BC1208" s="127"/>
      <c r="BD1208" s="127"/>
      <c r="BE1208" s="125">
        <v>814</v>
      </c>
    </row>
    <row r="1209" spans="53:57" ht="21" customHeight="1" thickBot="1">
      <c r="BA1209" s="10">
        <f>'اسماء العملاء'!A816</f>
        <v>0</v>
      </c>
      <c r="BB1209" s="126"/>
      <c r="BC1209" s="127"/>
      <c r="BD1209" s="127"/>
      <c r="BE1209" s="125">
        <v>815</v>
      </c>
    </row>
    <row r="1210" spans="53:57" ht="21" customHeight="1" thickBot="1">
      <c r="BA1210" s="10">
        <f>'اسماء العملاء'!A817</f>
        <v>0</v>
      </c>
      <c r="BB1210" s="126"/>
      <c r="BC1210" s="127"/>
      <c r="BD1210" s="127"/>
      <c r="BE1210" s="125">
        <v>816</v>
      </c>
    </row>
    <row r="1211" spans="53:57" ht="21" customHeight="1" thickBot="1">
      <c r="BA1211" s="10">
        <f>'اسماء العملاء'!A818</f>
        <v>0</v>
      </c>
      <c r="BB1211" s="126"/>
      <c r="BC1211" s="127"/>
      <c r="BD1211" s="127"/>
      <c r="BE1211" s="125">
        <v>817</v>
      </c>
    </row>
    <row r="1212" spans="53:57" ht="21" customHeight="1" thickBot="1">
      <c r="BA1212" s="10">
        <f>'اسماء العملاء'!A819</f>
        <v>0</v>
      </c>
      <c r="BB1212" s="126"/>
      <c r="BC1212" s="127"/>
      <c r="BD1212" s="127"/>
      <c r="BE1212" s="125">
        <v>818</v>
      </c>
    </row>
    <row r="1213" spans="53:57" ht="21" customHeight="1" thickBot="1">
      <c r="BA1213" s="10">
        <f>'اسماء العملاء'!A820</f>
        <v>0</v>
      </c>
      <c r="BB1213" s="126"/>
      <c r="BC1213" s="127"/>
      <c r="BD1213" s="127"/>
      <c r="BE1213" s="125">
        <v>819</v>
      </c>
    </row>
    <row r="1214" spans="53:57" ht="21" customHeight="1" thickBot="1">
      <c r="BA1214" s="10">
        <f>'اسماء العملاء'!A821</f>
        <v>0</v>
      </c>
      <c r="BB1214" s="126"/>
      <c r="BC1214" s="127"/>
      <c r="BD1214" s="127"/>
      <c r="BE1214" s="125">
        <v>820</v>
      </c>
    </row>
    <row r="1215" spans="53:57" ht="21" customHeight="1" thickBot="1">
      <c r="BA1215" s="10">
        <f>'اسماء العملاء'!A822</f>
        <v>0</v>
      </c>
      <c r="BB1215" s="126"/>
      <c r="BC1215" s="127"/>
      <c r="BD1215" s="127"/>
      <c r="BE1215" s="125">
        <v>821</v>
      </c>
    </row>
    <row r="1216" spans="53:57" ht="21" customHeight="1" thickBot="1">
      <c r="BA1216" s="10">
        <f>'اسماء العملاء'!A823</f>
        <v>0</v>
      </c>
      <c r="BB1216" s="126"/>
      <c r="BC1216" s="127"/>
      <c r="BD1216" s="127"/>
      <c r="BE1216" s="125">
        <v>822</v>
      </c>
    </row>
    <row r="1217" spans="53:57" ht="21" customHeight="1" thickBot="1">
      <c r="BA1217" s="10">
        <f>'اسماء العملاء'!A824</f>
        <v>0</v>
      </c>
      <c r="BB1217" s="126"/>
      <c r="BC1217" s="127"/>
      <c r="BD1217" s="127"/>
      <c r="BE1217" s="125">
        <v>823</v>
      </c>
    </row>
    <row r="1218" spans="53:57" ht="21" customHeight="1" thickBot="1">
      <c r="BA1218" s="10">
        <f>'اسماء العملاء'!A825</f>
        <v>0</v>
      </c>
      <c r="BB1218" s="126"/>
      <c r="BC1218" s="127"/>
      <c r="BD1218" s="127"/>
      <c r="BE1218" s="125">
        <v>824</v>
      </c>
    </row>
    <row r="1219" spans="53:57" ht="21" customHeight="1" thickBot="1">
      <c r="BA1219" s="10">
        <f>'اسماء العملاء'!A826</f>
        <v>0</v>
      </c>
      <c r="BB1219" s="126"/>
      <c r="BC1219" s="127"/>
      <c r="BD1219" s="127"/>
      <c r="BE1219" s="125">
        <v>825</v>
      </c>
    </row>
    <row r="1220" spans="53:57" ht="21" customHeight="1" thickBot="1">
      <c r="BA1220" s="10">
        <f>'اسماء العملاء'!A827</f>
        <v>0</v>
      </c>
      <c r="BB1220" s="126"/>
      <c r="BC1220" s="127"/>
      <c r="BD1220" s="127"/>
      <c r="BE1220" s="125">
        <v>826</v>
      </c>
    </row>
    <row r="1221" spans="53:57" ht="21" customHeight="1" thickBot="1">
      <c r="BA1221" s="10">
        <f>'اسماء العملاء'!A828</f>
        <v>0</v>
      </c>
      <c r="BB1221" s="126"/>
      <c r="BC1221" s="127"/>
      <c r="BD1221" s="127"/>
      <c r="BE1221" s="125">
        <v>827</v>
      </c>
    </row>
    <row r="1222" spans="53:57" ht="21" customHeight="1" thickBot="1">
      <c r="BA1222" s="10">
        <f>'اسماء العملاء'!A829</f>
        <v>0</v>
      </c>
      <c r="BB1222" s="129"/>
      <c r="BC1222" s="127"/>
      <c r="BD1222" s="127"/>
      <c r="BE1222" s="125">
        <v>828</v>
      </c>
    </row>
    <row r="1223" spans="53:57" ht="21" customHeight="1" thickBot="1">
      <c r="BA1223" s="10">
        <f>'اسماء العملاء'!A830</f>
        <v>0</v>
      </c>
      <c r="BB1223" s="175"/>
      <c r="BC1223" s="127"/>
      <c r="BD1223" s="172"/>
      <c r="BE1223" s="125">
        <v>829</v>
      </c>
    </row>
    <row r="1224" spans="53:57" ht="21" customHeight="1" thickBot="1">
      <c r="BA1224" s="10">
        <f>'اسماء العملاء'!A831</f>
        <v>0</v>
      </c>
      <c r="BB1224" s="126"/>
      <c r="BC1224" s="127"/>
      <c r="BD1224" s="127"/>
      <c r="BE1224" s="125">
        <v>830</v>
      </c>
    </row>
    <row r="1225" spans="53:57" ht="21" customHeight="1" thickBot="1">
      <c r="BA1225" s="10">
        <f>'اسماء العملاء'!A832</f>
        <v>0</v>
      </c>
      <c r="BB1225" s="126"/>
      <c r="BC1225" s="127"/>
      <c r="BD1225" s="127"/>
      <c r="BE1225" s="125">
        <v>831</v>
      </c>
    </row>
    <row r="1226" spans="53:57" ht="21" customHeight="1" thickBot="1">
      <c r="BA1226" s="10">
        <f>'اسماء العملاء'!A833</f>
        <v>0</v>
      </c>
      <c r="BB1226" s="126"/>
      <c r="BC1226" s="127"/>
      <c r="BD1226" s="127"/>
      <c r="BE1226" s="125">
        <v>832</v>
      </c>
    </row>
    <row r="1227" spans="53:57" ht="21" customHeight="1" thickBot="1">
      <c r="BA1227" s="10">
        <f>'اسماء العملاء'!A834</f>
        <v>0</v>
      </c>
      <c r="BB1227" s="126"/>
      <c r="BC1227" s="127"/>
      <c r="BD1227" s="127"/>
      <c r="BE1227" s="125">
        <v>833</v>
      </c>
    </row>
    <row r="1228" spans="53:57" ht="21" customHeight="1" thickBot="1">
      <c r="BA1228" s="10">
        <f>'اسماء العملاء'!A835</f>
        <v>0</v>
      </c>
      <c r="BB1228" s="126"/>
      <c r="BC1228" s="127"/>
      <c r="BD1228" s="127"/>
      <c r="BE1228" s="125">
        <v>834</v>
      </c>
    </row>
    <row r="1229" spans="53:57" ht="21" customHeight="1" thickBot="1">
      <c r="BA1229" s="10">
        <f>'اسماء العملاء'!A836</f>
        <v>0</v>
      </c>
      <c r="BB1229" s="126"/>
      <c r="BC1229" s="127"/>
      <c r="BD1229" s="127"/>
      <c r="BE1229" s="125">
        <v>835</v>
      </c>
    </row>
    <row r="1230" spans="53:57" ht="21" customHeight="1" thickBot="1">
      <c r="BA1230" s="10">
        <f>'اسماء العملاء'!A837</f>
        <v>0</v>
      </c>
      <c r="BB1230" s="126"/>
      <c r="BC1230" s="127"/>
      <c r="BD1230" s="127"/>
      <c r="BE1230" s="125">
        <v>836</v>
      </c>
    </row>
    <row r="1231" spans="53:57" ht="21" customHeight="1" thickBot="1">
      <c r="BA1231" s="10">
        <f>'اسماء العملاء'!A838</f>
        <v>0</v>
      </c>
      <c r="BB1231" s="126"/>
      <c r="BC1231" s="127"/>
      <c r="BD1231" s="127"/>
      <c r="BE1231" s="125">
        <v>837</v>
      </c>
    </row>
    <row r="1232" spans="53:57" ht="21" customHeight="1" thickBot="1">
      <c r="BA1232" s="10">
        <f>'اسماء العملاء'!A839</f>
        <v>0</v>
      </c>
      <c r="BB1232" s="126"/>
      <c r="BC1232" s="127"/>
      <c r="BD1232" s="127"/>
      <c r="BE1232" s="125">
        <v>838</v>
      </c>
    </row>
    <row r="1233" spans="53:57" ht="21" customHeight="1" thickBot="1">
      <c r="BA1233" s="10">
        <f>'اسماء العملاء'!A840</f>
        <v>0</v>
      </c>
      <c r="BB1233" s="126"/>
      <c r="BC1233" s="127"/>
      <c r="BD1233" s="127"/>
      <c r="BE1233" s="125">
        <v>839</v>
      </c>
    </row>
    <row r="1234" spans="53:57" ht="21" customHeight="1" thickBot="1">
      <c r="BA1234" s="10">
        <f>'اسماء العملاء'!A841</f>
        <v>0</v>
      </c>
      <c r="BB1234" s="126"/>
      <c r="BC1234" s="127"/>
      <c r="BD1234" s="127"/>
      <c r="BE1234" s="125">
        <v>840</v>
      </c>
    </row>
    <row r="1235" spans="53:57" ht="21" customHeight="1" thickBot="1">
      <c r="BA1235" s="10">
        <f>'اسماء العملاء'!A842</f>
        <v>0</v>
      </c>
      <c r="BB1235" s="126"/>
      <c r="BC1235" s="127"/>
      <c r="BD1235" s="127"/>
      <c r="BE1235" s="125">
        <v>841</v>
      </c>
    </row>
    <row r="1236" spans="53:57" ht="21" customHeight="1" thickBot="1">
      <c r="BA1236" s="10">
        <f>'اسماء العملاء'!A843</f>
        <v>0</v>
      </c>
      <c r="BB1236" s="126"/>
      <c r="BC1236" s="127"/>
      <c r="BD1236" s="127"/>
      <c r="BE1236" s="125">
        <v>842</v>
      </c>
    </row>
    <row r="1237" spans="53:57" ht="21" customHeight="1" thickBot="1">
      <c r="BA1237" s="10">
        <f>'اسماء العملاء'!A844</f>
        <v>0</v>
      </c>
      <c r="BB1237" s="126"/>
      <c r="BC1237" s="127"/>
      <c r="BD1237" s="127"/>
      <c r="BE1237" s="125">
        <v>843</v>
      </c>
    </row>
    <row r="1238" spans="53:57" ht="21" customHeight="1" thickBot="1">
      <c r="BA1238" s="10">
        <f>'اسماء العملاء'!A845</f>
        <v>0</v>
      </c>
      <c r="BB1238" s="126"/>
      <c r="BC1238" s="127"/>
      <c r="BD1238" s="127"/>
      <c r="BE1238" s="125">
        <v>844</v>
      </c>
    </row>
    <row r="1239" spans="53:57" ht="21" customHeight="1" thickBot="1">
      <c r="BA1239" s="10">
        <f>'اسماء العملاء'!A846</f>
        <v>0</v>
      </c>
      <c r="BB1239" s="126"/>
      <c r="BC1239" s="127"/>
      <c r="BD1239" s="127"/>
      <c r="BE1239" s="125">
        <v>845</v>
      </c>
    </row>
    <row r="1240" spans="53:57" ht="21" customHeight="1" thickBot="1">
      <c r="BA1240" s="10">
        <f>'اسماء العملاء'!A847</f>
        <v>0</v>
      </c>
      <c r="BB1240" s="126"/>
      <c r="BC1240" s="127"/>
      <c r="BD1240" s="127"/>
      <c r="BE1240" s="125">
        <v>846</v>
      </c>
    </row>
    <row r="1241" spans="53:57" ht="21" customHeight="1" thickBot="1">
      <c r="BA1241" s="10">
        <f>'اسماء العملاء'!A848</f>
        <v>0</v>
      </c>
      <c r="BB1241" s="126"/>
      <c r="BC1241" s="127"/>
      <c r="BD1241" s="127"/>
      <c r="BE1241" s="125">
        <v>847</v>
      </c>
    </row>
    <row r="1242" spans="53:57" ht="21" customHeight="1" thickBot="1">
      <c r="BA1242" s="10">
        <f>'اسماء العملاء'!A849</f>
        <v>0</v>
      </c>
      <c r="BB1242" s="126"/>
      <c r="BC1242" s="127"/>
      <c r="BD1242" s="127"/>
      <c r="BE1242" s="125">
        <v>848</v>
      </c>
    </row>
    <row r="1243" spans="53:57" ht="21" customHeight="1" thickBot="1">
      <c r="BA1243" s="10">
        <f>'اسماء العملاء'!A850</f>
        <v>0</v>
      </c>
      <c r="BB1243" s="126"/>
      <c r="BC1243" s="127"/>
      <c r="BD1243" s="127"/>
      <c r="BE1243" s="125">
        <v>849</v>
      </c>
    </row>
    <row r="1244" spans="53:57" ht="21" customHeight="1" thickBot="1">
      <c r="BA1244" s="10">
        <f>'اسماء العملاء'!A851</f>
        <v>0</v>
      </c>
      <c r="BB1244" s="126"/>
      <c r="BC1244" s="127"/>
      <c r="BD1244" s="127"/>
      <c r="BE1244" s="125">
        <v>850</v>
      </c>
    </row>
    <row r="1245" spans="53:57" ht="21" customHeight="1" thickBot="1">
      <c r="BA1245" s="10">
        <f>'اسماء العملاء'!A852</f>
        <v>0</v>
      </c>
      <c r="BB1245" s="126"/>
      <c r="BC1245" s="127"/>
      <c r="BD1245" s="127"/>
      <c r="BE1245" s="125">
        <v>851</v>
      </c>
    </row>
    <row r="1246" spans="53:57" ht="21" customHeight="1" thickBot="1">
      <c r="BA1246" s="10">
        <f>'اسماء العملاء'!A853</f>
        <v>0</v>
      </c>
      <c r="BB1246" s="126"/>
      <c r="BC1246" s="127"/>
      <c r="BD1246" s="127"/>
      <c r="BE1246" s="125">
        <v>852</v>
      </c>
    </row>
    <row r="1247" spans="53:57" ht="21" customHeight="1" thickBot="1">
      <c r="BA1247" s="10">
        <f>'اسماء العملاء'!A854</f>
        <v>0</v>
      </c>
      <c r="BB1247" s="126"/>
      <c r="BC1247" s="127"/>
      <c r="BD1247" s="127"/>
      <c r="BE1247" s="125">
        <v>853</v>
      </c>
    </row>
    <row r="1248" spans="53:57" ht="21" customHeight="1" thickBot="1">
      <c r="BA1248" s="10">
        <f>'اسماء العملاء'!A855</f>
        <v>0</v>
      </c>
      <c r="BB1248" s="126"/>
      <c r="BC1248" s="127"/>
      <c r="BD1248" s="127"/>
      <c r="BE1248" s="125">
        <v>854</v>
      </c>
    </row>
    <row r="1249" spans="53:57" ht="21" customHeight="1" thickBot="1">
      <c r="BA1249" s="10">
        <f>'اسماء العملاء'!A856</f>
        <v>0</v>
      </c>
      <c r="BB1249" s="126"/>
      <c r="BC1249" s="127"/>
      <c r="BD1249" s="127"/>
      <c r="BE1249" s="125">
        <v>855</v>
      </c>
    </row>
    <row r="1250" spans="53:57" ht="21" customHeight="1" thickBot="1">
      <c r="BA1250" s="10">
        <f>'اسماء العملاء'!A857</f>
        <v>0</v>
      </c>
      <c r="BB1250" s="126"/>
      <c r="BC1250" s="127"/>
      <c r="BD1250" s="127"/>
      <c r="BE1250" s="125">
        <v>856</v>
      </c>
    </row>
    <row r="1251" spans="53:57" ht="21" customHeight="1" thickBot="1">
      <c r="BA1251" s="10">
        <f>'اسماء العملاء'!A858</f>
        <v>0</v>
      </c>
      <c r="BB1251" s="126"/>
      <c r="BC1251" s="127"/>
      <c r="BD1251" s="127"/>
      <c r="BE1251" s="125">
        <v>857</v>
      </c>
    </row>
    <row r="1252" spans="53:57" ht="21" customHeight="1" thickBot="1">
      <c r="BA1252" s="10">
        <f>'اسماء العملاء'!A859</f>
        <v>0</v>
      </c>
      <c r="BB1252" s="126"/>
      <c r="BC1252" s="127"/>
      <c r="BD1252" s="127"/>
      <c r="BE1252" s="125">
        <v>858</v>
      </c>
    </row>
    <row r="1253" spans="53:57" ht="21" customHeight="1" thickBot="1">
      <c r="BA1253" s="10">
        <f>'اسماء العملاء'!A860</f>
        <v>0</v>
      </c>
      <c r="BB1253" s="126"/>
      <c r="BC1253" s="127"/>
      <c r="BD1253" s="127"/>
      <c r="BE1253" s="125">
        <v>859</v>
      </c>
    </row>
    <row r="1254" spans="53:57" ht="21" customHeight="1" thickBot="1">
      <c r="BA1254" s="10">
        <f>'اسماء العملاء'!A861</f>
        <v>0</v>
      </c>
      <c r="BB1254" s="126"/>
      <c r="BC1254" s="127"/>
      <c r="BD1254" s="127"/>
      <c r="BE1254" s="125">
        <v>860</v>
      </c>
    </row>
    <row r="1255" spans="53:57" ht="21" customHeight="1" thickBot="1">
      <c r="BA1255" s="10">
        <f>'اسماء العملاء'!A862</f>
        <v>0</v>
      </c>
      <c r="BB1255" s="126"/>
      <c r="BC1255" s="127"/>
      <c r="BD1255" s="127"/>
      <c r="BE1255" s="125">
        <v>861</v>
      </c>
    </row>
    <row r="1256" spans="53:57" ht="21" customHeight="1" thickBot="1">
      <c r="BA1256" s="10">
        <f>'اسماء العملاء'!A863</f>
        <v>0</v>
      </c>
      <c r="BB1256" s="126"/>
      <c r="BC1256" s="127"/>
      <c r="BD1256" s="127"/>
      <c r="BE1256" s="125">
        <v>862</v>
      </c>
    </row>
    <row r="1257" spans="53:57" ht="21" customHeight="1" thickBot="1">
      <c r="BA1257" s="10">
        <f>'اسماء العملاء'!A864</f>
        <v>0</v>
      </c>
      <c r="BB1257" s="126"/>
      <c r="BC1257" s="127"/>
      <c r="BD1257" s="127"/>
      <c r="BE1257" s="125">
        <v>863</v>
      </c>
    </row>
    <row r="1258" spans="53:57" ht="21" customHeight="1" thickBot="1">
      <c r="BA1258" s="10">
        <f>'اسماء العملاء'!A865</f>
        <v>0</v>
      </c>
      <c r="BB1258" s="126"/>
      <c r="BC1258" s="127"/>
      <c r="BD1258" s="127"/>
      <c r="BE1258" s="125">
        <v>864</v>
      </c>
    </row>
    <row r="1259" spans="53:57" ht="21" customHeight="1" thickBot="1">
      <c r="BA1259" s="10">
        <f>'اسماء العملاء'!A866</f>
        <v>0</v>
      </c>
      <c r="BB1259" s="126"/>
      <c r="BC1259" s="127"/>
      <c r="BD1259" s="127"/>
      <c r="BE1259" s="125">
        <v>865</v>
      </c>
    </row>
    <row r="1260" spans="53:57" ht="21" customHeight="1" thickBot="1">
      <c r="BA1260" s="10">
        <f>'اسماء العملاء'!A867</f>
        <v>0</v>
      </c>
      <c r="BB1260" s="126"/>
      <c r="BC1260" s="127"/>
      <c r="BD1260" s="127"/>
      <c r="BE1260" s="125">
        <v>866</v>
      </c>
    </row>
    <row r="1261" spans="53:57" ht="21" customHeight="1" thickBot="1">
      <c r="BA1261" s="10">
        <f>'اسماء العملاء'!A868</f>
        <v>0</v>
      </c>
      <c r="BB1261" s="126"/>
      <c r="BC1261" s="127"/>
      <c r="BD1261" s="127"/>
      <c r="BE1261" s="125">
        <v>867</v>
      </c>
    </row>
    <row r="1262" spans="53:57" ht="21" customHeight="1" thickBot="1">
      <c r="BA1262" s="10">
        <f>'اسماء العملاء'!A869</f>
        <v>0</v>
      </c>
      <c r="BB1262" s="126"/>
      <c r="BC1262" s="127"/>
      <c r="BD1262" s="127"/>
      <c r="BE1262" s="125">
        <v>868</v>
      </c>
    </row>
    <row r="1263" spans="53:57" ht="21" customHeight="1" thickBot="1">
      <c r="BA1263" s="10">
        <f>'اسماء العملاء'!A870</f>
        <v>0</v>
      </c>
      <c r="BB1263" s="126"/>
      <c r="BC1263" s="127"/>
      <c r="BD1263" s="127"/>
      <c r="BE1263" s="125">
        <v>869</v>
      </c>
    </row>
    <row r="1264" spans="53:57" ht="21" customHeight="1" thickBot="1">
      <c r="BA1264" s="10">
        <f>'اسماء العملاء'!A871</f>
        <v>0</v>
      </c>
      <c r="BB1264" s="126"/>
      <c r="BC1264" s="127"/>
      <c r="BD1264" s="127"/>
      <c r="BE1264" s="125">
        <v>870</v>
      </c>
    </row>
    <row r="1265" spans="53:57" ht="21" customHeight="1" thickBot="1">
      <c r="BA1265" s="10">
        <f>'اسماء العملاء'!A872</f>
        <v>0</v>
      </c>
      <c r="BB1265" s="126"/>
      <c r="BC1265" s="127"/>
      <c r="BD1265" s="127"/>
      <c r="BE1265" s="125">
        <v>871</v>
      </c>
    </row>
    <row r="1266" spans="53:57" ht="21" customHeight="1" thickBot="1">
      <c r="BA1266" s="10">
        <f>'اسماء العملاء'!A873</f>
        <v>0</v>
      </c>
      <c r="BB1266" s="126"/>
      <c r="BC1266" s="127"/>
      <c r="BD1266" s="127"/>
      <c r="BE1266" s="125">
        <v>872</v>
      </c>
    </row>
    <row r="1267" spans="53:57" ht="21" customHeight="1" thickBot="1">
      <c r="BA1267" s="10">
        <f>'اسماء العملاء'!A874</f>
        <v>0</v>
      </c>
      <c r="BB1267" s="126"/>
      <c r="BC1267" s="127"/>
      <c r="BD1267" s="127"/>
      <c r="BE1267" s="125">
        <v>873</v>
      </c>
    </row>
    <row r="1268" spans="53:57" ht="21" customHeight="1" thickBot="1">
      <c r="BA1268" s="10">
        <f>'اسماء العملاء'!A875</f>
        <v>0</v>
      </c>
      <c r="BB1268" s="126"/>
      <c r="BC1268" s="127"/>
      <c r="BD1268" s="127"/>
      <c r="BE1268" s="125">
        <v>874</v>
      </c>
    </row>
    <row r="1269" spans="53:57" ht="21" customHeight="1" thickBot="1">
      <c r="BA1269" s="10">
        <f>'اسماء العملاء'!A876</f>
        <v>0</v>
      </c>
      <c r="BB1269" s="126"/>
      <c r="BC1269" s="127"/>
      <c r="BD1269" s="127"/>
      <c r="BE1269" s="125">
        <v>875</v>
      </c>
    </row>
    <row r="1270" spans="53:57" ht="21" customHeight="1" thickBot="1">
      <c r="BA1270" s="10">
        <f>'اسماء العملاء'!A877</f>
        <v>0</v>
      </c>
      <c r="BB1270" s="126"/>
      <c r="BC1270" s="127"/>
      <c r="BD1270" s="127"/>
      <c r="BE1270" s="125">
        <v>876</v>
      </c>
    </row>
    <row r="1271" spans="53:57" ht="21" customHeight="1" thickBot="1">
      <c r="BA1271" s="10">
        <f>'اسماء العملاء'!A878</f>
        <v>0</v>
      </c>
      <c r="BB1271" s="126"/>
      <c r="BC1271" s="127"/>
      <c r="BD1271" s="127"/>
      <c r="BE1271" s="125">
        <v>877</v>
      </c>
    </row>
    <row r="1272" spans="53:57" ht="21" customHeight="1" thickBot="1">
      <c r="BA1272" s="10">
        <f>'اسماء العملاء'!A879</f>
        <v>0</v>
      </c>
      <c r="BB1272" s="126"/>
      <c r="BC1272" s="127"/>
      <c r="BD1272" s="127"/>
      <c r="BE1272" s="125">
        <v>878</v>
      </c>
    </row>
    <row r="1273" spans="53:57" ht="21" customHeight="1" thickBot="1">
      <c r="BA1273" s="10">
        <f>'اسماء العملاء'!A880</f>
        <v>0</v>
      </c>
      <c r="BB1273" s="126"/>
      <c r="BC1273" s="127"/>
      <c r="BD1273" s="127"/>
      <c r="BE1273" s="125">
        <v>879</v>
      </c>
    </row>
    <row r="1274" spans="53:57" ht="21" customHeight="1" thickBot="1">
      <c r="BA1274" s="10">
        <f>'اسماء العملاء'!A881</f>
        <v>0</v>
      </c>
      <c r="BB1274" s="126"/>
      <c r="BC1274" s="127"/>
      <c r="BD1274" s="127"/>
      <c r="BE1274" s="125">
        <v>880</v>
      </c>
    </row>
    <row r="1275" spans="53:57" ht="21" customHeight="1" thickBot="1">
      <c r="BA1275" s="10">
        <f>'اسماء العملاء'!A882</f>
        <v>0</v>
      </c>
      <c r="BB1275" s="126"/>
      <c r="BC1275" s="127"/>
      <c r="BD1275" s="127"/>
      <c r="BE1275" s="125">
        <v>881</v>
      </c>
    </row>
    <row r="1276" spans="53:57" ht="21" customHeight="1" thickBot="1">
      <c r="BA1276" s="10">
        <f>'اسماء العملاء'!A883</f>
        <v>0</v>
      </c>
      <c r="BB1276" s="126"/>
      <c r="BC1276" s="127"/>
      <c r="BD1276" s="127"/>
      <c r="BE1276" s="125">
        <v>882</v>
      </c>
    </row>
    <row r="1277" spans="53:57" ht="21" customHeight="1" thickBot="1">
      <c r="BA1277" s="10">
        <f>'اسماء العملاء'!A884</f>
        <v>0</v>
      </c>
      <c r="BB1277" s="126"/>
      <c r="BC1277" s="127"/>
      <c r="BD1277" s="127"/>
      <c r="BE1277" s="125">
        <v>883</v>
      </c>
    </row>
    <row r="1278" spans="53:57" ht="21" customHeight="1" thickBot="1">
      <c r="BA1278" s="10">
        <f>'اسماء العملاء'!A885</f>
        <v>0</v>
      </c>
      <c r="BB1278" s="126"/>
      <c r="BC1278" s="127"/>
      <c r="BD1278" s="127"/>
      <c r="BE1278" s="125">
        <v>884</v>
      </c>
    </row>
    <row r="1279" spans="53:57" ht="21" customHeight="1" thickBot="1">
      <c r="BA1279" s="10">
        <f>'اسماء العملاء'!A886</f>
        <v>0</v>
      </c>
      <c r="BB1279" s="126"/>
      <c r="BC1279" s="127"/>
      <c r="BD1279" s="127"/>
      <c r="BE1279" s="125">
        <v>885</v>
      </c>
    </row>
    <row r="1280" spans="53:57" ht="21" customHeight="1" thickBot="1">
      <c r="BA1280" s="10">
        <f>'اسماء العملاء'!A887</f>
        <v>0</v>
      </c>
      <c r="BB1280" s="126"/>
      <c r="BC1280" s="127"/>
      <c r="BD1280" s="127"/>
      <c r="BE1280" s="125">
        <v>886</v>
      </c>
    </row>
    <row r="1281" spans="53:57" ht="21" customHeight="1" thickBot="1">
      <c r="BA1281" s="10">
        <f>'اسماء العملاء'!A888</f>
        <v>0</v>
      </c>
      <c r="BB1281" s="126"/>
      <c r="BC1281" s="127"/>
      <c r="BD1281" s="127"/>
      <c r="BE1281" s="125">
        <v>887</v>
      </c>
    </row>
    <row r="1282" spans="53:57" ht="21" customHeight="1" thickBot="1">
      <c r="BA1282" s="10">
        <f>'اسماء العملاء'!A889</f>
        <v>0</v>
      </c>
      <c r="BB1282" s="126"/>
      <c r="BC1282" s="127"/>
      <c r="BD1282" s="127"/>
      <c r="BE1282" s="125">
        <v>888</v>
      </c>
    </row>
    <row r="1283" spans="53:57" ht="21" customHeight="1" thickBot="1">
      <c r="BA1283" s="10">
        <f>'اسماء العملاء'!A890</f>
        <v>0</v>
      </c>
      <c r="BB1283" s="126"/>
      <c r="BC1283" s="127"/>
      <c r="BD1283" s="127"/>
      <c r="BE1283" s="125">
        <v>889</v>
      </c>
    </row>
    <row r="1284" spans="53:57" ht="21" customHeight="1" thickBot="1">
      <c r="BA1284" s="10">
        <f>'اسماء العملاء'!A891</f>
        <v>0</v>
      </c>
      <c r="BB1284" s="126"/>
      <c r="BC1284" s="127"/>
      <c r="BD1284" s="127"/>
      <c r="BE1284" s="125">
        <v>890</v>
      </c>
    </row>
    <row r="1285" spans="53:57" ht="21" customHeight="1" thickBot="1">
      <c r="BA1285" s="10">
        <f>'اسماء العملاء'!A892</f>
        <v>0</v>
      </c>
      <c r="BB1285" s="126"/>
      <c r="BC1285" s="127"/>
      <c r="BD1285" s="127"/>
      <c r="BE1285" s="125">
        <v>891</v>
      </c>
    </row>
    <row r="1286" spans="53:57" ht="21" customHeight="1" thickBot="1">
      <c r="BA1286" s="10">
        <f>'اسماء العملاء'!A893</f>
        <v>0</v>
      </c>
      <c r="BB1286" s="126"/>
      <c r="BC1286" s="127"/>
      <c r="BD1286" s="127"/>
      <c r="BE1286" s="125">
        <v>892</v>
      </c>
    </row>
    <row r="1287" spans="53:57" ht="21" customHeight="1" thickBot="1">
      <c r="BA1287" s="10">
        <f>'اسماء العملاء'!A894</f>
        <v>0</v>
      </c>
      <c r="BB1287" s="126"/>
      <c r="BC1287" s="127"/>
      <c r="BD1287" s="127"/>
      <c r="BE1287" s="125">
        <v>893</v>
      </c>
    </row>
    <row r="1288" spans="53:57" ht="21" customHeight="1" thickBot="1">
      <c r="BA1288" s="10">
        <f>'اسماء العملاء'!A895</f>
        <v>0</v>
      </c>
      <c r="BB1288" s="126"/>
      <c r="BC1288" s="127"/>
      <c r="BD1288" s="127"/>
      <c r="BE1288" s="125">
        <v>894</v>
      </c>
    </row>
    <row r="1289" spans="53:57" ht="21" customHeight="1" thickBot="1">
      <c r="BA1289" s="10">
        <f>'اسماء العملاء'!A896</f>
        <v>0</v>
      </c>
      <c r="BB1289" s="126"/>
      <c r="BC1289" s="127"/>
      <c r="BD1289" s="127"/>
      <c r="BE1289" s="125">
        <v>895</v>
      </c>
    </row>
    <row r="1290" spans="53:57" ht="21" customHeight="1" thickBot="1">
      <c r="BA1290" s="10">
        <f>'اسماء العملاء'!A897</f>
        <v>0</v>
      </c>
      <c r="BB1290" s="126"/>
      <c r="BC1290" s="127"/>
      <c r="BD1290" s="127"/>
      <c r="BE1290" s="125">
        <v>896</v>
      </c>
    </row>
    <row r="1291" spans="53:57" ht="21" customHeight="1" thickBot="1">
      <c r="BA1291" s="10">
        <f>'اسماء العملاء'!A898</f>
        <v>0</v>
      </c>
      <c r="BB1291" s="126"/>
      <c r="BC1291" s="127"/>
      <c r="BD1291" s="127"/>
      <c r="BE1291" s="125">
        <v>897</v>
      </c>
    </row>
    <row r="1292" spans="53:57" ht="21" customHeight="1" thickBot="1">
      <c r="BA1292" s="10">
        <f>'اسماء العملاء'!A899</f>
        <v>0</v>
      </c>
      <c r="BB1292" s="126"/>
      <c r="BC1292" s="127"/>
      <c r="BD1292" s="127"/>
      <c r="BE1292" s="125">
        <v>898</v>
      </c>
    </row>
    <row r="1293" spans="53:57" ht="21" customHeight="1" thickBot="1">
      <c r="BA1293" s="10">
        <f>'اسماء العملاء'!A900</f>
        <v>0</v>
      </c>
      <c r="BB1293" s="126"/>
      <c r="BC1293" s="127"/>
      <c r="BD1293" s="127"/>
      <c r="BE1293" s="125">
        <v>899</v>
      </c>
    </row>
    <row r="1294" spans="53:57" ht="21" customHeight="1" thickBot="1">
      <c r="BA1294" s="10">
        <f>'اسماء العملاء'!A901</f>
        <v>0</v>
      </c>
      <c r="BB1294" s="126"/>
      <c r="BC1294" s="127"/>
      <c r="BD1294" s="127"/>
      <c r="BE1294" s="125">
        <v>900</v>
      </c>
    </row>
    <row r="1295" spans="53:57" ht="21" customHeight="1" thickBot="1">
      <c r="BA1295" s="10">
        <f>'اسماء العملاء'!A902</f>
        <v>0</v>
      </c>
      <c r="BB1295" s="126"/>
      <c r="BC1295" s="127"/>
      <c r="BD1295" s="127"/>
      <c r="BE1295" s="125">
        <v>901</v>
      </c>
    </row>
    <row r="1296" spans="53:57" ht="21" customHeight="1" thickBot="1">
      <c r="BA1296" s="10">
        <f>'اسماء العملاء'!A903</f>
        <v>0</v>
      </c>
      <c r="BB1296" s="126"/>
      <c r="BC1296" s="127"/>
      <c r="BD1296" s="127"/>
      <c r="BE1296" s="125">
        <v>902</v>
      </c>
    </row>
    <row r="1297" spans="53:57" ht="21" customHeight="1" thickBot="1">
      <c r="BA1297" s="10">
        <f>'اسماء العملاء'!A904</f>
        <v>0</v>
      </c>
      <c r="BB1297" s="126"/>
      <c r="BC1297" s="127"/>
      <c r="BD1297" s="127"/>
      <c r="BE1297" s="125">
        <v>903</v>
      </c>
    </row>
    <row r="1298" spans="53:57" ht="21" customHeight="1" thickBot="1">
      <c r="BA1298" s="10">
        <f>'اسماء العملاء'!A905</f>
        <v>0</v>
      </c>
      <c r="BB1298" s="126"/>
      <c r="BC1298" s="127"/>
      <c r="BD1298" s="127"/>
      <c r="BE1298" s="125">
        <v>904</v>
      </c>
    </row>
    <row r="1299" spans="53:57" ht="21" customHeight="1" thickBot="1">
      <c r="BA1299" s="10">
        <f>'اسماء العملاء'!A906</f>
        <v>0</v>
      </c>
      <c r="BB1299" s="126"/>
      <c r="BC1299" s="127"/>
      <c r="BD1299" s="127"/>
      <c r="BE1299" s="125">
        <v>905</v>
      </c>
    </row>
    <row r="1300" spans="53:57" ht="21" customHeight="1" thickBot="1">
      <c r="BA1300" s="10">
        <f>'اسماء العملاء'!A907</f>
        <v>0</v>
      </c>
      <c r="BB1300" s="126"/>
      <c r="BC1300" s="127"/>
      <c r="BD1300" s="127"/>
      <c r="BE1300" s="125">
        <v>906</v>
      </c>
    </row>
    <row r="1301" spans="53:57" ht="21" customHeight="1" thickBot="1">
      <c r="BA1301" s="10">
        <f>'اسماء العملاء'!A908</f>
        <v>0</v>
      </c>
      <c r="BB1301" s="126"/>
      <c r="BC1301" s="127"/>
      <c r="BD1301" s="127"/>
      <c r="BE1301" s="125">
        <v>907</v>
      </c>
    </row>
    <row r="1302" spans="53:57" ht="21" customHeight="1" thickBot="1">
      <c r="BA1302" s="10">
        <f>'اسماء العملاء'!A909</f>
        <v>0</v>
      </c>
      <c r="BB1302" s="126"/>
      <c r="BC1302" s="127"/>
      <c r="BD1302" s="127"/>
      <c r="BE1302" s="125">
        <v>908</v>
      </c>
    </row>
    <row r="1303" spans="53:57" ht="21" customHeight="1" thickBot="1">
      <c r="BA1303" s="10">
        <f>'اسماء العملاء'!A910</f>
        <v>0</v>
      </c>
      <c r="BB1303" s="126"/>
      <c r="BC1303" s="127"/>
      <c r="BD1303" s="127"/>
      <c r="BE1303" s="125">
        <v>909</v>
      </c>
    </row>
    <row r="1304" spans="53:57" ht="21" customHeight="1" thickBot="1">
      <c r="BA1304" s="10">
        <f>'اسماء العملاء'!A911</f>
        <v>0</v>
      </c>
      <c r="BB1304" s="126"/>
      <c r="BC1304" s="127"/>
      <c r="BD1304" s="127"/>
      <c r="BE1304" s="125">
        <v>910</v>
      </c>
    </row>
    <row r="1305" spans="53:57" ht="21" customHeight="1" thickBot="1">
      <c r="BA1305" s="10">
        <f>'اسماء العملاء'!A912</f>
        <v>0</v>
      </c>
      <c r="BB1305" s="129"/>
      <c r="BC1305" s="127"/>
      <c r="BD1305" s="127"/>
      <c r="BE1305" s="125">
        <v>911</v>
      </c>
    </row>
    <row r="1306" spans="53:57" ht="21" customHeight="1" thickBot="1">
      <c r="BA1306" s="10">
        <f>'اسماء العملاء'!A913</f>
        <v>0</v>
      </c>
      <c r="BB1306" s="175"/>
      <c r="BC1306" s="127"/>
      <c r="BD1306" s="172"/>
      <c r="BE1306" s="125">
        <v>912</v>
      </c>
    </row>
    <row r="1307" spans="53:57" ht="21" customHeight="1" thickBot="1">
      <c r="BA1307" s="10">
        <f>'اسماء العملاء'!A914</f>
        <v>0</v>
      </c>
      <c r="BB1307" s="126"/>
      <c r="BC1307" s="127"/>
      <c r="BD1307" s="127"/>
      <c r="BE1307" s="125">
        <v>913</v>
      </c>
    </row>
    <row r="1308" spans="53:57" ht="21" customHeight="1" thickBot="1">
      <c r="BA1308" s="10">
        <f>'اسماء العملاء'!A915</f>
        <v>0</v>
      </c>
      <c r="BB1308" s="126"/>
      <c r="BC1308" s="127"/>
      <c r="BD1308" s="127"/>
      <c r="BE1308" s="125">
        <v>914</v>
      </c>
    </row>
    <row r="1309" spans="53:57" ht="21" customHeight="1" thickBot="1">
      <c r="BA1309" s="10">
        <f>'اسماء العملاء'!A916</f>
        <v>0</v>
      </c>
      <c r="BB1309" s="126"/>
      <c r="BC1309" s="127"/>
      <c r="BD1309" s="127"/>
      <c r="BE1309" s="125">
        <v>915</v>
      </c>
    </row>
    <row r="1310" spans="53:57" ht="21" customHeight="1" thickBot="1">
      <c r="BA1310" s="10">
        <f>'اسماء العملاء'!A917</f>
        <v>0</v>
      </c>
      <c r="BB1310" s="126"/>
      <c r="BC1310" s="127"/>
      <c r="BD1310" s="127"/>
      <c r="BE1310" s="125">
        <v>916</v>
      </c>
    </row>
    <row r="1311" spans="53:57" ht="21" customHeight="1" thickBot="1">
      <c r="BA1311" s="10">
        <f>'اسماء العملاء'!A918</f>
        <v>0</v>
      </c>
      <c r="BB1311" s="126"/>
      <c r="BC1311" s="127"/>
      <c r="BD1311" s="127"/>
      <c r="BE1311" s="125">
        <v>917</v>
      </c>
    </row>
    <row r="1312" spans="53:57" ht="21" customHeight="1" thickBot="1">
      <c r="BA1312" s="10">
        <f>'اسماء العملاء'!A919</f>
        <v>0</v>
      </c>
      <c r="BB1312" s="126"/>
      <c r="BC1312" s="127"/>
      <c r="BD1312" s="127"/>
      <c r="BE1312" s="125">
        <v>918</v>
      </c>
    </row>
    <row r="1313" spans="53:57" ht="21" customHeight="1" thickBot="1">
      <c r="BA1313" s="10">
        <f>'اسماء العملاء'!A920</f>
        <v>0</v>
      </c>
      <c r="BB1313" s="126"/>
      <c r="BC1313" s="127"/>
      <c r="BD1313" s="127"/>
      <c r="BE1313" s="125">
        <v>919</v>
      </c>
    </row>
    <row r="1314" spans="53:57" ht="21" customHeight="1" thickBot="1">
      <c r="BA1314" s="10">
        <f>'اسماء العملاء'!A921</f>
        <v>0</v>
      </c>
      <c r="BB1314" s="126"/>
      <c r="BC1314" s="127"/>
      <c r="BD1314" s="127"/>
      <c r="BE1314" s="125">
        <v>920</v>
      </c>
    </row>
    <row r="1315" spans="53:57" ht="21" customHeight="1" thickBot="1">
      <c r="BA1315" s="10">
        <f>'اسماء العملاء'!A922</f>
        <v>0</v>
      </c>
      <c r="BB1315" s="126"/>
      <c r="BC1315" s="127"/>
      <c r="BD1315" s="127"/>
      <c r="BE1315" s="125">
        <v>921</v>
      </c>
    </row>
    <row r="1316" spans="53:57" ht="21" customHeight="1" thickBot="1">
      <c r="BA1316" s="10">
        <f>'اسماء العملاء'!A923</f>
        <v>0</v>
      </c>
      <c r="BB1316" s="126"/>
      <c r="BC1316" s="127"/>
      <c r="BD1316" s="127"/>
      <c r="BE1316" s="125">
        <v>922</v>
      </c>
    </row>
    <row r="1317" spans="53:57" ht="21" customHeight="1" thickBot="1">
      <c r="BA1317" s="10">
        <f>'اسماء العملاء'!A924</f>
        <v>0</v>
      </c>
      <c r="BB1317" s="126"/>
      <c r="BC1317" s="127"/>
      <c r="BD1317" s="127"/>
      <c r="BE1317" s="125">
        <v>923</v>
      </c>
    </row>
    <row r="1318" spans="53:57" ht="21" customHeight="1" thickBot="1">
      <c r="BA1318" s="10">
        <f>'اسماء العملاء'!A925</f>
        <v>0</v>
      </c>
      <c r="BB1318" s="126"/>
      <c r="BC1318" s="127"/>
      <c r="BD1318" s="127"/>
      <c r="BE1318" s="125">
        <v>924</v>
      </c>
    </row>
    <row r="1319" spans="53:57" ht="21" customHeight="1" thickBot="1">
      <c r="BA1319" s="10">
        <f>'اسماء العملاء'!A926</f>
        <v>0</v>
      </c>
      <c r="BB1319" s="126"/>
      <c r="BC1319" s="127"/>
      <c r="BD1319" s="127"/>
      <c r="BE1319" s="125">
        <v>925</v>
      </c>
    </row>
    <row r="1320" spans="53:57" ht="21" customHeight="1" thickBot="1">
      <c r="BA1320" s="10">
        <f>'اسماء العملاء'!A927</f>
        <v>0</v>
      </c>
      <c r="BB1320" s="126"/>
      <c r="BC1320" s="127"/>
      <c r="BD1320" s="127"/>
      <c r="BE1320" s="125">
        <v>926</v>
      </c>
    </row>
    <row r="1321" spans="53:57" ht="21" customHeight="1" thickBot="1">
      <c r="BA1321" s="10">
        <f>'اسماء العملاء'!A928</f>
        <v>0</v>
      </c>
      <c r="BB1321" s="126"/>
      <c r="BC1321" s="127"/>
      <c r="BD1321" s="127"/>
      <c r="BE1321" s="125">
        <v>927</v>
      </c>
    </row>
    <row r="1322" spans="53:57" ht="21" customHeight="1" thickBot="1">
      <c r="BA1322" s="10">
        <f>'اسماء العملاء'!A929</f>
        <v>0</v>
      </c>
      <c r="BB1322" s="126"/>
      <c r="BC1322" s="127"/>
      <c r="BD1322" s="127"/>
      <c r="BE1322" s="125">
        <v>928</v>
      </c>
    </row>
    <row r="1323" spans="53:57" ht="21" customHeight="1" thickBot="1">
      <c r="BA1323" s="10">
        <f>'اسماء العملاء'!A930</f>
        <v>0</v>
      </c>
      <c r="BB1323" s="126"/>
      <c r="BC1323" s="127"/>
      <c r="BD1323" s="127"/>
      <c r="BE1323" s="125">
        <v>929</v>
      </c>
    </row>
    <row r="1324" spans="53:57" ht="21" customHeight="1" thickBot="1">
      <c r="BA1324" s="10">
        <f>'اسماء العملاء'!A931</f>
        <v>0</v>
      </c>
      <c r="BB1324" s="126"/>
      <c r="BC1324" s="127"/>
      <c r="BD1324" s="127"/>
      <c r="BE1324" s="125">
        <v>930</v>
      </c>
    </row>
    <row r="1325" spans="53:57" ht="21" customHeight="1" thickBot="1">
      <c r="BA1325" s="10">
        <f>'اسماء العملاء'!A932</f>
        <v>0</v>
      </c>
      <c r="BB1325" s="126"/>
      <c r="BC1325" s="127"/>
      <c r="BD1325" s="127"/>
      <c r="BE1325" s="125">
        <v>931</v>
      </c>
    </row>
    <row r="1326" spans="53:57" ht="21" customHeight="1" thickBot="1">
      <c r="BA1326" s="10">
        <f>'اسماء العملاء'!A933</f>
        <v>0</v>
      </c>
      <c r="BB1326" s="126"/>
      <c r="BC1326" s="127"/>
      <c r="BD1326" s="127"/>
      <c r="BE1326" s="125">
        <v>932</v>
      </c>
    </row>
    <row r="1327" spans="53:57" ht="21" customHeight="1" thickBot="1">
      <c r="BA1327" s="10">
        <f>'اسماء العملاء'!A934</f>
        <v>0</v>
      </c>
      <c r="BB1327" s="126"/>
      <c r="BC1327" s="127"/>
      <c r="BD1327" s="127"/>
      <c r="BE1327" s="125">
        <v>933</v>
      </c>
    </row>
    <row r="1328" spans="53:57" ht="21" customHeight="1" thickBot="1">
      <c r="BA1328" s="10">
        <f>'اسماء العملاء'!A935</f>
        <v>0</v>
      </c>
      <c r="BB1328" s="126"/>
      <c r="BC1328" s="127"/>
      <c r="BD1328" s="127"/>
      <c r="BE1328" s="125">
        <v>934</v>
      </c>
    </row>
    <row r="1329" spans="53:57" ht="21" customHeight="1" thickBot="1">
      <c r="BA1329" s="10">
        <f>'اسماء العملاء'!A936</f>
        <v>0</v>
      </c>
      <c r="BB1329" s="126"/>
      <c r="BC1329" s="127"/>
      <c r="BD1329" s="127"/>
      <c r="BE1329" s="125">
        <v>935</v>
      </c>
    </row>
    <row r="1330" spans="53:57" ht="21" customHeight="1" thickBot="1">
      <c r="BA1330" s="10">
        <f>'اسماء العملاء'!A937</f>
        <v>0</v>
      </c>
      <c r="BB1330" s="126"/>
      <c r="BC1330" s="127"/>
      <c r="BD1330" s="127"/>
      <c r="BE1330" s="125">
        <v>936</v>
      </c>
    </row>
    <row r="1331" spans="53:57" ht="21" customHeight="1" thickBot="1">
      <c r="BA1331" s="10">
        <f>'اسماء العملاء'!A938</f>
        <v>0</v>
      </c>
      <c r="BB1331" s="129"/>
      <c r="BC1331" s="127"/>
      <c r="BD1331" s="127"/>
      <c r="BE1331" s="125">
        <v>937</v>
      </c>
    </row>
    <row r="1332" spans="53:57" ht="21" customHeight="1" thickBot="1">
      <c r="BA1332" s="10">
        <f>'اسماء العملاء'!A939</f>
        <v>0</v>
      </c>
      <c r="BB1332" s="126"/>
      <c r="BC1332" s="127"/>
      <c r="BD1332" s="127"/>
      <c r="BE1332" s="125">
        <v>938</v>
      </c>
    </row>
    <row r="1333" spans="53:57" ht="21" customHeight="1" thickBot="1">
      <c r="BA1333" s="10">
        <f>'اسماء العملاء'!A940</f>
        <v>0</v>
      </c>
      <c r="BB1333" s="126"/>
      <c r="BC1333" s="127"/>
      <c r="BD1333" s="127"/>
      <c r="BE1333" s="125">
        <v>939</v>
      </c>
    </row>
    <row r="1334" spans="53:57" ht="21" customHeight="1" thickBot="1">
      <c r="BA1334" s="10">
        <f>'اسماء العملاء'!A941</f>
        <v>0</v>
      </c>
      <c r="BB1334" s="126"/>
      <c r="BC1334" s="127"/>
      <c r="BD1334" s="127"/>
      <c r="BE1334" s="125">
        <v>940</v>
      </c>
    </row>
    <row r="1335" spans="53:57" ht="21" customHeight="1" thickBot="1">
      <c r="BA1335" s="10">
        <f>'اسماء العملاء'!A942</f>
        <v>0</v>
      </c>
      <c r="BB1335" s="126"/>
      <c r="BC1335" s="127"/>
      <c r="BD1335" s="127"/>
      <c r="BE1335" s="125">
        <v>941</v>
      </c>
    </row>
    <row r="1336" spans="53:57" ht="21" customHeight="1" thickBot="1">
      <c r="BA1336" s="10">
        <f>'اسماء العملاء'!A943</f>
        <v>0</v>
      </c>
      <c r="BB1336" s="126"/>
      <c r="BC1336" s="127"/>
      <c r="BD1336" s="127"/>
      <c r="BE1336" s="125">
        <v>942</v>
      </c>
    </row>
    <row r="1337" spans="53:57" ht="21" customHeight="1" thickBot="1">
      <c r="BA1337" s="10">
        <f>'اسماء العملاء'!A944</f>
        <v>0</v>
      </c>
      <c r="BB1337" s="126"/>
      <c r="BC1337" s="127"/>
      <c r="BD1337" s="127"/>
      <c r="BE1337" s="125">
        <v>943</v>
      </c>
    </row>
    <row r="1338" spans="53:57" ht="21" customHeight="1" thickBot="1">
      <c r="BA1338" s="10">
        <f>'اسماء العملاء'!A945</f>
        <v>0</v>
      </c>
      <c r="BB1338" s="126"/>
      <c r="BC1338" s="127"/>
      <c r="BD1338" s="127"/>
      <c r="BE1338" s="125">
        <v>944</v>
      </c>
    </row>
    <row r="1339" spans="53:57" ht="21" customHeight="1" thickBot="1">
      <c r="BA1339" s="10">
        <f>'اسماء العملاء'!A946</f>
        <v>0</v>
      </c>
      <c r="BB1339" s="126"/>
      <c r="BC1339" s="127"/>
      <c r="BD1339" s="127"/>
      <c r="BE1339" s="125">
        <v>945</v>
      </c>
    </row>
    <row r="1340" spans="53:57" ht="21" customHeight="1" thickBot="1">
      <c r="BA1340" s="10">
        <f>'اسماء العملاء'!A947</f>
        <v>0</v>
      </c>
      <c r="BB1340" s="126"/>
      <c r="BC1340" s="127"/>
      <c r="BD1340" s="127"/>
      <c r="BE1340" s="125">
        <v>946</v>
      </c>
    </row>
    <row r="1341" spans="53:57" ht="21" customHeight="1" thickBot="1">
      <c r="BA1341" s="10">
        <f>'اسماء العملاء'!A948</f>
        <v>0</v>
      </c>
      <c r="BB1341" s="126"/>
      <c r="BC1341" s="127"/>
      <c r="BD1341" s="127"/>
      <c r="BE1341" s="125">
        <v>947</v>
      </c>
    </row>
    <row r="1342" spans="53:57" ht="21" customHeight="1" thickBot="1">
      <c r="BA1342" s="10">
        <f>'اسماء العملاء'!A949</f>
        <v>0</v>
      </c>
      <c r="BB1342" s="126"/>
      <c r="BC1342" s="127"/>
      <c r="BD1342" s="127"/>
      <c r="BE1342" s="125">
        <v>948</v>
      </c>
    </row>
    <row r="1343" spans="53:57" ht="21" customHeight="1" thickBot="1">
      <c r="BA1343" s="10">
        <f>'اسماء العملاء'!A950</f>
        <v>0</v>
      </c>
      <c r="BB1343" s="126"/>
      <c r="BC1343" s="127"/>
      <c r="BD1343" s="127"/>
      <c r="BE1343" s="125">
        <v>949</v>
      </c>
    </row>
    <row r="1344" spans="53:57" ht="21" customHeight="1" thickBot="1">
      <c r="BA1344" s="10">
        <f>'اسماء العملاء'!A951</f>
        <v>0</v>
      </c>
      <c r="BB1344" s="126"/>
      <c r="BC1344" s="127"/>
      <c r="BD1344" s="127"/>
      <c r="BE1344" s="125">
        <v>950</v>
      </c>
    </row>
    <row r="1345" spans="53:57" ht="21" customHeight="1" thickBot="1">
      <c r="BA1345" s="10">
        <f>'اسماء العملاء'!A952</f>
        <v>0</v>
      </c>
      <c r="BB1345" s="126"/>
      <c r="BC1345" s="127"/>
      <c r="BD1345" s="127"/>
      <c r="BE1345" s="125">
        <v>951</v>
      </c>
    </row>
    <row r="1346" spans="53:57" ht="21" customHeight="1" thickBot="1">
      <c r="BA1346" s="10">
        <f>'اسماء العملاء'!A953</f>
        <v>0</v>
      </c>
      <c r="BB1346" s="126"/>
      <c r="BC1346" s="127"/>
      <c r="BD1346" s="127"/>
      <c r="BE1346" s="125">
        <v>952</v>
      </c>
    </row>
    <row r="1347" spans="53:57" ht="21" customHeight="1" thickBot="1">
      <c r="BA1347" s="10">
        <f>'اسماء العملاء'!A954</f>
        <v>0</v>
      </c>
      <c r="BB1347" s="126"/>
      <c r="BC1347" s="127"/>
      <c r="BD1347" s="127"/>
      <c r="BE1347" s="125">
        <v>953</v>
      </c>
    </row>
    <row r="1348" spans="53:57" ht="21" customHeight="1" thickBot="1">
      <c r="BA1348" s="10">
        <f>'اسماء العملاء'!A955</f>
        <v>0</v>
      </c>
      <c r="BB1348" s="126"/>
      <c r="BC1348" s="127"/>
      <c r="BD1348" s="127"/>
      <c r="BE1348" s="125">
        <v>954</v>
      </c>
    </row>
    <row r="1349" spans="53:57" ht="21" customHeight="1" thickBot="1">
      <c r="BA1349" s="10">
        <f>'اسماء العملاء'!A956</f>
        <v>0</v>
      </c>
      <c r="BB1349" s="126"/>
      <c r="BC1349" s="127"/>
      <c r="BD1349" s="127"/>
      <c r="BE1349" s="125">
        <v>955</v>
      </c>
    </row>
    <row r="1350" spans="53:57" ht="21" customHeight="1" thickBot="1">
      <c r="BA1350" s="10">
        <f>'اسماء العملاء'!A957</f>
        <v>0</v>
      </c>
      <c r="BB1350" s="126"/>
      <c r="BC1350" s="127"/>
      <c r="BD1350" s="127"/>
      <c r="BE1350" s="125">
        <v>956</v>
      </c>
    </row>
    <row r="1351" spans="53:57" ht="21" customHeight="1" thickBot="1">
      <c r="BA1351" s="10">
        <f>'اسماء العملاء'!A958</f>
        <v>0</v>
      </c>
      <c r="BB1351" s="126"/>
      <c r="BC1351" s="127"/>
      <c r="BD1351" s="127"/>
      <c r="BE1351" s="125">
        <v>957</v>
      </c>
    </row>
    <row r="1352" spans="53:57" ht="21" customHeight="1" thickBot="1">
      <c r="BA1352" s="10">
        <f>'اسماء العملاء'!A959</f>
        <v>0</v>
      </c>
      <c r="BB1352" s="126"/>
      <c r="BC1352" s="127"/>
      <c r="BD1352" s="127"/>
      <c r="BE1352" s="125">
        <v>958</v>
      </c>
    </row>
    <row r="1353" spans="53:57" ht="21" customHeight="1" thickBot="1">
      <c r="BA1353" s="10">
        <f>'اسماء العملاء'!A960</f>
        <v>0</v>
      </c>
      <c r="BB1353" s="126"/>
      <c r="BC1353" s="127"/>
      <c r="BD1353" s="127"/>
      <c r="BE1353" s="125">
        <v>959</v>
      </c>
    </row>
    <row r="1354" spans="53:57" ht="21" customHeight="1" thickBot="1">
      <c r="BA1354" s="10">
        <f>'اسماء العملاء'!A961</f>
        <v>0</v>
      </c>
      <c r="BB1354" s="126"/>
      <c r="BC1354" s="127"/>
      <c r="BD1354" s="127"/>
      <c r="BE1354" s="125">
        <v>960</v>
      </c>
    </row>
    <row r="1355" spans="53:57" ht="21" customHeight="1" thickBot="1">
      <c r="BA1355" s="10">
        <f>'اسماء العملاء'!A962</f>
        <v>0</v>
      </c>
      <c r="BB1355" s="126"/>
      <c r="BC1355" s="127"/>
      <c r="BD1355" s="127"/>
      <c r="BE1355" s="125">
        <v>961</v>
      </c>
    </row>
    <row r="1356" spans="53:57" ht="21" customHeight="1" thickBot="1">
      <c r="BA1356" s="10">
        <f>'اسماء العملاء'!A963</f>
        <v>0</v>
      </c>
      <c r="BB1356" s="126"/>
      <c r="BC1356" s="127"/>
      <c r="BD1356" s="127"/>
      <c r="BE1356" s="125">
        <v>962</v>
      </c>
    </row>
    <row r="1357" spans="53:57" ht="21" customHeight="1" thickBot="1">
      <c r="BA1357" s="10">
        <f>'اسماء العملاء'!A964</f>
        <v>0</v>
      </c>
      <c r="BB1357" s="126"/>
      <c r="BC1357" s="127"/>
      <c r="BD1357" s="127"/>
      <c r="BE1357" s="125">
        <v>963</v>
      </c>
    </row>
    <row r="1358" spans="53:57" ht="21" customHeight="1" thickBot="1">
      <c r="BA1358" s="10">
        <f>'اسماء العملاء'!A965</f>
        <v>0</v>
      </c>
      <c r="BB1358" s="126"/>
      <c r="BC1358" s="127"/>
      <c r="BD1358" s="127"/>
      <c r="BE1358" s="125">
        <v>964</v>
      </c>
    </row>
    <row r="1359" spans="53:57" ht="21" customHeight="1" thickBot="1">
      <c r="BA1359" s="10">
        <f>'اسماء العملاء'!A966</f>
        <v>0</v>
      </c>
      <c r="BB1359" s="126"/>
      <c r="BC1359" s="127"/>
      <c r="BD1359" s="127"/>
      <c r="BE1359" s="125">
        <v>965</v>
      </c>
    </row>
    <row r="1360" spans="53:57" ht="21" customHeight="1" thickBot="1">
      <c r="BA1360" s="10">
        <f>'اسماء العملاء'!A967</f>
        <v>0</v>
      </c>
      <c r="BB1360" s="126"/>
      <c r="BC1360" s="127"/>
      <c r="BD1360" s="127"/>
      <c r="BE1360" s="125">
        <v>966</v>
      </c>
    </row>
    <row r="1361" spans="53:57" ht="21" customHeight="1" thickBot="1">
      <c r="BA1361" s="10">
        <f>'اسماء العملاء'!A968</f>
        <v>0</v>
      </c>
      <c r="BB1361" s="126"/>
      <c r="BC1361" s="127"/>
      <c r="BD1361" s="127"/>
      <c r="BE1361" s="125">
        <v>967</v>
      </c>
    </row>
    <row r="1362" spans="53:57" ht="21" customHeight="1" thickBot="1">
      <c r="BA1362" s="10">
        <f>'اسماء العملاء'!A969</f>
        <v>0</v>
      </c>
      <c r="BB1362" s="126"/>
      <c r="BC1362" s="127"/>
      <c r="BD1362" s="127"/>
      <c r="BE1362" s="125">
        <v>968</v>
      </c>
    </row>
    <row r="1363" spans="53:57" ht="21" customHeight="1" thickBot="1">
      <c r="BA1363" s="10">
        <f>'اسماء العملاء'!A970</f>
        <v>0</v>
      </c>
      <c r="BB1363" s="126"/>
      <c r="BC1363" s="127"/>
      <c r="BD1363" s="127"/>
      <c r="BE1363" s="125">
        <v>969</v>
      </c>
    </row>
    <row r="1364" spans="53:57" ht="21" customHeight="1" thickBot="1">
      <c r="BA1364" s="10">
        <f>'اسماء العملاء'!A971</f>
        <v>0</v>
      </c>
      <c r="BB1364" s="126"/>
      <c r="BC1364" s="127"/>
      <c r="BD1364" s="127"/>
      <c r="BE1364" s="125">
        <v>970</v>
      </c>
    </row>
    <row r="1365" spans="53:57" ht="21" customHeight="1" thickBot="1">
      <c r="BA1365" s="10">
        <f>'اسماء العملاء'!A972</f>
        <v>0</v>
      </c>
      <c r="BB1365" s="126"/>
      <c r="BC1365" s="127"/>
      <c r="BD1365" s="127"/>
      <c r="BE1365" s="125">
        <v>971</v>
      </c>
    </row>
    <row r="1366" spans="53:57" ht="21" customHeight="1" thickBot="1">
      <c r="BA1366" s="10">
        <f>'اسماء العملاء'!A973</f>
        <v>0</v>
      </c>
      <c r="BB1366" s="126"/>
      <c r="BC1366" s="127"/>
      <c r="BD1366" s="127"/>
      <c r="BE1366" s="125">
        <v>972</v>
      </c>
    </row>
    <row r="1367" spans="53:57" ht="21" customHeight="1" thickBot="1">
      <c r="BA1367" s="10">
        <f>'اسماء العملاء'!A974</f>
        <v>0</v>
      </c>
      <c r="BB1367" s="126"/>
      <c r="BC1367" s="127"/>
      <c r="BD1367" s="127"/>
      <c r="BE1367" s="125">
        <v>973</v>
      </c>
    </row>
    <row r="1368" spans="53:57" ht="21" customHeight="1" thickBot="1">
      <c r="BA1368" s="10">
        <f>'اسماء العملاء'!A975</f>
        <v>0</v>
      </c>
      <c r="BB1368" s="126"/>
      <c r="BC1368" s="127"/>
      <c r="BD1368" s="127"/>
      <c r="BE1368" s="125">
        <v>974</v>
      </c>
    </row>
    <row r="1369" spans="53:57" ht="21" customHeight="1" thickBot="1">
      <c r="BA1369" s="10">
        <f>'اسماء العملاء'!A976</f>
        <v>0</v>
      </c>
      <c r="BB1369" s="126"/>
      <c r="BC1369" s="127"/>
      <c r="BD1369" s="127"/>
      <c r="BE1369" s="125">
        <v>975</v>
      </c>
    </row>
    <row r="1370" spans="53:57" ht="21" customHeight="1" thickBot="1">
      <c r="BA1370" s="10">
        <f>'اسماء العملاء'!A977</f>
        <v>0</v>
      </c>
      <c r="BB1370" s="126"/>
      <c r="BC1370" s="127"/>
      <c r="BD1370" s="127"/>
      <c r="BE1370" s="125">
        <v>976</v>
      </c>
    </row>
    <row r="1371" spans="53:57" ht="21" customHeight="1" thickBot="1">
      <c r="BA1371" s="10">
        <f>'اسماء العملاء'!A978</f>
        <v>0</v>
      </c>
      <c r="BB1371" s="126"/>
      <c r="BC1371" s="127"/>
      <c r="BD1371" s="127"/>
      <c r="BE1371" s="125">
        <v>977</v>
      </c>
    </row>
    <row r="1372" spans="53:57" ht="21" customHeight="1" thickBot="1">
      <c r="BA1372" s="10">
        <f>'اسماء العملاء'!A979</f>
        <v>0</v>
      </c>
      <c r="BB1372" s="126"/>
      <c r="BC1372" s="127"/>
      <c r="BD1372" s="127"/>
      <c r="BE1372" s="125">
        <v>978</v>
      </c>
    </row>
    <row r="1373" spans="53:57" ht="21" customHeight="1" thickBot="1">
      <c r="BA1373" s="10">
        <f>'اسماء العملاء'!A980</f>
        <v>0</v>
      </c>
      <c r="BB1373" s="126"/>
      <c r="BC1373" s="127"/>
      <c r="BD1373" s="127"/>
      <c r="BE1373" s="125">
        <v>979</v>
      </c>
    </row>
    <row r="1374" spans="53:57" ht="21" customHeight="1" thickBot="1">
      <c r="BA1374" s="10">
        <f>'اسماء العملاء'!A981</f>
        <v>0</v>
      </c>
      <c r="BB1374" s="126"/>
      <c r="BC1374" s="127"/>
      <c r="BD1374" s="127"/>
      <c r="BE1374" s="125">
        <v>980</v>
      </c>
    </row>
    <row r="1375" spans="53:57" ht="21" customHeight="1" thickBot="1">
      <c r="BA1375" s="10">
        <f>'اسماء العملاء'!A982</f>
        <v>0</v>
      </c>
      <c r="BB1375" s="126"/>
      <c r="BC1375" s="127"/>
      <c r="BD1375" s="127"/>
      <c r="BE1375" s="125">
        <v>981</v>
      </c>
    </row>
    <row r="1376" spans="53:57" ht="21" customHeight="1" thickBot="1">
      <c r="BA1376" s="10">
        <f>'اسماء العملاء'!A983</f>
        <v>0</v>
      </c>
      <c r="BB1376" s="126"/>
      <c r="BC1376" s="127"/>
      <c r="BD1376" s="127"/>
      <c r="BE1376" s="125">
        <v>982</v>
      </c>
    </row>
    <row r="1377" spans="53:57" ht="21" customHeight="1" thickBot="1">
      <c r="BA1377" s="10">
        <f>'اسماء العملاء'!A984</f>
        <v>0</v>
      </c>
      <c r="BB1377" s="126"/>
      <c r="BC1377" s="127"/>
      <c r="BD1377" s="127"/>
      <c r="BE1377" s="125">
        <v>983</v>
      </c>
    </row>
    <row r="1378" spans="53:57" ht="21" customHeight="1" thickBot="1">
      <c r="BA1378" s="10">
        <f>'اسماء العملاء'!A985</f>
        <v>0</v>
      </c>
      <c r="BB1378" s="126"/>
      <c r="BC1378" s="127"/>
      <c r="BD1378" s="127"/>
      <c r="BE1378" s="125">
        <v>984</v>
      </c>
    </row>
    <row r="1379" spans="53:57" ht="21" customHeight="1" thickBot="1">
      <c r="BA1379" s="10">
        <f>'اسماء العملاء'!A986</f>
        <v>0</v>
      </c>
      <c r="BB1379" s="126"/>
      <c r="BC1379" s="127"/>
      <c r="BD1379" s="127"/>
      <c r="BE1379" s="125">
        <v>985</v>
      </c>
    </row>
    <row r="1380" spans="53:57" ht="21" customHeight="1" thickBot="1">
      <c r="BA1380" s="10">
        <f>'اسماء العملاء'!A987</f>
        <v>0</v>
      </c>
      <c r="BB1380" s="126"/>
      <c r="BC1380" s="127"/>
      <c r="BD1380" s="127"/>
      <c r="BE1380" s="125">
        <v>986</v>
      </c>
    </row>
    <row r="1381" spans="53:57" ht="21" customHeight="1" thickBot="1">
      <c r="BA1381" s="10">
        <f>'اسماء العملاء'!A988</f>
        <v>0</v>
      </c>
      <c r="BB1381" s="126"/>
      <c r="BC1381" s="127"/>
      <c r="BD1381" s="127"/>
      <c r="BE1381" s="125">
        <v>987</v>
      </c>
    </row>
    <row r="1382" spans="53:57" ht="21" customHeight="1" thickBot="1">
      <c r="BA1382" s="10">
        <f>'اسماء العملاء'!A989</f>
        <v>0</v>
      </c>
      <c r="BB1382" s="126"/>
      <c r="BC1382" s="127"/>
      <c r="BD1382" s="127"/>
      <c r="BE1382" s="125">
        <v>988</v>
      </c>
    </row>
    <row r="1383" spans="53:57" ht="21" customHeight="1" thickBot="1">
      <c r="BA1383" s="10">
        <f>'اسماء العملاء'!A990</f>
        <v>0</v>
      </c>
      <c r="BB1383" s="126"/>
      <c r="BC1383" s="127"/>
      <c r="BD1383" s="127"/>
      <c r="BE1383" s="125">
        <v>989</v>
      </c>
    </row>
    <row r="1384" spans="53:57" ht="21" customHeight="1" thickBot="1">
      <c r="BA1384" s="10">
        <f>'اسماء العملاء'!A991</f>
        <v>0</v>
      </c>
      <c r="BB1384" s="126"/>
      <c r="BC1384" s="127"/>
      <c r="BD1384" s="127"/>
      <c r="BE1384" s="125">
        <v>990</v>
      </c>
    </row>
    <row r="1385" spans="53:57" ht="21" customHeight="1" thickBot="1">
      <c r="BA1385" s="10">
        <f>'اسماء العملاء'!A992</f>
        <v>0</v>
      </c>
      <c r="BB1385" s="126"/>
      <c r="BC1385" s="127"/>
      <c r="BD1385" s="127"/>
      <c r="BE1385" s="125">
        <v>991</v>
      </c>
    </row>
    <row r="1386" spans="53:57" ht="21" customHeight="1" thickBot="1">
      <c r="BA1386" s="10">
        <f>'اسماء العملاء'!A993</f>
        <v>0</v>
      </c>
      <c r="BB1386" s="126"/>
      <c r="BC1386" s="127"/>
      <c r="BD1386" s="127"/>
      <c r="BE1386" s="125">
        <v>992</v>
      </c>
    </row>
    <row r="1387" spans="53:57" ht="21" customHeight="1" thickBot="1">
      <c r="BA1387" s="10">
        <f>'اسماء العملاء'!A994</f>
        <v>0</v>
      </c>
      <c r="BB1387" s="126"/>
      <c r="BC1387" s="127"/>
      <c r="BD1387" s="127"/>
      <c r="BE1387" s="125">
        <v>993</v>
      </c>
    </row>
    <row r="1388" spans="53:57" ht="21" customHeight="1" thickBot="1">
      <c r="BA1388" s="10">
        <f>'اسماء العملاء'!A995</f>
        <v>0</v>
      </c>
      <c r="BB1388" s="126"/>
      <c r="BC1388" s="127"/>
      <c r="BD1388" s="127"/>
      <c r="BE1388" s="125">
        <v>994</v>
      </c>
    </row>
    <row r="1389" spans="53:57" ht="21" customHeight="1" thickBot="1">
      <c r="BA1389" s="10">
        <f>'اسماء العملاء'!A996</f>
        <v>0</v>
      </c>
      <c r="BB1389" s="126"/>
      <c r="BC1389" s="127"/>
      <c r="BD1389" s="127"/>
      <c r="BE1389" s="125">
        <v>995</v>
      </c>
    </row>
    <row r="1390" spans="53:57" ht="21" customHeight="1" thickBot="1">
      <c r="BA1390" s="10">
        <f>'اسماء العملاء'!A997</f>
        <v>0</v>
      </c>
      <c r="BB1390" s="126"/>
      <c r="BC1390" s="127"/>
      <c r="BD1390" s="127"/>
      <c r="BE1390" s="125">
        <v>996</v>
      </c>
    </row>
    <row r="1391" spans="53:57" ht="21" customHeight="1" thickBot="1">
      <c r="BA1391" s="10">
        <f>'اسماء العملاء'!A998</f>
        <v>0</v>
      </c>
      <c r="BB1391" s="126"/>
      <c r="BC1391" s="127"/>
      <c r="BD1391" s="127"/>
      <c r="BE1391" s="125">
        <v>997</v>
      </c>
    </row>
    <row r="1392" spans="53:57" ht="21" customHeight="1" thickBot="1">
      <c r="BA1392" s="10">
        <f>'اسماء العملاء'!A999</f>
        <v>0</v>
      </c>
      <c r="BB1392" s="126"/>
      <c r="BC1392" s="127"/>
      <c r="BD1392" s="127"/>
      <c r="BE1392" s="125">
        <v>998</v>
      </c>
    </row>
    <row r="1393" spans="53:57" ht="21" customHeight="1" thickBot="1">
      <c r="BA1393" s="10">
        <f>'اسماء العملاء'!A1000</f>
        <v>0</v>
      </c>
      <c r="BB1393" s="126"/>
      <c r="BC1393" s="127"/>
      <c r="BD1393" s="127"/>
      <c r="BE1393" s="125">
        <v>999</v>
      </c>
    </row>
    <row r="1394" spans="53:57" ht="21" customHeight="1" thickBot="1">
      <c r="BA1394" s="10">
        <f>'اسماء العملاء'!A1001</f>
        <v>0</v>
      </c>
      <c r="BB1394" s="126"/>
      <c r="BC1394" s="127"/>
      <c r="BD1394" s="127"/>
      <c r="BE1394" s="125">
        <v>1000</v>
      </c>
    </row>
    <row r="1395" spans="53:57" ht="21" customHeight="1" thickBot="1">
      <c r="BA1395" s="10">
        <f>'اسماء العملاء'!A1002</f>
        <v>0</v>
      </c>
      <c r="BB1395" s="126"/>
      <c r="BC1395" s="127"/>
      <c r="BD1395" s="127"/>
      <c r="BE1395" s="125">
        <v>1001</v>
      </c>
    </row>
    <row r="1396" spans="53:57" ht="21" customHeight="1" thickBot="1">
      <c r="BA1396" s="10">
        <f>'اسماء العملاء'!A1003</f>
        <v>0</v>
      </c>
      <c r="BB1396" s="126"/>
      <c r="BC1396" s="127"/>
      <c r="BD1396" s="127"/>
      <c r="BE1396" s="125">
        <v>1002</v>
      </c>
    </row>
    <row r="1397" spans="53:57" ht="21" customHeight="1" thickBot="1">
      <c r="BA1397" s="10">
        <f>'اسماء العملاء'!A1004</f>
        <v>0</v>
      </c>
      <c r="BB1397" s="126"/>
      <c r="BC1397" s="127"/>
      <c r="BD1397" s="127"/>
      <c r="BE1397" s="125">
        <v>1003</v>
      </c>
    </row>
    <row r="1398" spans="53:57" ht="21" customHeight="1" thickBot="1">
      <c r="BA1398" s="10">
        <f>'اسماء العملاء'!A1005</f>
        <v>0</v>
      </c>
      <c r="BB1398" s="126"/>
      <c r="BC1398" s="127"/>
      <c r="BD1398" s="127"/>
      <c r="BE1398" s="125">
        <v>1004</v>
      </c>
    </row>
    <row r="1399" spans="53:57" ht="21" customHeight="1" thickBot="1">
      <c r="BA1399" s="10">
        <f>'اسماء العملاء'!A1006</f>
        <v>0</v>
      </c>
      <c r="BB1399" s="126"/>
      <c r="BC1399" s="127"/>
      <c r="BD1399" s="127"/>
      <c r="BE1399" s="125">
        <v>1005</v>
      </c>
    </row>
    <row r="1400" spans="53:57" ht="21" customHeight="1" thickBot="1">
      <c r="BA1400" s="10">
        <f>'اسماء العملاء'!A1007</f>
        <v>0</v>
      </c>
      <c r="BB1400" s="126"/>
      <c r="BC1400" s="127"/>
      <c r="BD1400" s="127"/>
      <c r="BE1400" s="125">
        <v>1006</v>
      </c>
    </row>
    <row r="1401" spans="53:57" ht="21" customHeight="1" thickBot="1">
      <c r="BA1401" s="10">
        <f>'اسماء العملاء'!A1008</f>
        <v>0</v>
      </c>
      <c r="BB1401" s="126"/>
      <c r="BC1401" s="127"/>
      <c r="BD1401" s="127"/>
      <c r="BE1401" s="125">
        <v>1007</v>
      </c>
    </row>
    <row r="1402" spans="53:57" ht="21" customHeight="1" thickBot="1">
      <c r="BA1402" s="10">
        <f>'اسماء العملاء'!A1009</f>
        <v>0</v>
      </c>
      <c r="BB1402" s="126"/>
      <c r="BC1402" s="127"/>
      <c r="BD1402" s="127"/>
      <c r="BE1402" s="125">
        <v>1008</v>
      </c>
    </row>
    <row r="1403" spans="53:57" ht="21" customHeight="1" thickBot="1">
      <c r="BA1403" s="10">
        <f>'اسماء العملاء'!A1010</f>
        <v>0</v>
      </c>
      <c r="BB1403" s="126"/>
      <c r="BC1403" s="127"/>
      <c r="BD1403" s="127"/>
      <c r="BE1403" s="125">
        <v>1009</v>
      </c>
    </row>
    <row r="1404" spans="53:57" ht="21" customHeight="1" thickBot="1">
      <c r="BA1404" s="10">
        <f>'اسماء العملاء'!A1011</f>
        <v>0</v>
      </c>
      <c r="BB1404" s="126"/>
      <c r="BC1404" s="127"/>
      <c r="BD1404" s="127"/>
      <c r="BE1404" s="125">
        <v>1010</v>
      </c>
    </row>
    <row r="1405" spans="53:57" ht="21" customHeight="1" thickBot="1">
      <c r="BA1405" s="10">
        <f>'اسماء العملاء'!A1012</f>
        <v>0</v>
      </c>
      <c r="BB1405" s="126"/>
      <c r="BC1405" s="127"/>
      <c r="BD1405" s="127"/>
      <c r="BE1405" s="125">
        <v>1011</v>
      </c>
    </row>
    <row r="1406" spans="53:57" ht="21" customHeight="1" thickBot="1">
      <c r="BA1406" s="10">
        <f>'اسماء العملاء'!A1013</f>
        <v>0</v>
      </c>
      <c r="BB1406" s="126"/>
      <c r="BC1406" s="127"/>
      <c r="BD1406" s="127"/>
      <c r="BE1406" s="125">
        <v>1012</v>
      </c>
    </row>
    <row r="1407" spans="53:57" ht="21" customHeight="1" thickBot="1">
      <c r="BA1407" s="10">
        <f>'اسماء العملاء'!A1014</f>
        <v>0</v>
      </c>
      <c r="BB1407" s="126"/>
      <c r="BC1407" s="127"/>
      <c r="BD1407" s="127"/>
      <c r="BE1407" s="125">
        <v>1013</v>
      </c>
    </row>
    <row r="1408" spans="53:57" ht="21" customHeight="1" thickBot="1">
      <c r="BA1408" s="10">
        <f>'اسماء العملاء'!A1015</f>
        <v>0</v>
      </c>
      <c r="BB1408" s="126"/>
      <c r="BC1408" s="127"/>
      <c r="BD1408" s="127"/>
      <c r="BE1408" s="125">
        <v>1014</v>
      </c>
    </row>
    <row r="1409" spans="53:57" ht="21" customHeight="1" thickBot="1">
      <c r="BA1409" s="10">
        <f>'اسماء العملاء'!A1016</f>
        <v>0</v>
      </c>
      <c r="BB1409" s="126"/>
      <c r="BC1409" s="127"/>
      <c r="BD1409" s="127"/>
      <c r="BE1409" s="125">
        <v>1015</v>
      </c>
    </row>
    <row r="1410" spans="53:57" ht="21" customHeight="1" thickBot="1">
      <c r="BA1410" s="10">
        <f>'اسماء العملاء'!A1017</f>
        <v>0</v>
      </c>
      <c r="BB1410" s="126"/>
      <c r="BC1410" s="127"/>
      <c r="BD1410" s="127"/>
      <c r="BE1410" s="125">
        <v>1016</v>
      </c>
    </row>
    <row r="1411" spans="53:57" ht="21" customHeight="1" thickBot="1">
      <c r="BA1411" s="10">
        <f>'اسماء العملاء'!A1018</f>
        <v>0</v>
      </c>
      <c r="BB1411" s="126"/>
      <c r="BC1411" s="127"/>
      <c r="BD1411" s="127"/>
      <c r="BE1411" s="125">
        <v>1017</v>
      </c>
    </row>
    <row r="1412" spans="53:57" ht="21" customHeight="1" thickBot="1">
      <c r="BA1412" s="10">
        <f>'اسماء العملاء'!A1019</f>
        <v>0</v>
      </c>
      <c r="BB1412" s="126"/>
      <c r="BC1412" s="127"/>
      <c r="BD1412" s="127"/>
      <c r="BE1412" s="125">
        <v>1018</v>
      </c>
    </row>
    <row r="1413" spans="53:57" ht="21" customHeight="1" thickBot="1">
      <c r="BA1413" s="10">
        <f>'اسماء العملاء'!A1020</f>
        <v>0</v>
      </c>
      <c r="BB1413" s="129"/>
      <c r="BC1413" s="127"/>
      <c r="BD1413" s="127"/>
      <c r="BE1413" s="125">
        <v>1019</v>
      </c>
    </row>
    <row r="1414" spans="53:57" ht="21" customHeight="1" thickBot="1">
      <c r="BA1414" s="10">
        <f>'اسماء العملاء'!A1021</f>
        <v>0</v>
      </c>
      <c r="BB1414" s="175"/>
      <c r="BC1414" s="127"/>
      <c r="BD1414" s="172"/>
      <c r="BE1414" s="125">
        <v>1020</v>
      </c>
    </row>
    <row r="1415" spans="53:57" ht="21" customHeight="1" thickBot="1">
      <c r="BA1415" s="10">
        <f>'اسماء العملاء'!A1022</f>
        <v>0</v>
      </c>
      <c r="BB1415" s="126"/>
      <c r="BC1415" s="127"/>
      <c r="BD1415" s="127"/>
      <c r="BE1415" s="125">
        <v>1021</v>
      </c>
    </row>
    <row r="1416" spans="53:57" ht="21" customHeight="1" thickBot="1">
      <c r="BA1416" s="10">
        <f>'اسماء العملاء'!A1023</f>
        <v>0</v>
      </c>
      <c r="BB1416" s="126"/>
      <c r="BC1416" s="127"/>
      <c r="BD1416" s="127"/>
      <c r="BE1416" s="125">
        <v>1022</v>
      </c>
    </row>
    <row r="1417" spans="53:57" ht="21" customHeight="1" thickBot="1">
      <c r="BA1417" s="10">
        <f>'اسماء العملاء'!A1024</f>
        <v>0</v>
      </c>
      <c r="BB1417" s="126"/>
      <c r="BC1417" s="127"/>
      <c r="BD1417" s="127"/>
      <c r="BE1417" s="125">
        <v>1023</v>
      </c>
    </row>
    <row r="1418" spans="53:57" ht="21" customHeight="1" thickBot="1">
      <c r="BA1418" s="10">
        <f>'اسماء العملاء'!A1025</f>
        <v>0</v>
      </c>
      <c r="BB1418" s="126"/>
      <c r="BC1418" s="127"/>
      <c r="BD1418" s="127"/>
      <c r="BE1418" s="125">
        <v>1024</v>
      </c>
    </row>
    <row r="1419" spans="53:57" ht="21" customHeight="1" thickBot="1">
      <c r="BA1419" s="10">
        <f>'اسماء العملاء'!A1026</f>
        <v>0</v>
      </c>
      <c r="BB1419" s="126"/>
      <c r="BC1419" s="127"/>
      <c r="BD1419" s="127"/>
      <c r="BE1419" s="125">
        <v>1025</v>
      </c>
    </row>
    <row r="1420" spans="53:57" ht="21" customHeight="1" thickBot="1">
      <c r="BA1420" s="10">
        <f>'اسماء العملاء'!A1027</f>
        <v>0</v>
      </c>
      <c r="BB1420" s="126"/>
      <c r="BC1420" s="127"/>
      <c r="BD1420" s="127"/>
      <c r="BE1420" s="125">
        <v>1026</v>
      </c>
    </row>
    <row r="1421" spans="53:57" ht="21" customHeight="1" thickBot="1">
      <c r="BA1421" s="10">
        <f>'اسماء العملاء'!A1028</f>
        <v>0</v>
      </c>
      <c r="BB1421" s="126"/>
      <c r="BC1421" s="127"/>
      <c r="BD1421" s="127"/>
      <c r="BE1421" s="125">
        <v>1027</v>
      </c>
    </row>
    <row r="1422" spans="53:57" ht="21" customHeight="1" thickBot="1">
      <c r="BA1422" s="10">
        <f>'اسماء العملاء'!A1029</f>
        <v>0</v>
      </c>
      <c r="BB1422" s="126"/>
      <c r="BC1422" s="127"/>
      <c r="BD1422" s="127"/>
      <c r="BE1422" s="125">
        <v>1028</v>
      </c>
    </row>
    <row r="1423" spans="53:57" ht="21" customHeight="1" thickBot="1">
      <c r="BA1423" s="10">
        <f>'اسماء العملاء'!A1030</f>
        <v>0</v>
      </c>
      <c r="BB1423" s="126"/>
      <c r="BC1423" s="127"/>
      <c r="BD1423" s="127"/>
      <c r="BE1423" s="125">
        <v>1029</v>
      </c>
    </row>
    <row r="1424" spans="53:57" ht="21" customHeight="1" thickBot="1">
      <c r="BA1424" s="10">
        <f>'اسماء العملاء'!A1031</f>
        <v>0</v>
      </c>
      <c r="BB1424" s="126"/>
      <c r="BC1424" s="127"/>
      <c r="BD1424" s="127"/>
      <c r="BE1424" s="125">
        <v>1030</v>
      </c>
    </row>
    <row r="1425" spans="53:57" ht="21" customHeight="1" thickBot="1">
      <c r="BA1425" s="10">
        <f>'اسماء العملاء'!A1032</f>
        <v>0</v>
      </c>
      <c r="BB1425" s="126"/>
      <c r="BC1425" s="127"/>
      <c r="BD1425" s="127"/>
      <c r="BE1425" s="125">
        <v>1031</v>
      </c>
    </row>
    <row r="1426" spans="53:57" ht="21" customHeight="1" thickBot="1">
      <c r="BA1426" s="10">
        <f>'اسماء العملاء'!A1033</f>
        <v>0</v>
      </c>
      <c r="BB1426" s="126"/>
      <c r="BC1426" s="127"/>
      <c r="BD1426" s="127"/>
      <c r="BE1426" s="125">
        <v>1032</v>
      </c>
    </row>
    <row r="1427" spans="53:57" ht="21" customHeight="1" thickBot="1">
      <c r="BA1427" s="10">
        <f>'اسماء العملاء'!A1034</f>
        <v>0</v>
      </c>
      <c r="BB1427" s="126"/>
      <c r="BC1427" s="127"/>
      <c r="BD1427" s="127"/>
      <c r="BE1427" s="125">
        <v>1033</v>
      </c>
    </row>
    <row r="1428" spans="53:57" ht="21" customHeight="1" thickBot="1">
      <c r="BA1428" s="10">
        <f>'اسماء العملاء'!A1035</f>
        <v>0</v>
      </c>
      <c r="BB1428" s="126"/>
      <c r="BC1428" s="127"/>
      <c r="BD1428" s="127"/>
      <c r="BE1428" s="125">
        <v>1034</v>
      </c>
    </row>
    <row r="1429" spans="53:57" ht="21" customHeight="1" thickBot="1">
      <c r="BA1429" s="10">
        <f>'اسماء العملاء'!A1036</f>
        <v>0</v>
      </c>
      <c r="BB1429" s="126"/>
      <c r="BC1429" s="127"/>
      <c r="BD1429" s="127"/>
      <c r="BE1429" s="125">
        <v>1035</v>
      </c>
    </row>
    <row r="1430" spans="53:57" ht="21" customHeight="1" thickBot="1">
      <c r="BA1430" s="10">
        <f>'اسماء العملاء'!A1037</f>
        <v>0</v>
      </c>
      <c r="BB1430" s="126"/>
      <c r="BC1430" s="127"/>
      <c r="BD1430" s="127"/>
      <c r="BE1430" s="125">
        <v>1036</v>
      </c>
    </row>
    <row r="1431" spans="53:57" ht="21" customHeight="1" thickBot="1">
      <c r="BA1431" s="10">
        <f>'اسماء العملاء'!A1038</f>
        <v>0</v>
      </c>
      <c r="BB1431" s="126"/>
      <c r="BC1431" s="127"/>
      <c r="BD1431" s="127"/>
      <c r="BE1431" s="125">
        <v>1037</v>
      </c>
    </row>
    <row r="1432" spans="53:57" ht="21" customHeight="1" thickBot="1">
      <c r="BA1432" s="10">
        <f>'اسماء العملاء'!A1039</f>
        <v>0</v>
      </c>
      <c r="BB1432" s="126"/>
      <c r="BC1432" s="127"/>
      <c r="BD1432" s="127"/>
      <c r="BE1432" s="125">
        <v>1038</v>
      </c>
    </row>
    <row r="1433" spans="53:57" ht="21" customHeight="1" thickBot="1">
      <c r="BA1433" s="10">
        <f>'اسماء العملاء'!A1040</f>
        <v>0</v>
      </c>
      <c r="BB1433" s="126"/>
      <c r="BC1433" s="127"/>
      <c r="BD1433" s="127"/>
      <c r="BE1433" s="125">
        <v>1039</v>
      </c>
    </row>
    <row r="1434" spans="53:57" ht="21" customHeight="1" thickBot="1">
      <c r="BA1434" s="10">
        <f>'اسماء العملاء'!A1041</f>
        <v>0</v>
      </c>
      <c r="BB1434" s="126"/>
      <c r="BC1434" s="127"/>
      <c r="BD1434" s="127"/>
      <c r="BE1434" s="125">
        <v>1040</v>
      </c>
    </row>
    <row r="1435" spans="53:57" ht="21" customHeight="1" thickBot="1">
      <c r="BA1435" s="10">
        <f>'اسماء العملاء'!A1042</f>
        <v>0</v>
      </c>
      <c r="BB1435" s="126"/>
      <c r="BC1435" s="127"/>
      <c r="BD1435" s="127"/>
      <c r="BE1435" s="125">
        <v>1041</v>
      </c>
    </row>
    <row r="1436" spans="53:57" ht="21" customHeight="1" thickBot="1">
      <c r="BA1436" s="10">
        <f>'اسماء العملاء'!A1043</f>
        <v>0</v>
      </c>
      <c r="BB1436" s="126"/>
      <c r="BC1436" s="127"/>
      <c r="BD1436" s="127"/>
      <c r="BE1436" s="125">
        <v>1042</v>
      </c>
    </row>
    <row r="1437" spans="53:57" ht="21" customHeight="1" thickBot="1">
      <c r="BA1437" s="10">
        <f>'اسماء العملاء'!A1044</f>
        <v>0</v>
      </c>
      <c r="BB1437" s="126"/>
      <c r="BC1437" s="127"/>
      <c r="BD1437" s="127"/>
      <c r="BE1437" s="125">
        <v>1043</v>
      </c>
    </row>
    <row r="1438" spans="53:57" ht="21" customHeight="1" thickBot="1">
      <c r="BA1438" s="10">
        <f>'اسماء العملاء'!A1045</f>
        <v>0</v>
      </c>
      <c r="BB1438" s="126"/>
      <c r="BC1438" s="127"/>
      <c r="BD1438" s="127"/>
      <c r="BE1438" s="125">
        <v>1044</v>
      </c>
    </row>
    <row r="1439" spans="53:57" ht="21" customHeight="1" thickBot="1">
      <c r="BA1439" s="10">
        <f>'اسماء العملاء'!A1046</f>
        <v>0</v>
      </c>
      <c r="BB1439" s="126"/>
      <c r="BC1439" s="127"/>
      <c r="BD1439" s="127"/>
      <c r="BE1439" s="125">
        <v>1045</v>
      </c>
    </row>
    <row r="1440" spans="53:57" ht="21" customHeight="1" thickBot="1">
      <c r="BA1440" s="10">
        <f>'اسماء العملاء'!A1047</f>
        <v>0</v>
      </c>
      <c r="BB1440" s="126"/>
      <c r="BC1440" s="127"/>
      <c r="BD1440" s="127"/>
      <c r="BE1440" s="125">
        <v>1046</v>
      </c>
    </row>
    <row r="1441" spans="53:57" ht="21" customHeight="1" thickBot="1">
      <c r="BA1441" s="10">
        <f>'اسماء العملاء'!A1048</f>
        <v>0</v>
      </c>
      <c r="BB1441" s="126"/>
      <c r="BC1441" s="127"/>
      <c r="BD1441" s="127"/>
      <c r="BE1441" s="125">
        <v>1047</v>
      </c>
    </row>
    <row r="1442" spans="53:57" ht="21" customHeight="1" thickBot="1">
      <c r="BA1442" s="10">
        <f>'اسماء العملاء'!A1049</f>
        <v>0</v>
      </c>
      <c r="BB1442" s="126"/>
      <c r="BC1442" s="127"/>
      <c r="BD1442" s="127"/>
      <c r="BE1442" s="125">
        <v>1048</v>
      </c>
    </row>
    <row r="1443" spans="53:57" ht="21" customHeight="1" thickBot="1">
      <c r="BA1443" s="10">
        <f>'اسماء العملاء'!A1050</f>
        <v>0</v>
      </c>
      <c r="BB1443" s="126"/>
      <c r="BC1443" s="127"/>
      <c r="BD1443" s="127"/>
      <c r="BE1443" s="125">
        <v>1049</v>
      </c>
    </row>
    <row r="1444" spans="53:57" ht="21" customHeight="1" thickBot="1">
      <c r="BA1444" s="10">
        <f>'اسماء العملاء'!A1051</f>
        <v>0</v>
      </c>
      <c r="BB1444" s="126"/>
      <c r="BC1444" s="127"/>
      <c r="BD1444" s="127"/>
      <c r="BE1444" s="125">
        <v>1050</v>
      </c>
    </row>
    <row r="1445" spans="53:57" ht="21" customHeight="1" thickBot="1">
      <c r="BA1445" s="10">
        <f>'اسماء العملاء'!A1052</f>
        <v>0</v>
      </c>
      <c r="BB1445" s="126"/>
      <c r="BC1445" s="127"/>
      <c r="BD1445" s="127"/>
      <c r="BE1445" s="125">
        <v>1051</v>
      </c>
    </row>
    <row r="1446" spans="53:57" ht="21" customHeight="1" thickBot="1">
      <c r="BA1446" s="10">
        <f>'اسماء العملاء'!A1053</f>
        <v>0</v>
      </c>
      <c r="BB1446" s="126"/>
      <c r="BC1446" s="127"/>
      <c r="BD1446" s="127"/>
      <c r="BE1446" s="125">
        <v>1052</v>
      </c>
    </row>
    <row r="1447" spans="53:57" ht="21" customHeight="1" thickBot="1">
      <c r="BA1447" s="10">
        <f>'اسماء العملاء'!A1054</f>
        <v>0</v>
      </c>
      <c r="BB1447" s="126"/>
      <c r="BC1447" s="127"/>
      <c r="BD1447" s="127"/>
      <c r="BE1447" s="125">
        <v>1053</v>
      </c>
    </row>
    <row r="1448" spans="53:57" ht="21" customHeight="1" thickBot="1">
      <c r="BA1448" s="10">
        <f>'اسماء العملاء'!A1055</f>
        <v>0</v>
      </c>
      <c r="BB1448" s="126"/>
      <c r="BC1448" s="127"/>
      <c r="BD1448" s="127"/>
      <c r="BE1448" s="125">
        <v>1054</v>
      </c>
    </row>
    <row r="1449" spans="53:57" ht="21" customHeight="1" thickBot="1">
      <c r="BA1449" s="10">
        <f>'اسماء العملاء'!A1056</f>
        <v>0</v>
      </c>
      <c r="BB1449" s="126"/>
      <c r="BC1449" s="127"/>
      <c r="BD1449" s="127"/>
      <c r="BE1449" s="125">
        <v>1055</v>
      </c>
    </row>
    <row r="1450" spans="53:57" ht="21" customHeight="1" thickBot="1">
      <c r="BA1450" s="10">
        <f>'اسماء العملاء'!A1057</f>
        <v>0</v>
      </c>
      <c r="BB1450" s="126"/>
      <c r="BC1450" s="127"/>
      <c r="BD1450" s="127"/>
      <c r="BE1450" s="125">
        <v>1056</v>
      </c>
    </row>
    <row r="1451" spans="53:57" ht="21" customHeight="1" thickBot="1">
      <c r="BA1451" s="10">
        <f>'اسماء العملاء'!A1058</f>
        <v>0</v>
      </c>
      <c r="BB1451" s="126"/>
      <c r="BC1451" s="127"/>
      <c r="BD1451" s="127"/>
      <c r="BE1451" s="125">
        <v>1057</v>
      </c>
    </row>
    <row r="1452" spans="53:57" ht="21" customHeight="1" thickBot="1">
      <c r="BA1452" s="10">
        <f>'اسماء العملاء'!A1059</f>
        <v>0</v>
      </c>
      <c r="BB1452" s="126"/>
      <c r="BC1452" s="127"/>
      <c r="BD1452" s="127"/>
      <c r="BE1452" s="125">
        <v>1058</v>
      </c>
    </row>
    <row r="1453" spans="53:57" ht="21" customHeight="1" thickBot="1">
      <c r="BA1453" s="10">
        <f>'اسماء العملاء'!A1060</f>
        <v>0</v>
      </c>
      <c r="BB1453" s="126"/>
      <c r="BC1453" s="127"/>
      <c r="BD1453" s="127"/>
      <c r="BE1453" s="125">
        <v>1059</v>
      </c>
    </row>
    <row r="1454" spans="53:57" ht="21" customHeight="1" thickBot="1">
      <c r="BA1454" s="10">
        <f>'اسماء العملاء'!A1061</f>
        <v>0</v>
      </c>
      <c r="BB1454" s="126"/>
      <c r="BC1454" s="127"/>
      <c r="BD1454" s="127"/>
      <c r="BE1454" s="125">
        <v>1060</v>
      </c>
    </row>
    <row r="1455" spans="53:57" ht="21" customHeight="1" thickBot="1">
      <c r="BA1455" s="10">
        <f>'اسماء العملاء'!A1062</f>
        <v>0</v>
      </c>
      <c r="BB1455" s="126"/>
      <c r="BC1455" s="127"/>
      <c r="BD1455" s="127"/>
      <c r="BE1455" s="125">
        <v>1061</v>
      </c>
    </row>
    <row r="1456" spans="53:57" ht="21" customHeight="1" thickBot="1">
      <c r="BA1456" s="10">
        <f>'اسماء العملاء'!A1063</f>
        <v>0</v>
      </c>
      <c r="BB1456" s="126"/>
      <c r="BC1456" s="127"/>
      <c r="BD1456" s="127"/>
      <c r="BE1456" s="125">
        <v>1062</v>
      </c>
    </row>
    <row r="1457" spans="53:57" ht="21" customHeight="1" thickBot="1">
      <c r="BA1457" s="10">
        <f>'اسماء العملاء'!A1064</f>
        <v>0</v>
      </c>
      <c r="BB1457" s="126"/>
      <c r="BC1457" s="127"/>
      <c r="BD1457" s="127"/>
      <c r="BE1457" s="125">
        <v>1063</v>
      </c>
    </row>
    <row r="1458" spans="53:57" ht="21" customHeight="1" thickBot="1">
      <c r="BA1458" s="10">
        <f>'اسماء العملاء'!A1065</f>
        <v>0</v>
      </c>
      <c r="BB1458" s="126"/>
      <c r="BC1458" s="127"/>
      <c r="BD1458" s="127"/>
      <c r="BE1458" s="125">
        <v>1064</v>
      </c>
    </row>
    <row r="1459" spans="53:57" ht="21" customHeight="1" thickBot="1">
      <c r="BA1459" s="10">
        <f>'اسماء العملاء'!A1066</f>
        <v>0</v>
      </c>
      <c r="BB1459" s="126"/>
      <c r="BC1459" s="127"/>
      <c r="BD1459" s="127"/>
      <c r="BE1459" s="125">
        <v>1065</v>
      </c>
    </row>
    <row r="1460" spans="53:57" ht="21" customHeight="1" thickBot="1">
      <c r="BA1460" s="10">
        <f>'اسماء العملاء'!A1067</f>
        <v>0</v>
      </c>
      <c r="BB1460" s="126"/>
      <c r="BC1460" s="127"/>
      <c r="BD1460" s="127"/>
      <c r="BE1460" s="125">
        <v>1066</v>
      </c>
    </row>
    <row r="1461" spans="53:57" ht="21" customHeight="1" thickBot="1">
      <c r="BA1461" s="10">
        <f>'اسماء العملاء'!A1068</f>
        <v>0</v>
      </c>
      <c r="BB1461" s="126"/>
      <c r="BC1461" s="127"/>
      <c r="BD1461" s="127"/>
      <c r="BE1461" s="125">
        <v>1067</v>
      </c>
    </row>
    <row r="1462" spans="53:57" ht="21" customHeight="1" thickBot="1">
      <c r="BA1462" s="10">
        <f>'اسماء العملاء'!A1069</f>
        <v>0</v>
      </c>
      <c r="BB1462" s="126"/>
      <c r="BC1462" s="127"/>
      <c r="BD1462" s="127"/>
      <c r="BE1462" s="125">
        <v>1068</v>
      </c>
    </row>
    <row r="1463" spans="53:57" ht="21" customHeight="1" thickBot="1">
      <c r="BA1463" s="10">
        <f>'اسماء العملاء'!A1070</f>
        <v>0</v>
      </c>
      <c r="BB1463" s="126"/>
      <c r="BC1463" s="127"/>
      <c r="BD1463" s="127"/>
      <c r="BE1463" s="125">
        <v>1069</v>
      </c>
    </row>
    <row r="1464" spans="53:57" ht="21" customHeight="1" thickBot="1">
      <c r="BA1464" s="10">
        <f>'اسماء العملاء'!A1071</f>
        <v>0</v>
      </c>
      <c r="BB1464" s="126"/>
      <c r="BC1464" s="127"/>
      <c r="BD1464" s="127"/>
      <c r="BE1464" s="125">
        <v>1070</v>
      </c>
    </row>
    <row r="1465" spans="53:57" ht="21" customHeight="1" thickBot="1">
      <c r="BA1465" s="10">
        <f>'اسماء العملاء'!A1072</f>
        <v>0</v>
      </c>
      <c r="BB1465" s="126"/>
      <c r="BC1465" s="127"/>
      <c r="BD1465" s="127"/>
      <c r="BE1465" s="125">
        <v>1071</v>
      </c>
    </row>
    <row r="1466" spans="53:57" ht="21" customHeight="1" thickBot="1">
      <c r="BA1466" s="10">
        <f>'اسماء العملاء'!A1073</f>
        <v>0</v>
      </c>
      <c r="BB1466" s="126"/>
      <c r="BC1466" s="127"/>
      <c r="BD1466" s="127"/>
      <c r="BE1466" s="125">
        <v>1072</v>
      </c>
    </row>
    <row r="1467" spans="53:57" ht="21" customHeight="1" thickBot="1">
      <c r="BA1467" s="10">
        <f>'اسماء العملاء'!A1074</f>
        <v>0</v>
      </c>
      <c r="BB1467" s="126"/>
      <c r="BC1467" s="127"/>
      <c r="BD1467" s="127"/>
      <c r="BE1467" s="125">
        <v>1073</v>
      </c>
    </row>
    <row r="1468" spans="53:57" ht="21" customHeight="1" thickBot="1">
      <c r="BA1468" s="10">
        <f>'اسماء العملاء'!A1075</f>
        <v>0</v>
      </c>
      <c r="BB1468" s="126"/>
      <c r="BC1468" s="127"/>
      <c r="BD1468" s="127"/>
      <c r="BE1468" s="125">
        <v>1074</v>
      </c>
    </row>
    <row r="1469" spans="53:57" ht="21" customHeight="1" thickBot="1">
      <c r="BA1469" s="10">
        <f>'اسماء العملاء'!A1076</f>
        <v>0</v>
      </c>
      <c r="BB1469" s="126"/>
      <c r="BC1469" s="127"/>
      <c r="BD1469" s="127"/>
      <c r="BE1469" s="125">
        <v>1075</v>
      </c>
    </row>
    <row r="1470" spans="53:57" ht="21" customHeight="1" thickBot="1">
      <c r="BA1470" s="10">
        <f>'اسماء العملاء'!A1077</f>
        <v>0</v>
      </c>
      <c r="BB1470" s="126"/>
      <c r="BC1470" s="127"/>
      <c r="BD1470" s="127"/>
      <c r="BE1470" s="125">
        <v>1076</v>
      </c>
    </row>
    <row r="1471" spans="53:57" ht="21" customHeight="1" thickBot="1">
      <c r="BA1471" s="10">
        <f>'اسماء العملاء'!A1078</f>
        <v>0</v>
      </c>
      <c r="BB1471" s="126"/>
      <c r="BC1471" s="127"/>
      <c r="BD1471" s="127"/>
      <c r="BE1471" s="125">
        <v>1077</v>
      </c>
    </row>
    <row r="1472" spans="53:57" ht="21" customHeight="1" thickBot="1">
      <c r="BA1472" s="10">
        <f>'اسماء العملاء'!A1079</f>
        <v>0</v>
      </c>
      <c r="BB1472" s="126"/>
      <c r="BC1472" s="127"/>
      <c r="BD1472" s="127"/>
      <c r="BE1472" s="125">
        <v>1078</v>
      </c>
    </row>
    <row r="1473" spans="53:57" ht="21" customHeight="1" thickBot="1">
      <c r="BA1473" s="10">
        <f>'اسماء العملاء'!A1080</f>
        <v>0</v>
      </c>
      <c r="BB1473" s="126"/>
      <c r="BC1473" s="127"/>
      <c r="BD1473" s="127"/>
      <c r="BE1473" s="125">
        <v>1079</v>
      </c>
    </row>
    <row r="1474" spans="53:57" ht="21" customHeight="1" thickBot="1">
      <c r="BA1474" s="10">
        <f>'اسماء العملاء'!A1081</f>
        <v>0</v>
      </c>
      <c r="BB1474" s="126"/>
      <c r="BC1474" s="127"/>
      <c r="BD1474" s="127"/>
      <c r="BE1474" s="125">
        <v>1080</v>
      </c>
    </row>
    <row r="1475" spans="53:57" ht="21" customHeight="1" thickBot="1">
      <c r="BA1475" s="10">
        <f>'اسماء العملاء'!A1082</f>
        <v>0</v>
      </c>
      <c r="BB1475" s="126"/>
      <c r="BC1475" s="127"/>
      <c r="BD1475" s="127"/>
      <c r="BE1475" s="125">
        <v>1081</v>
      </c>
    </row>
    <row r="1476" spans="53:57" ht="21" customHeight="1" thickBot="1">
      <c r="BA1476" s="10">
        <f>'اسماء العملاء'!A1083</f>
        <v>0</v>
      </c>
      <c r="BB1476" s="126"/>
      <c r="BC1476" s="127"/>
      <c r="BD1476" s="127"/>
      <c r="BE1476" s="125">
        <v>1082</v>
      </c>
    </row>
    <row r="1477" spans="53:57" ht="21" customHeight="1" thickBot="1">
      <c r="BA1477" s="10">
        <f>'اسماء العملاء'!A1084</f>
        <v>0</v>
      </c>
      <c r="BB1477" s="126"/>
      <c r="BC1477" s="127"/>
      <c r="BD1477" s="127"/>
      <c r="BE1477" s="125">
        <v>1083</v>
      </c>
    </row>
    <row r="1478" spans="53:57" ht="21" customHeight="1" thickBot="1">
      <c r="BA1478" s="10">
        <f>'اسماء العملاء'!A1085</f>
        <v>0</v>
      </c>
      <c r="BB1478" s="126"/>
      <c r="BC1478" s="127"/>
      <c r="BD1478" s="127"/>
      <c r="BE1478" s="125">
        <v>1084</v>
      </c>
    </row>
    <row r="1479" spans="53:57" ht="21" customHeight="1" thickBot="1">
      <c r="BA1479" s="10">
        <f>'اسماء العملاء'!A1086</f>
        <v>0</v>
      </c>
      <c r="BB1479" s="126"/>
      <c r="BC1479" s="127"/>
      <c r="BD1479" s="127"/>
      <c r="BE1479" s="125">
        <v>1085</v>
      </c>
    </row>
    <row r="1480" spans="53:57" ht="21" customHeight="1" thickBot="1">
      <c r="BA1480" s="10">
        <f>'اسماء العملاء'!A1087</f>
        <v>0</v>
      </c>
      <c r="BB1480" s="126"/>
      <c r="BC1480" s="127"/>
      <c r="BD1480" s="127"/>
      <c r="BE1480" s="125">
        <v>1086</v>
      </c>
    </row>
    <row r="1481" spans="53:57" ht="21" customHeight="1" thickBot="1">
      <c r="BA1481" s="10">
        <f>'اسماء العملاء'!A1088</f>
        <v>0</v>
      </c>
      <c r="BB1481" s="126"/>
      <c r="BC1481" s="127"/>
      <c r="BD1481" s="127"/>
      <c r="BE1481" s="125">
        <v>1087</v>
      </c>
    </row>
    <row r="1482" spans="53:57" ht="21" customHeight="1" thickBot="1">
      <c r="BA1482" s="10">
        <f>'اسماء العملاء'!A1089</f>
        <v>0</v>
      </c>
      <c r="BB1482" s="126"/>
      <c r="BC1482" s="127"/>
      <c r="BD1482" s="127"/>
      <c r="BE1482" s="125">
        <v>1088</v>
      </c>
    </row>
    <row r="1483" spans="53:57" ht="21" customHeight="1" thickBot="1">
      <c r="BA1483" s="10">
        <f>'اسماء العملاء'!A1090</f>
        <v>0</v>
      </c>
      <c r="BB1483" s="126"/>
      <c r="BC1483" s="127"/>
      <c r="BD1483" s="127"/>
      <c r="BE1483" s="125">
        <v>1089</v>
      </c>
    </row>
    <row r="1484" spans="53:57" ht="21" customHeight="1" thickBot="1">
      <c r="BA1484" s="10">
        <f>'اسماء العملاء'!A1091</f>
        <v>0</v>
      </c>
      <c r="BB1484" s="126"/>
      <c r="BC1484" s="127"/>
      <c r="BD1484" s="127"/>
      <c r="BE1484" s="125">
        <v>1090</v>
      </c>
    </row>
    <row r="1485" spans="53:57" ht="21" customHeight="1" thickBot="1">
      <c r="BA1485" s="10">
        <f>'اسماء العملاء'!A1092</f>
        <v>0</v>
      </c>
      <c r="BB1485" s="126"/>
      <c r="BC1485" s="127"/>
      <c r="BD1485" s="127"/>
      <c r="BE1485" s="125">
        <v>1091</v>
      </c>
    </row>
    <row r="1486" spans="53:57" ht="21" customHeight="1" thickBot="1">
      <c r="BA1486" s="10">
        <f>'اسماء العملاء'!A1093</f>
        <v>0</v>
      </c>
      <c r="BB1486" s="126"/>
      <c r="BC1486" s="127"/>
      <c r="BD1486" s="127"/>
      <c r="BE1486" s="125">
        <v>1092</v>
      </c>
    </row>
    <row r="1487" spans="53:57" ht="21" customHeight="1" thickBot="1">
      <c r="BA1487" s="10">
        <f>'اسماء العملاء'!A1094</f>
        <v>0</v>
      </c>
      <c r="BB1487" s="126"/>
      <c r="BC1487" s="127"/>
      <c r="BD1487" s="127"/>
      <c r="BE1487" s="125">
        <v>1093</v>
      </c>
    </row>
    <row r="1488" spans="53:57" ht="21" customHeight="1" thickBot="1">
      <c r="BA1488" s="10">
        <f>'اسماء العملاء'!A1095</f>
        <v>0</v>
      </c>
      <c r="BB1488" s="126"/>
      <c r="BC1488" s="127"/>
      <c r="BD1488" s="127"/>
      <c r="BE1488" s="125">
        <v>1094</v>
      </c>
    </row>
    <row r="1489" spans="53:57" ht="21" customHeight="1" thickBot="1">
      <c r="BA1489" s="10">
        <f>'اسماء العملاء'!A1096</f>
        <v>0</v>
      </c>
      <c r="BB1489" s="126"/>
      <c r="BC1489" s="127"/>
      <c r="BD1489" s="127"/>
      <c r="BE1489" s="125">
        <v>1095</v>
      </c>
    </row>
    <row r="1490" spans="53:57" ht="21" customHeight="1" thickBot="1">
      <c r="BA1490" s="10">
        <f>'اسماء العملاء'!A1097</f>
        <v>0</v>
      </c>
      <c r="BB1490" s="126"/>
      <c r="BC1490" s="127"/>
      <c r="BD1490" s="127"/>
      <c r="BE1490" s="125">
        <v>1096</v>
      </c>
    </row>
    <row r="1491" spans="53:57" ht="21" customHeight="1" thickBot="1">
      <c r="BA1491" s="10">
        <f>'اسماء العملاء'!A1098</f>
        <v>0</v>
      </c>
      <c r="BB1491" s="126"/>
      <c r="BC1491" s="127"/>
      <c r="BD1491" s="127"/>
      <c r="BE1491" s="125">
        <v>1097</v>
      </c>
    </row>
    <row r="1492" spans="53:57" ht="21" customHeight="1" thickBot="1">
      <c r="BA1492" s="10">
        <f>'اسماء العملاء'!A1099</f>
        <v>0</v>
      </c>
      <c r="BB1492" s="126"/>
      <c r="BC1492" s="127"/>
      <c r="BD1492" s="127"/>
      <c r="BE1492" s="125">
        <v>1098</v>
      </c>
    </row>
    <row r="1493" spans="53:57" ht="21" customHeight="1" thickBot="1">
      <c r="BA1493" s="10">
        <f>'اسماء العملاء'!A1100</f>
        <v>0</v>
      </c>
      <c r="BB1493" s="126"/>
      <c r="BC1493" s="127"/>
      <c r="BD1493" s="127"/>
      <c r="BE1493" s="125">
        <v>1099</v>
      </c>
    </row>
    <row r="1494" spans="53:57" ht="21" customHeight="1" thickBot="1">
      <c r="BA1494" s="10">
        <f>'اسماء العملاء'!A1101</f>
        <v>0</v>
      </c>
      <c r="BB1494" s="126"/>
      <c r="BC1494" s="127"/>
      <c r="BD1494" s="127"/>
      <c r="BE1494" s="125">
        <v>1100</v>
      </c>
    </row>
    <row r="1495" spans="53:57" ht="21" customHeight="1" thickBot="1">
      <c r="BA1495" s="10">
        <f>'اسماء العملاء'!A1102</f>
        <v>0</v>
      </c>
      <c r="BB1495" s="126"/>
      <c r="BC1495" s="127"/>
      <c r="BD1495" s="127"/>
      <c r="BE1495" s="125">
        <v>1101</v>
      </c>
    </row>
    <row r="1496" spans="53:57" ht="21" customHeight="1" thickBot="1">
      <c r="BA1496" s="10">
        <f>'اسماء العملاء'!A1103</f>
        <v>0</v>
      </c>
      <c r="BB1496" s="129"/>
      <c r="BC1496" s="127"/>
      <c r="BD1496" s="127"/>
      <c r="BE1496" s="125">
        <v>1102</v>
      </c>
    </row>
    <row r="1497" spans="53:57" ht="21" customHeight="1" thickBot="1">
      <c r="BA1497" s="10">
        <f>'اسماء العملاء'!A1104</f>
        <v>0</v>
      </c>
      <c r="BB1497" s="175"/>
      <c r="BC1497" s="127"/>
      <c r="BD1497" s="172"/>
      <c r="BE1497" s="125">
        <v>1103</v>
      </c>
    </row>
    <row r="1498" spans="53:57" ht="21" customHeight="1" thickBot="1">
      <c r="BA1498" s="10">
        <f>'اسماء العملاء'!A1105</f>
        <v>0</v>
      </c>
      <c r="BB1498" s="126"/>
      <c r="BC1498" s="127"/>
      <c r="BD1498" s="127"/>
      <c r="BE1498" s="125">
        <v>1104</v>
      </c>
    </row>
    <row r="1499" spans="53:57" ht="21" customHeight="1" thickBot="1">
      <c r="BA1499" s="10">
        <f>'اسماء العملاء'!A1106</f>
        <v>0</v>
      </c>
      <c r="BB1499" s="126"/>
      <c r="BC1499" s="127"/>
      <c r="BD1499" s="127"/>
      <c r="BE1499" s="125">
        <v>1105</v>
      </c>
    </row>
    <row r="1500" spans="53:57" ht="21" customHeight="1" thickBot="1">
      <c r="BA1500" s="10">
        <f>'اسماء العملاء'!A1107</f>
        <v>0</v>
      </c>
      <c r="BB1500" s="126"/>
      <c r="BC1500" s="127"/>
      <c r="BD1500" s="127"/>
      <c r="BE1500" s="125">
        <v>1106</v>
      </c>
    </row>
    <row r="1501" spans="53:57" ht="21" customHeight="1" thickBot="1">
      <c r="BA1501" s="10">
        <f>'اسماء العملاء'!A1108</f>
        <v>0</v>
      </c>
      <c r="BB1501" s="126"/>
      <c r="BC1501" s="127"/>
      <c r="BD1501" s="127"/>
      <c r="BE1501" s="125">
        <v>1107</v>
      </c>
    </row>
    <row r="1502" spans="53:57" ht="21" customHeight="1" thickBot="1">
      <c r="BA1502" s="10">
        <f>'اسماء العملاء'!A1109</f>
        <v>0</v>
      </c>
      <c r="BB1502" s="126"/>
      <c r="BC1502" s="127"/>
      <c r="BD1502" s="127"/>
      <c r="BE1502" s="125">
        <v>1108</v>
      </c>
    </row>
    <row r="1503" spans="53:57" ht="21" customHeight="1" thickBot="1">
      <c r="BA1503" s="10">
        <f>'اسماء العملاء'!A1110</f>
        <v>0</v>
      </c>
      <c r="BB1503" s="126"/>
      <c r="BC1503" s="127"/>
      <c r="BD1503" s="127"/>
      <c r="BE1503" s="125">
        <v>1109</v>
      </c>
    </row>
    <row r="1504" spans="53:57" ht="21" customHeight="1" thickBot="1">
      <c r="BA1504" s="10">
        <f>'اسماء العملاء'!A1111</f>
        <v>0</v>
      </c>
      <c r="BB1504" s="126"/>
      <c r="BC1504" s="127"/>
      <c r="BD1504" s="127"/>
      <c r="BE1504" s="125">
        <v>1110</v>
      </c>
    </row>
    <row r="1505" spans="53:57" ht="21" customHeight="1" thickBot="1">
      <c r="BA1505" s="10">
        <f>'اسماء العملاء'!A1112</f>
        <v>0</v>
      </c>
      <c r="BB1505" s="126"/>
      <c r="BC1505" s="127"/>
      <c r="BD1505" s="127"/>
      <c r="BE1505" s="125">
        <v>1111</v>
      </c>
    </row>
    <row r="1506" spans="53:57" ht="21" customHeight="1" thickBot="1">
      <c r="BA1506" s="10">
        <f>'اسماء العملاء'!A1113</f>
        <v>0</v>
      </c>
      <c r="BB1506" s="126"/>
      <c r="BC1506" s="127"/>
      <c r="BD1506" s="127"/>
      <c r="BE1506" s="125">
        <v>1112</v>
      </c>
    </row>
    <row r="1507" spans="53:57" ht="21" customHeight="1" thickBot="1">
      <c r="BA1507" s="10">
        <f>'اسماء العملاء'!A1114</f>
        <v>0</v>
      </c>
      <c r="BB1507" s="126"/>
      <c r="BC1507" s="127"/>
      <c r="BD1507" s="127"/>
      <c r="BE1507" s="125">
        <v>1113</v>
      </c>
    </row>
    <row r="1508" spans="53:57" ht="21" customHeight="1" thickBot="1">
      <c r="BA1508" s="10">
        <f>'اسماء العملاء'!A1115</f>
        <v>0</v>
      </c>
      <c r="BB1508" s="126"/>
      <c r="BC1508" s="127"/>
      <c r="BD1508" s="127"/>
      <c r="BE1508" s="125">
        <v>1114</v>
      </c>
    </row>
    <row r="1509" spans="53:57" ht="21" customHeight="1" thickBot="1">
      <c r="BA1509" s="10">
        <f>'اسماء العملاء'!A1116</f>
        <v>0</v>
      </c>
      <c r="BB1509" s="126"/>
      <c r="BC1509" s="127"/>
      <c r="BD1509" s="127"/>
      <c r="BE1509" s="125">
        <v>1115</v>
      </c>
    </row>
    <row r="1510" spans="53:57" ht="21" customHeight="1" thickBot="1">
      <c r="BA1510" s="10">
        <f>'اسماء العملاء'!A1117</f>
        <v>0</v>
      </c>
      <c r="BB1510" s="126"/>
      <c r="BC1510" s="127"/>
      <c r="BD1510" s="127"/>
      <c r="BE1510" s="125">
        <v>1116</v>
      </c>
    </row>
    <row r="1511" spans="53:57" ht="21" customHeight="1" thickBot="1">
      <c r="BA1511" s="10">
        <f>'اسماء العملاء'!A1118</f>
        <v>0</v>
      </c>
      <c r="BB1511" s="126"/>
      <c r="BC1511" s="127"/>
      <c r="BD1511" s="127"/>
      <c r="BE1511" s="125">
        <v>1117</v>
      </c>
    </row>
    <row r="1512" spans="53:57" ht="21" customHeight="1" thickBot="1">
      <c r="BA1512" s="10">
        <f>'اسماء العملاء'!A1119</f>
        <v>0</v>
      </c>
      <c r="BB1512" s="126"/>
      <c r="BC1512" s="127"/>
      <c r="BD1512" s="127"/>
      <c r="BE1512" s="125">
        <v>1118</v>
      </c>
    </row>
    <row r="1513" spans="53:57" ht="21" customHeight="1" thickBot="1">
      <c r="BA1513" s="10">
        <f>'اسماء العملاء'!A1120</f>
        <v>0</v>
      </c>
      <c r="BB1513" s="126"/>
      <c r="BC1513" s="127"/>
      <c r="BD1513" s="127"/>
      <c r="BE1513" s="125">
        <v>1119</v>
      </c>
    </row>
    <row r="1514" spans="53:57" ht="21" customHeight="1" thickBot="1">
      <c r="BA1514" s="10">
        <f>'اسماء العملاء'!A1121</f>
        <v>0</v>
      </c>
      <c r="BB1514" s="126"/>
      <c r="BC1514" s="127"/>
      <c r="BD1514" s="127"/>
      <c r="BE1514" s="125">
        <v>1120</v>
      </c>
    </row>
    <row r="1515" spans="53:57" ht="21" customHeight="1" thickBot="1">
      <c r="BA1515" s="10">
        <f>'اسماء العملاء'!A1122</f>
        <v>0</v>
      </c>
      <c r="BB1515" s="126"/>
      <c r="BC1515" s="127"/>
      <c r="BD1515" s="127"/>
      <c r="BE1515" s="125">
        <v>1121</v>
      </c>
    </row>
    <row r="1516" spans="53:57" ht="21" customHeight="1" thickBot="1">
      <c r="BA1516" s="10">
        <f>'اسماء العملاء'!A1123</f>
        <v>0</v>
      </c>
      <c r="BB1516" s="126"/>
      <c r="BC1516" s="127"/>
      <c r="BD1516" s="127"/>
      <c r="BE1516" s="125">
        <v>1122</v>
      </c>
    </row>
    <row r="1517" spans="53:57" ht="21" customHeight="1" thickBot="1">
      <c r="BA1517" s="10">
        <f>'اسماء العملاء'!A1124</f>
        <v>0</v>
      </c>
      <c r="BB1517" s="126"/>
      <c r="BC1517" s="127"/>
      <c r="BD1517" s="127"/>
      <c r="BE1517" s="125">
        <v>1123</v>
      </c>
    </row>
    <row r="1518" spans="53:57" ht="21" customHeight="1" thickBot="1">
      <c r="BA1518" s="10">
        <f>'اسماء العملاء'!A1125</f>
        <v>0</v>
      </c>
      <c r="BB1518" s="126"/>
      <c r="BC1518" s="127"/>
      <c r="BD1518" s="127"/>
      <c r="BE1518" s="125">
        <v>1124</v>
      </c>
    </row>
    <row r="1519" spans="53:57" ht="21" customHeight="1" thickBot="1">
      <c r="BA1519" s="10">
        <f>'اسماء العملاء'!A1126</f>
        <v>0</v>
      </c>
      <c r="BB1519" s="126"/>
      <c r="BC1519" s="127"/>
      <c r="BD1519" s="127"/>
      <c r="BE1519" s="125">
        <v>1125</v>
      </c>
    </row>
    <row r="1520" spans="53:57" ht="21" customHeight="1" thickBot="1">
      <c r="BA1520" s="10">
        <f>'اسماء العملاء'!A1127</f>
        <v>0</v>
      </c>
      <c r="BB1520" s="126"/>
      <c r="BC1520" s="127"/>
      <c r="BD1520" s="127"/>
      <c r="BE1520" s="125">
        <v>1126</v>
      </c>
    </row>
    <row r="1521" spans="53:57" ht="21" customHeight="1" thickBot="1">
      <c r="BA1521" s="10">
        <f>'اسماء العملاء'!A1128</f>
        <v>0</v>
      </c>
      <c r="BB1521" s="126"/>
      <c r="BC1521" s="127"/>
      <c r="BD1521" s="127"/>
      <c r="BE1521" s="125">
        <v>1127</v>
      </c>
    </row>
    <row r="1522" spans="53:57" ht="21" customHeight="1" thickBot="1">
      <c r="BA1522" s="10">
        <f>'اسماء العملاء'!A1129</f>
        <v>0</v>
      </c>
      <c r="BB1522" s="126"/>
      <c r="BC1522" s="127"/>
      <c r="BD1522" s="127"/>
      <c r="BE1522" s="125">
        <v>1128</v>
      </c>
    </row>
    <row r="1523" spans="53:57" ht="21" customHeight="1" thickBot="1">
      <c r="BA1523" s="10">
        <f>'اسماء العملاء'!A1130</f>
        <v>0</v>
      </c>
      <c r="BB1523" s="126"/>
      <c r="BC1523" s="127"/>
      <c r="BD1523" s="127"/>
      <c r="BE1523" s="125">
        <v>1129</v>
      </c>
    </row>
    <row r="1524" spans="53:57" ht="21" customHeight="1" thickBot="1">
      <c r="BA1524" s="10">
        <f>'اسماء العملاء'!A1131</f>
        <v>0</v>
      </c>
      <c r="BB1524" s="126"/>
      <c r="BC1524" s="127"/>
      <c r="BD1524" s="127"/>
      <c r="BE1524" s="125">
        <v>1130</v>
      </c>
    </row>
    <row r="1525" spans="53:57" ht="21" customHeight="1" thickBot="1">
      <c r="BA1525" s="10">
        <f>'اسماء العملاء'!A1132</f>
        <v>0</v>
      </c>
      <c r="BB1525" s="126"/>
      <c r="BC1525" s="127"/>
      <c r="BD1525" s="127"/>
      <c r="BE1525" s="125">
        <v>1131</v>
      </c>
    </row>
    <row r="1526" spans="53:57" ht="21" customHeight="1" thickBot="1">
      <c r="BA1526" s="10">
        <f>'اسماء العملاء'!A1133</f>
        <v>0</v>
      </c>
      <c r="BB1526" s="126"/>
      <c r="BC1526" s="127"/>
      <c r="BD1526" s="127"/>
      <c r="BE1526" s="125">
        <v>1132</v>
      </c>
    </row>
    <row r="1527" spans="53:57" ht="21" customHeight="1" thickBot="1">
      <c r="BA1527" s="10">
        <f>'اسماء العملاء'!A1134</f>
        <v>0</v>
      </c>
      <c r="BB1527" s="126"/>
      <c r="BC1527" s="127"/>
      <c r="BD1527" s="127"/>
      <c r="BE1527" s="125">
        <v>1133</v>
      </c>
    </row>
    <row r="1528" spans="53:57" ht="21" customHeight="1" thickBot="1">
      <c r="BA1528" s="10">
        <f>'اسماء العملاء'!A1135</f>
        <v>0</v>
      </c>
      <c r="BB1528" s="126"/>
      <c r="BC1528" s="127"/>
      <c r="BD1528" s="127"/>
      <c r="BE1528" s="125">
        <v>1134</v>
      </c>
    </row>
    <row r="1529" spans="53:57" ht="21" customHeight="1" thickBot="1">
      <c r="BA1529" s="10">
        <f>'اسماء العملاء'!A1136</f>
        <v>0</v>
      </c>
      <c r="BB1529" s="126"/>
      <c r="BC1529" s="127"/>
      <c r="BD1529" s="127"/>
      <c r="BE1529" s="125">
        <v>1135</v>
      </c>
    </row>
    <row r="1530" spans="53:57" ht="21" customHeight="1" thickBot="1">
      <c r="BA1530" s="10">
        <f>'اسماء العملاء'!A1137</f>
        <v>0</v>
      </c>
      <c r="BB1530" s="126"/>
      <c r="BC1530" s="127"/>
      <c r="BD1530" s="127"/>
      <c r="BE1530" s="125">
        <v>1136</v>
      </c>
    </row>
    <row r="1531" spans="53:57" ht="21" customHeight="1" thickBot="1">
      <c r="BA1531" s="10">
        <f>'اسماء العملاء'!A1138</f>
        <v>0</v>
      </c>
      <c r="BB1531" s="126"/>
      <c r="BC1531" s="127"/>
      <c r="BD1531" s="127"/>
      <c r="BE1531" s="125">
        <v>1137</v>
      </c>
    </row>
    <row r="1532" spans="53:57" ht="21" customHeight="1" thickBot="1">
      <c r="BA1532" s="10">
        <f>'اسماء العملاء'!A1139</f>
        <v>0</v>
      </c>
      <c r="BB1532" s="126"/>
      <c r="BC1532" s="127"/>
      <c r="BD1532" s="127"/>
      <c r="BE1532" s="125">
        <v>1138</v>
      </c>
    </row>
    <row r="1533" spans="53:57" ht="21" customHeight="1" thickBot="1">
      <c r="BA1533" s="10">
        <f>'اسماء العملاء'!A1140</f>
        <v>0</v>
      </c>
      <c r="BB1533" s="126"/>
      <c r="BC1533" s="127"/>
      <c r="BD1533" s="127"/>
      <c r="BE1533" s="125">
        <v>1139</v>
      </c>
    </row>
    <row r="1534" spans="53:57" ht="21" customHeight="1" thickBot="1">
      <c r="BA1534" s="10">
        <f>'اسماء العملاء'!A1141</f>
        <v>0</v>
      </c>
      <c r="BB1534" s="126"/>
      <c r="BC1534" s="127"/>
      <c r="BD1534" s="127"/>
      <c r="BE1534" s="125">
        <v>1140</v>
      </c>
    </row>
    <row r="1535" spans="53:57" ht="21" customHeight="1" thickBot="1">
      <c r="BA1535" s="10">
        <f>'اسماء العملاء'!A1142</f>
        <v>0</v>
      </c>
      <c r="BB1535" s="126"/>
      <c r="BC1535" s="127"/>
      <c r="BD1535" s="127"/>
      <c r="BE1535" s="125">
        <v>1141</v>
      </c>
    </row>
    <row r="1536" spans="53:57" ht="21" customHeight="1" thickBot="1">
      <c r="BA1536" s="10">
        <f>'اسماء العملاء'!A1143</f>
        <v>0</v>
      </c>
      <c r="BB1536" s="126"/>
      <c r="BC1536" s="127"/>
      <c r="BD1536" s="127"/>
      <c r="BE1536" s="125">
        <v>1142</v>
      </c>
    </row>
    <row r="1537" spans="53:57" ht="21" customHeight="1" thickBot="1">
      <c r="BA1537" s="10">
        <f>'اسماء العملاء'!A1144</f>
        <v>0</v>
      </c>
      <c r="BB1537" s="126"/>
      <c r="BC1537" s="127"/>
      <c r="BD1537" s="127"/>
      <c r="BE1537" s="125">
        <v>1143</v>
      </c>
    </row>
    <row r="1538" spans="53:57" ht="21" customHeight="1" thickBot="1">
      <c r="BA1538" s="10">
        <f>'اسماء العملاء'!A1145</f>
        <v>0</v>
      </c>
      <c r="BB1538" s="126"/>
      <c r="BC1538" s="127"/>
      <c r="BD1538" s="127"/>
      <c r="BE1538" s="125">
        <v>1144</v>
      </c>
    </row>
    <row r="1539" spans="53:57" ht="21" customHeight="1" thickBot="1">
      <c r="BA1539" s="10">
        <f>'اسماء العملاء'!A1146</f>
        <v>0</v>
      </c>
      <c r="BB1539" s="126"/>
      <c r="BC1539" s="127"/>
      <c r="BD1539" s="127"/>
      <c r="BE1539" s="125">
        <v>1145</v>
      </c>
    </row>
    <row r="1540" spans="53:57" ht="21" customHeight="1" thickBot="1">
      <c r="BA1540" s="10">
        <f>'اسماء العملاء'!A1147</f>
        <v>0</v>
      </c>
      <c r="BB1540" s="126"/>
      <c r="BC1540" s="127"/>
      <c r="BD1540" s="127"/>
      <c r="BE1540" s="125">
        <v>1146</v>
      </c>
    </row>
    <row r="1541" spans="53:57" ht="21" customHeight="1" thickBot="1">
      <c r="BA1541" s="10">
        <f>'اسماء العملاء'!A1148</f>
        <v>0</v>
      </c>
      <c r="BB1541" s="126"/>
      <c r="BC1541" s="127"/>
      <c r="BD1541" s="127"/>
      <c r="BE1541" s="125">
        <v>1147</v>
      </c>
    </row>
    <row r="1542" spans="53:57" ht="21" customHeight="1" thickBot="1">
      <c r="BA1542" s="10">
        <f>'اسماء العملاء'!A1149</f>
        <v>0</v>
      </c>
      <c r="BB1542" s="126"/>
      <c r="BC1542" s="127"/>
      <c r="BD1542" s="127"/>
      <c r="BE1542" s="125">
        <v>1148</v>
      </c>
    </row>
    <row r="1543" spans="53:57" ht="21" customHeight="1" thickBot="1">
      <c r="BA1543" s="10">
        <f>'اسماء العملاء'!A1150</f>
        <v>0</v>
      </c>
      <c r="BB1543" s="126"/>
      <c r="BC1543" s="127"/>
      <c r="BD1543" s="127"/>
      <c r="BE1543" s="125">
        <v>1149</v>
      </c>
    </row>
    <row r="1544" spans="53:57" ht="21" customHeight="1" thickBot="1">
      <c r="BA1544" s="10">
        <f>'اسماء العملاء'!A1151</f>
        <v>0</v>
      </c>
      <c r="BB1544" s="126"/>
      <c r="BC1544" s="127"/>
      <c r="BD1544" s="127"/>
      <c r="BE1544" s="125">
        <v>1150</v>
      </c>
    </row>
    <row r="1545" spans="53:57" ht="21" customHeight="1" thickBot="1">
      <c r="BA1545" s="10">
        <f>'اسماء العملاء'!A1152</f>
        <v>0</v>
      </c>
      <c r="BB1545" s="126"/>
      <c r="BC1545" s="127"/>
      <c r="BD1545" s="127"/>
      <c r="BE1545" s="125">
        <v>1151</v>
      </c>
    </row>
    <row r="1546" spans="53:57" ht="21" customHeight="1" thickBot="1">
      <c r="BA1546" s="10">
        <f>'اسماء العملاء'!A1153</f>
        <v>0</v>
      </c>
      <c r="BB1546" s="126"/>
      <c r="BC1546" s="127"/>
      <c r="BD1546" s="127"/>
      <c r="BE1546" s="125">
        <v>1152</v>
      </c>
    </row>
    <row r="1547" spans="53:57" ht="21" customHeight="1" thickBot="1">
      <c r="BA1547" s="10">
        <f>'اسماء العملاء'!A1154</f>
        <v>0</v>
      </c>
      <c r="BB1547" s="126"/>
      <c r="BC1547" s="127"/>
      <c r="BD1547" s="127"/>
      <c r="BE1547" s="125">
        <v>1153</v>
      </c>
    </row>
    <row r="1548" spans="53:57" ht="21" customHeight="1" thickBot="1">
      <c r="BA1548" s="10">
        <f>'اسماء العملاء'!A1155</f>
        <v>0</v>
      </c>
      <c r="BB1548" s="126"/>
      <c r="BC1548" s="127"/>
      <c r="BD1548" s="127"/>
      <c r="BE1548" s="125">
        <v>1154</v>
      </c>
    </row>
    <row r="1549" spans="53:57" ht="21" customHeight="1" thickBot="1">
      <c r="BA1549" s="10">
        <f>'اسماء العملاء'!A1156</f>
        <v>0</v>
      </c>
      <c r="BB1549" s="126"/>
      <c r="BC1549" s="127"/>
      <c r="BD1549" s="127"/>
      <c r="BE1549" s="125">
        <v>1155</v>
      </c>
    </row>
    <row r="1550" spans="53:57" ht="21" customHeight="1" thickBot="1">
      <c r="BA1550" s="10">
        <f>'اسماء العملاء'!A1157</f>
        <v>0</v>
      </c>
      <c r="BB1550" s="126"/>
      <c r="BC1550" s="127"/>
      <c r="BD1550" s="127"/>
      <c r="BE1550" s="125">
        <v>1156</v>
      </c>
    </row>
    <row r="1551" spans="53:57" ht="21" customHeight="1" thickBot="1">
      <c r="BA1551" s="10">
        <f>'اسماء العملاء'!A1158</f>
        <v>0</v>
      </c>
      <c r="BB1551" s="126"/>
      <c r="BC1551" s="127"/>
      <c r="BD1551" s="127"/>
      <c r="BE1551" s="125">
        <v>1157</v>
      </c>
    </row>
    <row r="1552" spans="53:57" ht="21" customHeight="1" thickBot="1">
      <c r="BA1552" s="10">
        <f>'اسماء العملاء'!A1159</f>
        <v>0</v>
      </c>
      <c r="BB1552" s="126"/>
      <c r="BC1552" s="127"/>
      <c r="BD1552" s="127"/>
      <c r="BE1552" s="125">
        <v>1158</v>
      </c>
    </row>
    <row r="1553" spans="53:57" ht="21" customHeight="1" thickBot="1">
      <c r="BA1553" s="10">
        <f>'اسماء العملاء'!A1160</f>
        <v>0</v>
      </c>
      <c r="BB1553" s="126"/>
      <c r="BC1553" s="127"/>
      <c r="BD1553" s="127"/>
      <c r="BE1553" s="125">
        <v>1159</v>
      </c>
    </row>
    <row r="1554" spans="53:57" ht="21" customHeight="1" thickBot="1">
      <c r="BA1554" s="10">
        <f>'اسماء العملاء'!A1161</f>
        <v>0</v>
      </c>
      <c r="BB1554" s="126"/>
      <c r="BC1554" s="127"/>
      <c r="BD1554" s="127"/>
      <c r="BE1554" s="125">
        <v>1160</v>
      </c>
    </row>
    <row r="1555" spans="53:57" ht="21" customHeight="1" thickBot="1">
      <c r="BA1555" s="10">
        <f>'اسماء العملاء'!A1162</f>
        <v>0</v>
      </c>
      <c r="BB1555" s="126"/>
      <c r="BC1555" s="127"/>
      <c r="BD1555" s="127"/>
      <c r="BE1555" s="125">
        <v>1161</v>
      </c>
    </row>
    <row r="1556" spans="53:57" ht="21" customHeight="1" thickBot="1">
      <c r="BA1556" s="10">
        <f>'اسماء العملاء'!A1163</f>
        <v>0</v>
      </c>
      <c r="BB1556" s="126"/>
      <c r="BC1556" s="127"/>
      <c r="BD1556" s="127"/>
      <c r="BE1556" s="125">
        <v>1162</v>
      </c>
    </row>
    <row r="1557" spans="53:57" ht="21" customHeight="1" thickBot="1">
      <c r="BA1557" s="10">
        <f>'اسماء العملاء'!A1164</f>
        <v>0</v>
      </c>
      <c r="BB1557" s="126"/>
      <c r="BC1557" s="127"/>
      <c r="BD1557" s="127"/>
      <c r="BE1557" s="125">
        <v>1163</v>
      </c>
    </row>
    <row r="1558" spans="53:57" ht="21" customHeight="1" thickBot="1">
      <c r="BA1558" s="10">
        <f>'اسماء العملاء'!A1165</f>
        <v>0</v>
      </c>
      <c r="BB1558" s="126"/>
      <c r="BC1558" s="127"/>
      <c r="BD1558" s="127"/>
      <c r="BE1558" s="125">
        <v>1164</v>
      </c>
    </row>
    <row r="1559" spans="53:57" ht="21" customHeight="1" thickBot="1">
      <c r="BA1559" s="10">
        <f>'اسماء العملاء'!A1166</f>
        <v>0</v>
      </c>
      <c r="BB1559" s="126"/>
      <c r="BC1559" s="127"/>
      <c r="BD1559" s="127"/>
      <c r="BE1559" s="125">
        <v>1165</v>
      </c>
    </row>
    <row r="1560" spans="53:57" ht="21" customHeight="1" thickBot="1">
      <c r="BA1560" s="10">
        <f>'اسماء العملاء'!A1167</f>
        <v>0</v>
      </c>
      <c r="BB1560" s="126"/>
      <c r="BC1560" s="127"/>
      <c r="BD1560" s="127"/>
      <c r="BE1560" s="125">
        <v>1166</v>
      </c>
    </row>
    <row r="1561" spans="53:57" ht="21" customHeight="1" thickBot="1">
      <c r="BA1561" s="10">
        <f>'اسماء العملاء'!A1168</f>
        <v>0</v>
      </c>
      <c r="BB1561" s="126"/>
      <c r="BC1561" s="127"/>
      <c r="BD1561" s="127"/>
      <c r="BE1561" s="125">
        <v>1167</v>
      </c>
    </row>
    <row r="1562" spans="53:57" ht="21" customHeight="1" thickBot="1">
      <c r="BA1562" s="10">
        <f>'اسماء العملاء'!A1169</f>
        <v>0</v>
      </c>
      <c r="BB1562" s="126"/>
      <c r="BC1562" s="127"/>
      <c r="BD1562" s="127"/>
      <c r="BE1562" s="125">
        <v>1168</v>
      </c>
    </row>
    <row r="1563" spans="53:57" ht="21" customHeight="1" thickBot="1">
      <c r="BA1563" s="10">
        <f>'اسماء العملاء'!A1170</f>
        <v>0</v>
      </c>
      <c r="BB1563" s="126"/>
      <c r="BC1563" s="127"/>
      <c r="BD1563" s="127"/>
      <c r="BE1563" s="125">
        <v>1169</v>
      </c>
    </row>
    <row r="1564" spans="53:57" ht="21" customHeight="1" thickBot="1">
      <c r="BA1564" s="10">
        <f>'اسماء العملاء'!A1171</f>
        <v>0</v>
      </c>
      <c r="BB1564" s="126"/>
      <c r="BC1564" s="127"/>
      <c r="BD1564" s="127"/>
      <c r="BE1564" s="125">
        <v>1170</v>
      </c>
    </row>
    <row r="1565" spans="53:57" ht="21" customHeight="1" thickBot="1">
      <c r="BA1565" s="10">
        <f>'اسماء العملاء'!A1172</f>
        <v>0</v>
      </c>
      <c r="BB1565" s="126"/>
      <c r="BC1565" s="127"/>
      <c r="BD1565" s="127"/>
      <c r="BE1565" s="125">
        <v>1171</v>
      </c>
    </row>
    <row r="1566" spans="53:57" ht="21" customHeight="1" thickBot="1">
      <c r="BA1566" s="10">
        <f>'اسماء العملاء'!A1173</f>
        <v>0</v>
      </c>
      <c r="BB1566" s="126"/>
      <c r="BC1566" s="127"/>
      <c r="BD1566" s="127"/>
      <c r="BE1566" s="125">
        <v>1172</v>
      </c>
    </row>
    <row r="1567" spans="53:57" ht="21" customHeight="1" thickBot="1">
      <c r="BA1567" s="10">
        <f>'اسماء العملاء'!A1174</f>
        <v>0</v>
      </c>
      <c r="BB1567" s="126"/>
      <c r="BC1567" s="127"/>
      <c r="BD1567" s="127"/>
      <c r="BE1567" s="125">
        <v>1173</v>
      </c>
    </row>
    <row r="1568" spans="53:57" ht="21" customHeight="1" thickBot="1">
      <c r="BA1568" s="10">
        <f>'اسماء العملاء'!A1175</f>
        <v>0</v>
      </c>
      <c r="BB1568" s="126"/>
      <c r="BC1568" s="127"/>
      <c r="BD1568" s="127"/>
      <c r="BE1568" s="125">
        <v>1174</v>
      </c>
    </row>
    <row r="1569" spans="53:57" ht="21" customHeight="1" thickBot="1">
      <c r="BA1569" s="10">
        <f>'اسماء العملاء'!A1176</f>
        <v>0</v>
      </c>
      <c r="BB1569" s="126"/>
      <c r="BC1569" s="127"/>
      <c r="BD1569" s="127"/>
      <c r="BE1569" s="125">
        <v>1175</v>
      </c>
    </row>
    <row r="1570" spans="53:57" ht="21" customHeight="1" thickBot="1">
      <c r="BA1570" s="10">
        <f>'اسماء العملاء'!A1177</f>
        <v>0</v>
      </c>
      <c r="BB1570" s="126"/>
      <c r="BC1570" s="127"/>
      <c r="BD1570" s="127"/>
      <c r="BE1570" s="125">
        <v>1176</v>
      </c>
    </row>
    <row r="1571" spans="53:57" ht="21" customHeight="1" thickBot="1">
      <c r="BA1571" s="10">
        <f>'اسماء العملاء'!A1178</f>
        <v>0</v>
      </c>
      <c r="BB1571" s="126"/>
      <c r="BC1571" s="127"/>
      <c r="BD1571" s="127"/>
      <c r="BE1571" s="125">
        <v>1177</v>
      </c>
    </row>
    <row r="1572" spans="53:57" ht="21" customHeight="1" thickBot="1">
      <c r="BA1572" s="10">
        <f>'اسماء العملاء'!A1179</f>
        <v>0</v>
      </c>
      <c r="BB1572" s="126"/>
      <c r="BC1572" s="127"/>
      <c r="BD1572" s="127"/>
      <c r="BE1572" s="125">
        <v>1178</v>
      </c>
    </row>
    <row r="1573" spans="53:57" ht="21" customHeight="1" thickBot="1">
      <c r="BA1573" s="10">
        <f>'اسماء العملاء'!A1180</f>
        <v>0</v>
      </c>
      <c r="BB1573" s="126"/>
      <c r="BC1573" s="127"/>
      <c r="BD1573" s="127"/>
      <c r="BE1573" s="125">
        <v>1179</v>
      </c>
    </row>
    <row r="1574" spans="53:57" ht="21" customHeight="1" thickBot="1">
      <c r="BA1574" s="10">
        <f>'اسماء العملاء'!A1181</f>
        <v>0</v>
      </c>
      <c r="BB1574" s="126"/>
      <c r="BC1574" s="127"/>
      <c r="BD1574" s="127"/>
      <c r="BE1574" s="125">
        <v>1180</v>
      </c>
    </row>
    <row r="1575" spans="53:57" ht="21" customHeight="1" thickBot="1">
      <c r="BA1575" s="10">
        <f>'اسماء العملاء'!A1182</f>
        <v>0</v>
      </c>
      <c r="BB1575" s="126"/>
      <c r="BC1575" s="127"/>
      <c r="BD1575" s="127"/>
      <c r="BE1575" s="125">
        <v>1181</v>
      </c>
    </row>
    <row r="1576" spans="53:57" ht="21" customHeight="1" thickBot="1">
      <c r="BA1576" s="10">
        <f>'اسماء العملاء'!A1183</f>
        <v>0</v>
      </c>
      <c r="BB1576" s="126"/>
      <c r="BC1576" s="127"/>
      <c r="BD1576" s="127"/>
      <c r="BE1576" s="125">
        <v>1182</v>
      </c>
    </row>
    <row r="1577" spans="53:57" ht="21" customHeight="1" thickBot="1">
      <c r="BA1577" s="10">
        <f>'اسماء العملاء'!A1184</f>
        <v>0</v>
      </c>
      <c r="BB1577" s="126"/>
      <c r="BC1577" s="127"/>
      <c r="BD1577" s="127"/>
      <c r="BE1577" s="125">
        <v>1183</v>
      </c>
    </row>
    <row r="1578" spans="53:57" ht="21" customHeight="1" thickBot="1">
      <c r="BA1578" s="10">
        <f>'اسماء العملاء'!A1185</f>
        <v>0</v>
      </c>
      <c r="BB1578" s="126"/>
      <c r="BC1578" s="127"/>
      <c r="BD1578" s="127"/>
      <c r="BE1578" s="125">
        <v>1184</v>
      </c>
    </row>
    <row r="1579" spans="53:57" ht="21" customHeight="1" thickBot="1">
      <c r="BA1579" s="10">
        <f>'اسماء العملاء'!A1186</f>
        <v>0</v>
      </c>
      <c r="BB1579" s="129"/>
      <c r="BC1579" s="127"/>
      <c r="BD1579" s="127"/>
      <c r="BE1579" s="125">
        <v>1185</v>
      </c>
    </row>
    <row r="1580" spans="53:57" ht="21" customHeight="1" thickBot="1">
      <c r="BA1580" s="10">
        <f>'اسماء العملاء'!A1187</f>
        <v>0</v>
      </c>
      <c r="BB1580" s="175"/>
      <c r="BC1580" s="127"/>
      <c r="BD1580" s="172"/>
      <c r="BE1580" s="125">
        <v>1186</v>
      </c>
    </row>
    <row r="1581" spans="53:57" ht="21" customHeight="1" thickBot="1">
      <c r="BA1581" s="10">
        <f>'اسماء العملاء'!A1188</f>
        <v>0</v>
      </c>
      <c r="BB1581" s="126"/>
      <c r="BC1581" s="127"/>
      <c r="BD1581" s="127"/>
      <c r="BE1581" s="125">
        <v>1187</v>
      </c>
    </row>
    <row r="1582" spans="53:57" ht="21" customHeight="1" thickBot="1">
      <c r="BA1582" s="10">
        <f>'اسماء العملاء'!A1189</f>
        <v>0</v>
      </c>
      <c r="BB1582" s="126"/>
      <c r="BC1582" s="127"/>
      <c r="BD1582" s="127"/>
      <c r="BE1582" s="125">
        <v>1188</v>
      </c>
    </row>
    <row r="1583" spans="53:57" ht="21" customHeight="1" thickBot="1">
      <c r="BA1583" s="10">
        <f>'اسماء العملاء'!A1190</f>
        <v>0</v>
      </c>
      <c r="BB1583" s="126"/>
      <c r="BC1583" s="127"/>
      <c r="BD1583" s="127"/>
      <c r="BE1583" s="125">
        <v>1189</v>
      </c>
    </row>
    <row r="1584" spans="53:57" ht="21" customHeight="1" thickBot="1">
      <c r="BA1584" s="10">
        <f>'اسماء العملاء'!A1191</f>
        <v>0</v>
      </c>
      <c r="BB1584" s="126"/>
      <c r="BC1584" s="127"/>
      <c r="BD1584" s="127"/>
      <c r="BE1584" s="125">
        <v>1190</v>
      </c>
    </row>
    <row r="1585" spans="53:57" ht="21" customHeight="1" thickBot="1">
      <c r="BA1585" s="10">
        <f>'اسماء العملاء'!A1192</f>
        <v>0</v>
      </c>
      <c r="BB1585" s="126"/>
      <c r="BC1585" s="127"/>
      <c r="BD1585" s="127"/>
      <c r="BE1585" s="125">
        <v>1191</v>
      </c>
    </row>
    <row r="1586" spans="53:57" ht="21" customHeight="1" thickBot="1">
      <c r="BA1586" s="10">
        <f>'اسماء العملاء'!A1193</f>
        <v>0</v>
      </c>
      <c r="BB1586" s="126"/>
      <c r="BC1586" s="127"/>
      <c r="BD1586" s="127"/>
      <c r="BE1586" s="125">
        <v>1192</v>
      </c>
    </row>
    <row r="1587" spans="53:57" ht="21" customHeight="1" thickBot="1">
      <c r="BA1587" s="10">
        <f>'اسماء العملاء'!A1194</f>
        <v>0</v>
      </c>
      <c r="BB1587" s="126"/>
      <c r="BC1587" s="127"/>
      <c r="BD1587" s="127"/>
      <c r="BE1587" s="125">
        <v>1193</v>
      </c>
    </row>
    <row r="1588" spans="53:57" ht="21" customHeight="1" thickBot="1">
      <c r="BA1588" s="10">
        <f>'اسماء العملاء'!A1195</f>
        <v>0</v>
      </c>
      <c r="BB1588" s="126"/>
      <c r="BC1588" s="127"/>
      <c r="BD1588" s="127"/>
      <c r="BE1588" s="125">
        <v>1194</v>
      </c>
    </row>
    <row r="1589" spans="53:57" ht="21" customHeight="1" thickBot="1">
      <c r="BA1589" s="10">
        <f>'اسماء العملاء'!A1196</f>
        <v>0</v>
      </c>
      <c r="BB1589" s="126"/>
      <c r="BC1589" s="127"/>
      <c r="BD1589" s="127"/>
      <c r="BE1589" s="125">
        <v>1195</v>
      </c>
    </row>
    <row r="1590" spans="53:57" ht="21" customHeight="1" thickBot="1">
      <c r="BA1590" s="10">
        <f>'اسماء العملاء'!A1197</f>
        <v>0</v>
      </c>
      <c r="BB1590" s="126"/>
      <c r="BC1590" s="127"/>
      <c r="BD1590" s="127"/>
      <c r="BE1590" s="125">
        <v>1196</v>
      </c>
    </row>
    <row r="1591" spans="53:57" ht="21" customHeight="1" thickBot="1">
      <c r="BA1591" s="10">
        <f>'اسماء العملاء'!A1198</f>
        <v>0</v>
      </c>
      <c r="BB1591" s="126"/>
      <c r="BC1591" s="127"/>
      <c r="BD1591" s="127"/>
      <c r="BE1591" s="125">
        <v>1197</v>
      </c>
    </row>
    <row r="1592" spans="53:57" ht="21" customHeight="1" thickBot="1">
      <c r="BA1592" s="10">
        <f>'اسماء العملاء'!A1199</f>
        <v>0</v>
      </c>
      <c r="BB1592" s="126"/>
      <c r="BC1592" s="127"/>
      <c r="BD1592" s="127"/>
      <c r="BE1592" s="125">
        <v>1198</v>
      </c>
    </row>
    <row r="1593" spans="53:57" ht="21" customHeight="1" thickBot="1">
      <c r="BA1593" s="10">
        <f>'اسماء العملاء'!A1200</f>
        <v>0</v>
      </c>
      <c r="BB1593" s="126"/>
      <c r="BC1593" s="127"/>
      <c r="BD1593" s="127"/>
      <c r="BE1593" s="125">
        <v>1199</v>
      </c>
    </row>
    <row r="1594" spans="53:57" ht="21" customHeight="1" thickBot="1">
      <c r="BA1594" s="10">
        <f>'اسماء العملاء'!A1201</f>
        <v>0</v>
      </c>
      <c r="BB1594" s="126"/>
      <c r="BC1594" s="127"/>
      <c r="BD1594" s="127"/>
      <c r="BE1594" s="125">
        <v>1200</v>
      </c>
    </row>
    <row r="1595" spans="53:57" ht="21" customHeight="1" thickBot="1">
      <c r="BA1595" s="10">
        <f>'اسماء العملاء'!A1202</f>
        <v>0</v>
      </c>
      <c r="BB1595" s="126"/>
      <c r="BC1595" s="127"/>
      <c r="BD1595" s="127"/>
      <c r="BE1595" s="125">
        <v>1201</v>
      </c>
    </row>
    <row r="1596" spans="53:57" ht="21" customHeight="1" thickBot="1">
      <c r="BA1596" s="10">
        <f>'اسماء العملاء'!A1203</f>
        <v>0</v>
      </c>
      <c r="BB1596" s="126"/>
      <c r="BC1596" s="127"/>
      <c r="BD1596" s="127"/>
      <c r="BE1596" s="125">
        <v>1202</v>
      </c>
    </row>
    <row r="1597" spans="53:57" ht="21" customHeight="1" thickBot="1">
      <c r="BA1597" s="10">
        <f>'اسماء العملاء'!A1204</f>
        <v>0</v>
      </c>
      <c r="BB1597" s="126"/>
      <c r="BC1597" s="127"/>
      <c r="BD1597" s="127"/>
      <c r="BE1597" s="125">
        <v>1203</v>
      </c>
    </row>
    <row r="1598" spans="53:57" ht="21" customHeight="1" thickBot="1">
      <c r="BA1598" s="10">
        <f>'اسماء العملاء'!A1205</f>
        <v>0</v>
      </c>
      <c r="BB1598" s="126"/>
      <c r="BC1598" s="127"/>
      <c r="BD1598" s="127"/>
      <c r="BE1598" s="125">
        <v>1204</v>
      </c>
    </row>
    <row r="1599" spans="53:57" ht="21" customHeight="1" thickBot="1">
      <c r="BA1599" s="10">
        <f>'اسماء العملاء'!A1206</f>
        <v>0</v>
      </c>
      <c r="BB1599" s="126"/>
      <c r="BC1599" s="127"/>
      <c r="BD1599" s="127"/>
      <c r="BE1599" s="125">
        <v>1205</v>
      </c>
    </row>
    <row r="1600" spans="53:57" ht="21" customHeight="1" thickBot="1">
      <c r="BA1600" s="10">
        <f>'اسماء العملاء'!A1207</f>
        <v>0</v>
      </c>
      <c r="BB1600" s="126"/>
      <c r="BC1600" s="127"/>
      <c r="BD1600" s="127"/>
      <c r="BE1600" s="125">
        <v>1206</v>
      </c>
    </row>
    <row r="1601" spans="53:57" ht="21" customHeight="1" thickBot="1">
      <c r="BA1601" s="10">
        <f>'اسماء العملاء'!A1208</f>
        <v>0</v>
      </c>
      <c r="BB1601" s="126"/>
      <c r="BC1601" s="127"/>
      <c r="BD1601" s="127"/>
      <c r="BE1601" s="125">
        <v>1207</v>
      </c>
    </row>
    <row r="1602" spans="53:57" ht="21" customHeight="1" thickBot="1">
      <c r="BA1602" s="10">
        <f>'اسماء العملاء'!A1209</f>
        <v>0</v>
      </c>
      <c r="BB1602" s="126"/>
      <c r="BC1602" s="127"/>
      <c r="BD1602" s="127"/>
      <c r="BE1602" s="125">
        <v>1208</v>
      </c>
    </row>
    <row r="1603" spans="53:57" ht="21" customHeight="1" thickBot="1">
      <c r="BA1603" s="10">
        <f>'اسماء العملاء'!A1210</f>
        <v>0</v>
      </c>
      <c r="BB1603" s="126"/>
      <c r="BC1603" s="127"/>
      <c r="BD1603" s="127"/>
      <c r="BE1603" s="125">
        <v>1209</v>
      </c>
    </row>
    <row r="1604" spans="53:57" ht="21" customHeight="1" thickBot="1">
      <c r="BA1604" s="10">
        <f>'اسماء العملاء'!A1211</f>
        <v>0</v>
      </c>
      <c r="BB1604" s="126"/>
      <c r="BC1604" s="127"/>
      <c r="BD1604" s="127"/>
      <c r="BE1604" s="125">
        <v>1210</v>
      </c>
    </row>
    <row r="1605" spans="53:57" ht="21" customHeight="1" thickBot="1">
      <c r="BA1605" s="10">
        <f>'اسماء العملاء'!A1212</f>
        <v>0</v>
      </c>
      <c r="BB1605" s="126"/>
      <c r="BC1605" s="127"/>
      <c r="BD1605" s="127"/>
      <c r="BE1605" s="125">
        <v>1211</v>
      </c>
    </row>
    <row r="1606" spans="53:57" ht="21" customHeight="1" thickBot="1">
      <c r="BA1606" s="10">
        <f>'اسماء العملاء'!A1213</f>
        <v>0</v>
      </c>
      <c r="BB1606" s="126"/>
      <c r="BC1606" s="127"/>
      <c r="BD1606" s="127"/>
      <c r="BE1606" s="125">
        <v>1212</v>
      </c>
    </row>
    <row r="1607" spans="53:57" ht="21" customHeight="1" thickBot="1">
      <c r="BA1607" s="10">
        <f>'اسماء العملاء'!A1214</f>
        <v>0</v>
      </c>
      <c r="BB1607" s="126"/>
      <c r="BC1607" s="127"/>
      <c r="BD1607" s="127"/>
      <c r="BE1607" s="125">
        <v>1213</v>
      </c>
    </row>
    <row r="1608" spans="53:57" ht="21" customHeight="1" thickBot="1">
      <c r="BA1608" s="10">
        <f>'اسماء العملاء'!A1215</f>
        <v>0</v>
      </c>
      <c r="BB1608" s="126"/>
      <c r="BC1608" s="127"/>
      <c r="BD1608" s="127"/>
      <c r="BE1608" s="125">
        <v>1214</v>
      </c>
    </row>
    <row r="1609" spans="53:57" ht="21" customHeight="1" thickBot="1">
      <c r="BA1609" s="10">
        <f>'اسماء العملاء'!A1216</f>
        <v>0</v>
      </c>
      <c r="BB1609" s="126"/>
      <c r="BC1609" s="127"/>
      <c r="BD1609" s="127"/>
      <c r="BE1609" s="125">
        <v>1215</v>
      </c>
    </row>
    <row r="1610" spans="53:57" ht="21" customHeight="1" thickBot="1">
      <c r="BA1610" s="10">
        <f>'اسماء العملاء'!A1217</f>
        <v>0</v>
      </c>
      <c r="BB1610" s="126"/>
      <c r="BC1610" s="127"/>
      <c r="BD1610" s="127"/>
      <c r="BE1610" s="125">
        <v>1216</v>
      </c>
    </row>
    <row r="1611" spans="53:57" ht="21" customHeight="1" thickBot="1">
      <c r="BA1611" s="10">
        <f>'اسماء العملاء'!A1218</f>
        <v>0</v>
      </c>
      <c r="BB1611" s="126"/>
      <c r="BC1611" s="127"/>
      <c r="BD1611" s="127"/>
      <c r="BE1611" s="125">
        <v>1217</v>
      </c>
    </row>
    <row r="1612" spans="53:57" ht="21" customHeight="1" thickBot="1">
      <c r="BA1612" s="10">
        <f>'اسماء العملاء'!A1219</f>
        <v>0</v>
      </c>
      <c r="BB1612" s="126"/>
      <c r="BC1612" s="127"/>
      <c r="BD1612" s="127"/>
      <c r="BE1612" s="125">
        <v>1218</v>
      </c>
    </row>
    <row r="1613" spans="53:57" ht="21" customHeight="1" thickBot="1">
      <c r="BA1613" s="10">
        <f>'اسماء العملاء'!A1220</f>
        <v>0</v>
      </c>
      <c r="BB1613" s="126"/>
      <c r="BC1613" s="127"/>
      <c r="BD1613" s="127"/>
      <c r="BE1613" s="125">
        <v>1219</v>
      </c>
    </row>
    <row r="1614" spans="53:57" ht="21" customHeight="1" thickBot="1">
      <c r="BA1614" s="10">
        <f>'اسماء العملاء'!A1221</f>
        <v>0</v>
      </c>
      <c r="BB1614" s="126"/>
      <c r="BC1614" s="127"/>
      <c r="BD1614" s="127"/>
      <c r="BE1614" s="125">
        <v>1220</v>
      </c>
    </row>
    <row r="1615" spans="53:57" ht="21" customHeight="1" thickBot="1">
      <c r="BA1615" s="10">
        <f>'اسماء العملاء'!A1222</f>
        <v>0</v>
      </c>
      <c r="BB1615" s="126"/>
      <c r="BC1615" s="127"/>
      <c r="BD1615" s="127"/>
      <c r="BE1615" s="125">
        <v>1221</v>
      </c>
    </row>
    <row r="1616" spans="53:57" ht="21" customHeight="1" thickBot="1">
      <c r="BA1616" s="10">
        <f>'اسماء العملاء'!A1223</f>
        <v>0</v>
      </c>
      <c r="BB1616" s="126"/>
      <c r="BC1616" s="127"/>
      <c r="BD1616" s="127"/>
      <c r="BE1616" s="125">
        <v>1222</v>
      </c>
    </row>
    <row r="1617" spans="53:57" ht="21" customHeight="1" thickBot="1">
      <c r="BA1617" s="10">
        <f>'اسماء العملاء'!A1224</f>
        <v>0</v>
      </c>
      <c r="BB1617" s="126"/>
      <c r="BC1617" s="127"/>
      <c r="BD1617" s="127"/>
      <c r="BE1617" s="125">
        <v>1223</v>
      </c>
    </row>
    <row r="1618" spans="53:57" ht="21" customHeight="1" thickBot="1">
      <c r="BA1618" s="10">
        <f>'اسماء العملاء'!A1225</f>
        <v>0</v>
      </c>
      <c r="BB1618" s="126"/>
      <c r="BC1618" s="127"/>
      <c r="BD1618" s="127"/>
      <c r="BE1618" s="125">
        <v>1224</v>
      </c>
    </row>
    <row r="1619" spans="53:57" ht="21" customHeight="1" thickBot="1">
      <c r="BA1619" s="10">
        <f>'اسماء العملاء'!A1226</f>
        <v>0</v>
      </c>
      <c r="BB1619" s="126"/>
      <c r="BC1619" s="127"/>
      <c r="BD1619" s="127"/>
      <c r="BE1619" s="125">
        <v>1225</v>
      </c>
    </row>
    <row r="1620" spans="53:57" ht="21" customHeight="1" thickBot="1">
      <c r="BA1620" s="10">
        <f>'اسماء العملاء'!A1227</f>
        <v>0</v>
      </c>
      <c r="BB1620" s="126"/>
      <c r="BC1620" s="127"/>
      <c r="BD1620" s="127"/>
      <c r="BE1620" s="125">
        <v>1226</v>
      </c>
    </row>
    <row r="1621" spans="53:57" ht="21" customHeight="1" thickBot="1">
      <c r="BA1621" s="10">
        <f>'اسماء العملاء'!A1228</f>
        <v>0</v>
      </c>
      <c r="BB1621" s="126"/>
      <c r="BC1621" s="127"/>
      <c r="BD1621" s="127"/>
      <c r="BE1621" s="125">
        <v>1227</v>
      </c>
    </row>
    <row r="1622" spans="53:57" ht="21" customHeight="1" thickBot="1">
      <c r="BA1622" s="10">
        <f>'اسماء العملاء'!A1229</f>
        <v>0</v>
      </c>
      <c r="BB1622" s="126"/>
      <c r="BC1622" s="127"/>
      <c r="BD1622" s="127"/>
      <c r="BE1622" s="125">
        <v>1228</v>
      </c>
    </row>
    <row r="1623" spans="53:57" ht="21" customHeight="1" thickBot="1">
      <c r="BA1623" s="10">
        <f>'اسماء العملاء'!A1230</f>
        <v>0</v>
      </c>
      <c r="BB1623" s="126"/>
      <c r="BC1623" s="127"/>
      <c r="BD1623" s="127"/>
      <c r="BE1623" s="125">
        <v>1229</v>
      </c>
    </row>
    <row r="1624" spans="53:57" ht="21" customHeight="1" thickBot="1">
      <c r="BA1624" s="10">
        <f>'اسماء العملاء'!A1231</f>
        <v>0</v>
      </c>
      <c r="BB1624" s="126"/>
      <c r="BC1624" s="127"/>
      <c r="BD1624" s="127"/>
      <c r="BE1624" s="125">
        <v>1230</v>
      </c>
    </row>
    <row r="1625" spans="53:57" ht="21" customHeight="1" thickBot="1">
      <c r="BA1625" s="10">
        <f>'اسماء العملاء'!A1232</f>
        <v>0</v>
      </c>
      <c r="BB1625" s="126"/>
      <c r="BC1625" s="127"/>
      <c r="BD1625" s="127"/>
      <c r="BE1625" s="125">
        <v>1231</v>
      </c>
    </row>
    <row r="1626" spans="53:57" ht="21" customHeight="1" thickBot="1">
      <c r="BA1626" s="10">
        <f>'اسماء العملاء'!A1233</f>
        <v>0</v>
      </c>
      <c r="BB1626" s="126"/>
      <c r="BC1626" s="127"/>
      <c r="BD1626" s="127"/>
      <c r="BE1626" s="125">
        <v>1232</v>
      </c>
    </row>
    <row r="1627" spans="53:57" ht="21" customHeight="1" thickBot="1">
      <c r="BA1627" s="10">
        <f>'اسماء العملاء'!A1234</f>
        <v>0</v>
      </c>
      <c r="BB1627" s="126"/>
      <c r="BC1627" s="127"/>
      <c r="BD1627" s="127"/>
      <c r="BE1627" s="125">
        <v>1233</v>
      </c>
    </row>
    <row r="1628" spans="53:57" ht="21" customHeight="1" thickBot="1">
      <c r="BA1628" s="10">
        <f>'اسماء العملاء'!A1235</f>
        <v>0</v>
      </c>
      <c r="BB1628" s="126"/>
      <c r="BC1628" s="127"/>
      <c r="BD1628" s="127"/>
      <c r="BE1628" s="125">
        <v>1234</v>
      </c>
    </row>
    <row r="1629" spans="53:57" ht="21" customHeight="1" thickBot="1">
      <c r="BA1629" s="10">
        <f>'اسماء العملاء'!A1236</f>
        <v>0</v>
      </c>
      <c r="BB1629" s="126"/>
      <c r="BC1629" s="127"/>
      <c r="BD1629" s="127"/>
      <c r="BE1629" s="125">
        <v>1235</v>
      </c>
    </row>
    <row r="1630" spans="53:57" ht="21" customHeight="1" thickBot="1">
      <c r="BA1630" s="10">
        <f>'اسماء العملاء'!A1237</f>
        <v>0</v>
      </c>
      <c r="BB1630" s="126"/>
      <c r="BC1630" s="127"/>
      <c r="BD1630" s="127"/>
      <c r="BE1630" s="125">
        <v>1236</v>
      </c>
    </row>
    <row r="1631" spans="53:57" ht="21" customHeight="1" thickBot="1">
      <c r="BA1631" s="10">
        <f>'اسماء العملاء'!A1238</f>
        <v>0</v>
      </c>
      <c r="BB1631" s="126"/>
      <c r="BC1631" s="127"/>
      <c r="BD1631" s="127"/>
      <c r="BE1631" s="125">
        <v>1237</v>
      </c>
    </row>
    <row r="1632" spans="53:57" ht="21" customHeight="1" thickBot="1">
      <c r="BA1632" s="10">
        <f>'اسماء العملاء'!A1239</f>
        <v>0</v>
      </c>
      <c r="BB1632" s="126"/>
      <c r="BC1632" s="127"/>
      <c r="BD1632" s="127"/>
      <c r="BE1632" s="125">
        <v>1238</v>
      </c>
    </row>
    <row r="1633" spans="53:57" ht="21" customHeight="1" thickBot="1">
      <c r="BA1633" s="10">
        <f>'اسماء العملاء'!A1240</f>
        <v>0</v>
      </c>
      <c r="BB1633" s="126"/>
      <c r="BC1633" s="127"/>
      <c r="BD1633" s="127"/>
      <c r="BE1633" s="125">
        <v>1239</v>
      </c>
    </row>
    <row r="1634" spans="53:57" ht="21" customHeight="1" thickBot="1">
      <c r="BA1634" s="10">
        <f>'اسماء العملاء'!A1241</f>
        <v>0</v>
      </c>
      <c r="BB1634" s="126"/>
      <c r="BC1634" s="127"/>
      <c r="BD1634" s="127"/>
      <c r="BE1634" s="125">
        <v>1240</v>
      </c>
    </row>
    <row r="1635" spans="53:57" ht="21" customHeight="1" thickBot="1">
      <c r="BA1635" s="10">
        <f>'اسماء العملاء'!A1242</f>
        <v>0</v>
      </c>
      <c r="BB1635" s="126"/>
      <c r="BC1635" s="127"/>
      <c r="BD1635" s="127"/>
      <c r="BE1635" s="125">
        <v>1241</v>
      </c>
    </row>
    <row r="1636" spans="53:57" ht="21" customHeight="1" thickBot="1">
      <c r="BA1636" s="10">
        <f>'اسماء العملاء'!A1243</f>
        <v>0</v>
      </c>
      <c r="BB1636" s="126"/>
      <c r="BC1636" s="127"/>
      <c r="BD1636" s="127"/>
      <c r="BE1636" s="125">
        <v>1242</v>
      </c>
    </row>
    <row r="1637" spans="53:57" ht="21" customHeight="1" thickBot="1">
      <c r="BA1637" s="10">
        <f>'اسماء العملاء'!A1244</f>
        <v>0</v>
      </c>
      <c r="BB1637" s="126"/>
      <c r="BC1637" s="127"/>
      <c r="BD1637" s="127"/>
      <c r="BE1637" s="125">
        <v>1243</v>
      </c>
    </row>
    <row r="1638" spans="53:57" ht="21" customHeight="1" thickBot="1">
      <c r="BA1638" s="10">
        <f>'اسماء العملاء'!A1245</f>
        <v>0</v>
      </c>
      <c r="BB1638" s="126"/>
      <c r="BC1638" s="127"/>
      <c r="BD1638" s="127"/>
      <c r="BE1638" s="125">
        <v>1244</v>
      </c>
    </row>
    <row r="1639" spans="53:57" ht="21" customHeight="1" thickBot="1">
      <c r="BA1639" s="10">
        <f>'اسماء العملاء'!A1246</f>
        <v>0</v>
      </c>
      <c r="BB1639" s="126"/>
      <c r="BC1639" s="127"/>
      <c r="BD1639" s="127"/>
      <c r="BE1639" s="125">
        <v>1245</v>
      </c>
    </row>
    <row r="1640" spans="53:57" ht="21" customHeight="1" thickBot="1">
      <c r="BA1640" s="10">
        <f>'اسماء العملاء'!A1247</f>
        <v>0</v>
      </c>
      <c r="BB1640" s="126"/>
      <c r="BC1640" s="127"/>
      <c r="BD1640" s="127"/>
      <c r="BE1640" s="125">
        <v>1246</v>
      </c>
    </row>
    <row r="1641" spans="53:57" ht="21" customHeight="1" thickBot="1">
      <c r="BA1641" s="10">
        <f>'اسماء العملاء'!A1248</f>
        <v>0</v>
      </c>
      <c r="BB1641" s="126"/>
      <c r="BC1641" s="127"/>
      <c r="BD1641" s="127"/>
      <c r="BE1641" s="125">
        <v>1247</v>
      </c>
    </row>
    <row r="1642" spans="53:57" ht="21" customHeight="1" thickBot="1">
      <c r="BA1642" s="10">
        <f>'اسماء العملاء'!A1249</f>
        <v>0</v>
      </c>
      <c r="BB1642" s="126"/>
      <c r="BC1642" s="127"/>
      <c r="BD1642" s="127"/>
      <c r="BE1642" s="125">
        <v>1248</v>
      </c>
    </row>
    <row r="1643" spans="53:57" ht="21" customHeight="1" thickBot="1">
      <c r="BA1643" s="10">
        <f>'اسماء العملاء'!A1250</f>
        <v>0</v>
      </c>
      <c r="BB1643" s="126"/>
      <c r="BC1643" s="127"/>
      <c r="BD1643" s="127"/>
      <c r="BE1643" s="125">
        <v>1249</v>
      </c>
    </row>
    <row r="1644" spans="53:57" ht="21" customHeight="1" thickBot="1">
      <c r="BA1644" s="10">
        <f>'اسماء العملاء'!A1251</f>
        <v>0</v>
      </c>
      <c r="BB1644" s="126"/>
      <c r="BC1644" s="127"/>
      <c r="BD1644" s="127"/>
      <c r="BE1644" s="125">
        <v>1250</v>
      </c>
    </row>
    <row r="1645" spans="53:57" ht="21" customHeight="1" thickBot="1">
      <c r="BA1645" s="10">
        <f>'اسماء العملاء'!A1252</f>
        <v>0</v>
      </c>
      <c r="BB1645" s="126"/>
      <c r="BC1645" s="127"/>
      <c r="BD1645" s="127"/>
      <c r="BE1645" s="125">
        <v>1251</v>
      </c>
    </row>
    <row r="1646" spans="53:57" ht="21" customHeight="1" thickBot="1">
      <c r="BA1646" s="10">
        <f>'اسماء العملاء'!A1253</f>
        <v>0</v>
      </c>
      <c r="BB1646" s="126"/>
      <c r="BC1646" s="127"/>
      <c r="BD1646" s="127"/>
      <c r="BE1646" s="125">
        <v>1252</v>
      </c>
    </row>
    <row r="1647" spans="53:57" ht="21" customHeight="1" thickBot="1">
      <c r="BA1647" s="10">
        <f>'اسماء العملاء'!A1254</f>
        <v>0</v>
      </c>
      <c r="BB1647" s="126"/>
      <c r="BC1647" s="127"/>
      <c r="BD1647" s="127"/>
      <c r="BE1647" s="125">
        <v>1253</v>
      </c>
    </row>
    <row r="1648" spans="53:57" ht="21" customHeight="1" thickBot="1">
      <c r="BA1648" s="10">
        <f>'اسماء العملاء'!A1255</f>
        <v>0</v>
      </c>
      <c r="BB1648" s="126"/>
      <c r="BC1648" s="127"/>
      <c r="BD1648" s="127"/>
      <c r="BE1648" s="125">
        <v>1254</v>
      </c>
    </row>
    <row r="1649" spans="51:57" ht="21" customHeight="1" thickBot="1">
      <c r="BA1649" s="10">
        <f>'اسماء العملاء'!A1256</f>
        <v>0</v>
      </c>
      <c r="BB1649" s="126"/>
      <c r="BC1649" s="127"/>
      <c r="BD1649" s="127"/>
      <c r="BE1649" s="125">
        <v>1255</v>
      </c>
    </row>
    <row r="1650" spans="51:57" ht="21" customHeight="1" thickBot="1">
      <c r="AY1650" s="279"/>
      <c r="AZ1650" s="278"/>
      <c r="BA1650" s="10">
        <f>'اسماء العملاء'!A1257</f>
        <v>0</v>
      </c>
      <c r="BB1650" s="126"/>
      <c r="BC1650" s="127"/>
      <c r="BD1650" s="127"/>
      <c r="BE1650" s="125">
        <v>1256</v>
      </c>
    </row>
    <row r="1651" spans="51:57" ht="21" customHeight="1" thickBot="1">
      <c r="AY1651" s="279"/>
      <c r="AZ1651" s="278"/>
      <c r="BA1651" s="10">
        <f>'اسماء العملاء'!A1258</f>
        <v>0</v>
      </c>
      <c r="BB1651" s="126"/>
      <c r="BC1651" s="127"/>
      <c r="BD1651" s="127"/>
      <c r="BE1651" s="125">
        <v>1257</v>
      </c>
    </row>
    <row r="1652" spans="51:57" ht="21" customHeight="1" thickBot="1">
      <c r="AY1652" s="279"/>
      <c r="AZ1652" s="278"/>
      <c r="BA1652" s="10">
        <f>'اسماء العملاء'!A1259</f>
        <v>0</v>
      </c>
      <c r="BB1652" s="126"/>
      <c r="BC1652" s="127"/>
      <c r="BD1652" s="127"/>
      <c r="BE1652" s="125">
        <v>1258</v>
      </c>
    </row>
    <row r="1653" spans="51:57" ht="21" customHeight="1" thickBot="1">
      <c r="AY1653" s="279"/>
      <c r="AZ1653" s="278"/>
      <c r="BA1653" s="10">
        <f>'اسماء العملاء'!A1260</f>
        <v>0</v>
      </c>
      <c r="BB1653" s="126"/>
      <c r="BC1653" s="127"/>
      <c r="BD1653" s="127"/>
      <c r="BE1653" s="125">
        <v>1259</v>
      </c>
    </row>
    <row r="1654" spans="51:57" ht="21" customHeight="1" thickBot="1">
      <c r="AY1654" s="279"/>
      <c r="AZ1654" s="278"/>
      <c r="BA1654" s="10">
        <f>'اسماء العملاء'!A1261</f>
        <v>0</v>
      </c>
      <c r="BB1654" s="126"/>
      <c r="BC1654" s="127"/>
      <c r="BD1654" s="127"/>
      <c r="BE1654" s="125">
        <v>1260</v>
      </c>
    </row>
    <row r="1655" spans="51:57" ht="21" customHeight="1" thickBot="1">
      <c r="AY1655" s="279"/>
      <c r="AZ1655" s="278"/>
      <c r="BA1655" s="10">
        <f>'اسماء العملاء'!A1262</f>
        <v>0</v>
      </c>
      <c r="BB1655" s="126"/>
      <c r="BC1655" s="127"/>
      <c r="BD1655" s="127"/>
      <c r="BE1655" s="125">
        <v>1261</v>
      </c>
    </row>
    <row r="1656" spans="51:57" ht="21" customHeight="1" thickBot="1">
      <c r="AY1656" s="279"/>
      <c r="AZ1656" s="278"/>
      <c r="BA1656" s="10">
        <f>'اسماء العملاء'!A1263</f>
        <v>0</v>
      </c>
      <c r="BB1656" s="126"/>
      <c r="BC1656" s="127"/>
      <c r="BD1656" s="127"/>
      <c r="BE1656" s="125">
        <v>1262</v>
      </c>
    </row>
    <row r="1657" spans="51:57" ht="21" customHeight="1" thickBot="1">
      <c r="AY1657" s="279"/>
      <c r="AZ1657" s="278"/>
      <c r="BA1657" s="10">
        <f>'اسماء العملاء'!A1264</f>
        <v>0</v>
      </c>
      <c r="BB1657" s="126"/>
      <c r="BC1657" s="127"/>
      <c r="BD1657" s="127"/>
      <c r="BE1657" s="125">
        <v>1263</v>
      </c>
    </row>
    <row r="1658" spans="51:57" ht="21" customHeight="1" thickBot="1">
      <c r="AY1658" s="279"/>
      <c r="AZ1658" s="278"/>
      <c r="BA1658" s="10">
        <f>'اسماء العملاء'!A1265</f>
        <v>0</v>
      </c>
      <c r="BB1658" s="126"/>
      <c r="BC1658" s="127"/>
      <c r="BD1658" s="127"/>
      <c r="BE1658" s="125">
        <v>1264</v>
      </c>
    </row>
    <row r="1659" spans="51:57" ht="21" customHeight="1" thickBot="1">
      <c r="AY1659" s="279"/>
      <c r="AZ1659" s="278"/>
      <c r="BA1659" s="10">
        <f>'اسماء العملاء'!A1266</f>
        <v>0</v>
      </c>
      <c r="BB1659" s="126"/>
      <c r="BC1659" s="127"/>
      <c r="BD1659" s="127"/>
      <c r="BE1659" s="125">
        <v>1265</v>
      </c>
    </row>
    <row r="1660" spans="51:57" ht="21" customHeight="1" thickBot="1">
      <c r="AY1660" s="279"/>
      <c r="AZ1660" s="278"/>
      <c r="BA1660" s="10">
        <f>'اسماء العملاء'!A1267</f>
        <v>0</v>
      </c>
      <c r="BB1660" s="126"/>
      <c r="BC1660" s="127"/>
      <c r="BD1660" s="127"/>
      <c r="BE1660" s="125">
        <v>1266</v>
      </c>
    </row>
    <row r="1661" spans="51:57" ht="21" customHeight="1" thickBot="1">
      <c r="AY1661" s="279"/>
      <c r="AZ1661" s="278"/>
      <c r="BA1661" s="10">
        <f>'اسماء العملاء'!A1268</f>
        <v>0</v>
      </c>
      <c r="BB1661" s="126"/>
      <c r="BC1661" s="127"/>
      <c r="BD1661" s="127"/>
      <c r="BE1661" s="125">
        <v>1267</v>
      </c>
    </row>
    <row r="1662" spans="51:57" ht="21" customHeight="1" thickBot="1">
      <c r="AY1662" s="279"/>
      <c r="AZ1662" s="278"/>
      <c r="BA1662" s="10">
        <f>'اسماء العملاء'!A1269</f>
        <v>0</v>
      </c>
      <c r="BB1662" s="129"/>
      <c r="BC1662" s="127"/>
      <c r="BD1662" s="127"/>
      <c r="BE1662" s="125">
        <v>1268</v>
      </c>
    </row>
    <row r="1663" spans="51:57" ht="21" customHeight="1" thickBot="1">
      <c r="AY1663" s="279"/>
      <c r="AZ1663" s="278"/>
      <c r="BA1663" s="10" t="str">
        <f>'اسماء العملاء'!A1270</f>
        <v>هيثم محمود</v>
      </c>
      <c r="BB1663" s="175"/>
      <c r="BC1663" s="127"/>
      <c r="BD1663" s="172"/>
      <c r="BE1663" s="128">
        <v>1269</v>
      </c>
    </row>
  </sheetData>
  <dataConsolidate/>
  <mergeCells count="7">
    <mergeCell ref="S1:S2"/>
    <mergeCell ref="L2:N2"/>
    <mergeCell ref="T1:T2"/>
    <mergeCell ref="O1:O2"/>
    <mergeCell ref="Q1:Q2"/>
    <mergeCell ref="P1:P2"/>
    <mergeCell ref="R1:R2"/>
  </mergeCells>
  <conditionalFormatting sqref="U3:BE103">
    <cfRule type="cellIs" dxfId="3" priority="1" operator="equal">
      <formula>0</formula>
    </cfRule>
  </conditionalFormatting>
  <conditionalFormatting sqref="U3:BD103">
    <cfRule type="expression" dxfId="2" priority="2">
      <formula>AND(ISBLANK(U3)=FALSE,U3&lt;=TODAY(),U3&lt;&gt;0)</formula>
    </cfRule>
  </conditionalFormatting>
  <dataValidations count="4">
    <dataValidation type="whole" operator="equal" allowBlank="1" showInputMessage="1" errorTitle="اجمالي الحساب" error="شكرا" promptTitle="اجمالي الحساب" prompt="شكرا على ثقت سيادتكم " sqref="S3:S103">
      <formula1>0</formula1>
    </dataValidation>
    <dataValidation type="list" allowBlank="1" showInputMessage="1" showErrorMessage="1" sqref="G3:G103">
      <formula1>$G$395:$G$445</formula1>
    </dataValidation>
    <dataValidation type="date" operator="notEqual" allowBlank="1" showInputMessage="1" showErrorMessage="1" sqref="A3:A103">
      <formula1>43344</formula1>
    </dataValidation>
    <dataValidation type="list" allowBlank="1" showInputMessage="1" showErrorMessage="1" sqref="B3:B103">
      <formula1>$BA$395:$BA$1663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EG1663"/>
  <sheetViews>
    <sheetView rightToLeft="1" workbookViewId="0">
      <pane xSplit="6" topLeftCell="G1" activePane="topRight" state="frozen"/>
      <selection pane="topRight" activeCell="B3" sqref="B3"/>
    </sheetView>
  </sheetViews>
  <sheetFormatPr defaultColWidth="9.140625" defaultRowHeight="21" customHeight="1"/>
  <cols>
    <col min="1" max="1" width="12.28515625" style="51" customWidth="1"/>
    <col min="2" max="2" width="17" style="52" customWidth="1"/>
    <col min="3" max="3" width="10" style="52" bestFit="1" customWidth="1"/>
    <col min="4" max="4" width="14.85546875" style="52" customWidth="1"/>
    <col min="5" max="5" width="15.85546875" style="52" customWidth="1"/>
    <col min="6" max="6" width="11.5703125" style="51" customWidth="1"/>
    <col min="7" max="7" width="10.7109375" style="153" customWidth="1"/>
    <col min="8" max="8" width="10.7109375" style="305" customWidth="1"/>
    <col min="9" max="9" width="10.7109375" style="153" customWidth="1"/>
    <col min="10" max="10" width="10.7109375" style="305" customWidth="1"/>
    <col min="11" max="11" width="10.7109375" style="153" customWidth="1"/>
    <col min="12" max="12" width="10.7109375" style="305" customWidth="1"/>
    <col min="13" max="13" width="10.7109375" style="153" customWidth="1"/>
    <col min="14" max="14" width="10.7109375" style="305" customWidth="1"/>
    <col min="15" max="15" width="10.7109375" style="153" customWidth="1"/>
    <col min="16" max="16" width="10.7109375" style="305" customWidth="1"/>
    <col min="17" max="17" width="10.7109375" style="153" customWidth="1"/>
    <col min="18" max="18" width="10.7109375" style="305" customWidth="1"/>
    <col min="19" max="19" width="10.7109375" style="153" customWidth="1"/>
    <col min="20" max="20" width="10.7109375" style="305" customWidth="1"/>
    <col min="21" max="21" width="10.7109375" style="153" customWidth="1"/>
    <col min="22" max="22" width="10.7109375" style="305" customWidth="1"/>
    <col min="23" max="23" width="10.7109375" style="153" customWidth="1"/>
    <col min="24" max="24" width="10.7109375" style="305" customWidth="1"/>
    <col min="25" max="25" width="10.7109375" style="153" customWidth="1"/>
    <col min="26" max="26" width="10.7109375" style="305" customWidth="1"/>
    <col min="27" max="27" width="10.7109375" style="153" customWidth="1"/>
    <col min="28" max="28" width="10.7109375" style="305" customWidth="1"/>
    <col min="29" max="29" width="10.7109375" style="153" customWidth="1"/>
    <col min="30" max="30" width="10.7109375" style="305" customWidth="1"/>
    <col min="31" max="31" width="10.7109375" style="153" customWidth="1"/>
    <col min="32" max="32" width="10.7109375" style="305" customWidth="1"/>
    <col min="33" max="33" width="10.7109375" style="153" customWidth="1"/>
    <col min="34" max="34" width="10.7109375" style="305" customWidth="1"/>
    <col min="35" max="35" width="10.7109375" style="153" customWidth="1"/>
    <col min="36" max="36" width="10.7109375" style="305" customWidth="1"/>
    <col min="37" max="37" width="10.7109375" style="153" customWidth="1"/>
    <col min="38" max="38" width="10.7109375" style="305" customWidth="1"/>
    <col min="39" max="39" width="10.7109375" style="153" customWidth="1"/>
    <col min="40" max="40" width="10.7109375" style="305" customWidth="1"/>
    <col min="41" max="41" width="10.7109375" style="153" customWidth="1"/>
    <col min="42" max="42" width="10.7109375" style="305" customWidth="1"/>
    <col min="43" max="43" width="10.7109375" style="153" customWidth="1"/>
    <col min="44" max="44" width="10.7109375" style="305" customWidth="1"/>
    <col min="45" max="45" width="10.7109375" style="153" customWidth="1"/>
    <col min="46" max="46" width="10.7109375" style="305" customWidth="1"/>
    <col min="47" max="47" width="10.7109375" style="153" customWidth="1"/>
    <col min="48" max="48" width="10.7109375" style="305" customWidth="1"/>
    <col min="49" max="49" width="10.7109375" style="153" customWidth="1"/>
    <col min="50" max="50" width="10.7109375" style="305" customWidth="1"/>
    <col min="51" max="51" width="10.7109375" style="153" customWidth="1"/>
    <col min="52" max="52" width="10.7109375" style="305" customWidth="1"/>
    <col min="53" max="53" width="10.7109375" style="153" customWidth="1"/>
    <col min="54" max="54" width="10.7109375" style="305" customWidth="1"/>
    <col min="55" max="55" width="10.7109375" style="153" customWidth="1"/>
    <col min="56" max="56" width="10.7109375" style="305" customWidth="1"/>
    <col min="57" max="57" width="10.7109375" style="153" customWidth="1"/>
    <col min="58" max="58" width="10.7109375" style="305" customWidth="1"/>
    <col min="59" max="59" width="10.7109375" style="153" customWidth="1"/>
    <col min="60" max="60" width="10.7109375" style="305" customWidth="1"/>
    <col min="61" max="61" width="10.7109375" style="153" customWidth="1"/>
    <col min="62" max="62" width="10.7109375" style="305" customWidth="1"/>
    <col min="63" max="63" width="10.7109375" style="153" customWidth="1"/>
    <col min="64" max="64" width="10.7109375" style="305" customWidth="1"/>
    <col min="65" max="65" width="10.7109375" style="153" customWidth="1"/>
    <col min="66" max="66" width="10.7109375" style="305" customWidth="1"/>
    <col min="67" max="67" width="10.7109375" style="153" customWidth="1"/>
    <col min="68" max="68" width="10.7109375" style="305" customWidth="1"/>
    <col min="69" max="69" width="10.7109375" style="153" customWidth="1"/>
    <col min="70" max="70" width="10.7109375" style="305" customWidth="1"/>
    <col min="71" max="71" width="10.7109375" style="153" customWidth="1"/>
    <col min="72" max="72" width="10.7109375" style="305" customWidth="1"/>
    <col min="73" max="73" width="10.7109375" style="153" customWidth="1"/>
    <col min="74" max="74" width="10.7109375" style="305" customWidth="1"/>
    <col min="75" max="75" width="10.7109375" style="153" customWidth="1"/>
    <col min="76" max="76" width="10.7109375" style="305" customWidth="1"/>
    <col min="77" max="77" width="10.7109375" style="153" customWidth="1"/>
    <col min="78" max="78" width="10.7109375" style="305" customWidth="1"/>
    <col min="79" max="79" width="10.7109375" style="153" customWidth="1"/>
    <col min="80" max="80" width="10.7109375" style="305" customWidth="1"/>
    <col min="81" max="81" width="10.7109375" style="153" customWidth="1"/>
    <col min="82" max="82" width="10.7109375" style="305" customWidth="1"/>
    <col min="83" max="83" width="10.7109375" style="153" customWidth="1"/>
    <col min="84" max="84" width="10.7109375" style="305" customWidth="1"/>
    <col min="85" max="85" width="10.7109375" style="153" customWidth="1"/>
    <col min="86" max="86" width="10.7109375" style="305" customWidth="1"/>
    <col min="87" max="87" width="10.7109375" style="153" customWidth="1"/>
    <col min="88" max="88" width="10.7109375" style="305" customWidth="1"/>
    <col min="89" max="89" width="10.7109375" style="153" customWidth="1"/>
    <col min="90" max="90" width="10.7109375" style="305" customWidth="1"/>
    <col min="91" max="91" width="10.7109375" style="153" customWidth="1"/>
    <col min="92" max="92" width="10.7109375" style="305" customWidth="1"/>
    <col min="93" max="93" width="10.7109375" style="153" customWidth="1"/>
    <col min="94" max="94" width="10.7109375" style="305" customWidth="1"/>
    <col min="95" max="95" width="10.7109375" style="153" customWidth="1"/>
    <col min="96" max="96" width="10.7109375" style="305" customWidth="1"/>
    <col min="97" max="97" width="10.7109375" style="153" customWidth="1"/>
    <col min="98" max="98" width="10.7109375" style="305" customWidth="1"/>
    <col min="99" max="99" width="10.7109375" style="153" customWidth="1"/>
    <col min="100" max="100" width="10.7109375" style="305" customWidth="1"/>
    <col min="101" max="101" width="10.7109375" style="153" customWidth="1"/>
    <col min="102" max="102" width="10.7109375" style="305" customWidth="1"/>
    <col min="103" max="103" width="10.7109375" style="153" customWidth="1"/>
    <col min="104" max="104" width="10.7109375" style="305" customWidth="1"/>
    <col min="105" max="105" width="10.7109375" style="153" customWidth="1"/>
    <col min="106" max="106" width="10.7109375" style="305" customWidth="1"/>
    <col min="107" max="107" width="10.7109375" style="153" customWidth="1"/>
    <col min="108" max="108" width="10.7109375" style="305" customWidth="1"/>
    <col min="109" max="109" width="10.7109375" style="153" customWidth="1"/>
    <col min="110" max="110" width="10.7109375" style="305" customWidth="1"/>
    <col min="111" max="111" width="10.7109375" style="153" customWidth="1"/>
    <col min="112" max="112" width="10.7109375" style="305" customWidth="1"/>
    <col min="113" max="113" width="10.7109375" style="154" customWidth="1"/>
    <col min="114" max="114" width="10.7109375" style="307" customWidth="1"/>
    <col min="115" max="115" width="10.7109375" style="154" customWidth="1"/>
    <col min="116" max="116" width="10.7109375" style="307" customWidth="1"/>
    <col min="117" max="117" width="10.7109375" style="154" customWidth="1"/>
    <col min="118" max="118" width="10.7109375" style="307" customWidth="1"/>
    <col min="119" max="119" width="10.7109375" style="154" customWidth="1"/>
    <col min="120" max="120" width="10.7109375" style="307" customWidth="1"/>
    <col min="121" max="121" width="10.7109375" style="154" customWidth="1"/>
    <col min="122" max="122" width="10.7109375" style="307" customWidth="1"/>
    <col min="123" max="123" width="10.7109375" style="154" customWidth="1"/>
    <col min="124" max="124" width="10.7109375" style="307" customWidth="1"/>
    <col min="125" max="125" width="10.7109375" style="154" customWidth="1"/>
    <col min="126" max="126" width="10.7109375" style="307" customWidth="1"/>
    <col min="127" max="127" width="10.7109375" style="154" customWidth="1"/>
    <col min="128" max="128" width="10.7109375" style="307" customWidth="1"/>
    <col min="129" max="129" width="10.7109375" style="154" customWidth="1"/>
    <col min="130" max="130" width="10.7109375" style="307" customWidth="1"/>
    <col min="131" max="131" width="10.7109375" style="154" customWidth="1"/>
    <col min="132" max="132" width="10.7109375" style="307" customWidth="1"/>
    <col min="133" max="133" width="10.7109375" style="154" customWidth="1"/>
    <col min="134" max="134" width="10.7109375" style="307" customWidth="1"/>
    <col min="135" max="135" width="10.7109375" style="154" customWidth="1"/>
    <col min="136" max="136" width="10.7109375" style="307" customWidth="1"/>
    <col min="137" max="137" width="30.140625" style="51" customWidth="1"/>
    <col min="138" max="16384" width="9.140625" style="43"/>
  </cols>
  <sheetData>
    <row r="1" spans="1:137" ht="21" customHeight="1" thickBot="1">
      <c r="A1" s="40" t="s">
        <v>38</v>
      </c>
      <c r="B1" s="41" t="s">
        <v>30</v>
      </c>
      <c r="C1" s="41" t="s">
        <v>133</v>
      </c>
      <c r="D1" s="41" t="s">
        <v>43</v>
      </c>
      <c r="E1" s="41" t="s">
        <v>50</v>
      </c>
      <c r="F1" s="41" t="s">
        <v>201</v>
      </c>
      <c r="G1" s="240" t="s">
        <v>143</v>
      </c>
      <c r="H1" s="301" t="s">
        <v>207</v>
      </c>
      <c r="I1" s="240" t="s">
        <v>143</v>
      </c>
      <c r="J1" s="301" t="s">
        <v>207</v>
      </c>
      <c r="K1" s="240" t="s">
        <v>143</v>
      </c>
      <c r="L1" s="301" t="s">
        <v>207</v>
      </c>
      <c r="M1" s="240" t="s">
        <v>143</v>
      </c>
      <c r="N1" s="301" t="s">
        <v>207</v>
      </c>
      <c r="O1" s="240" t="s">
        <v>143</v>
      </c>
      <c r="P1" s="301" t="s">
        <v>207</v>
      </c>
      <c r="Q1" s="240" t="s">
        <v>143</v>
      </c>
      <c r="R1" s="301" t="s">
        <v>207</v>
      </c>
      <c r="S1" s="240" t="s">
        <v>143</v>
      </c>
      <c r="T1" s="301" t="s">
        <v>207</v>
      </c>
      <c r="U1" s="240" t="s">
        <v>143</v>
      </c>
      <c r="V1" s="301" t="s">
        <v>207</v>
      </c>
      <c r="W1" s="240" t="s">
        <v>143</v>
      </c>
      <c r="X1" s="301" t="s">
        <v>207</v>
      </c>
      <c r="Y1" s="240" t="s">
        <v>143</v>
      </c>
      <c r="Z1" s="301" t="s">
        <v>207</v>
      </c>
      <c r="AA1" s="240" t="s">
        <v>143</v>
      </c>
      <c r="AB1" s="301" t="s">
        <v>207</v>
      </c>
      <c r="AC1" s="240" t="s">
        <v>143</v>
      </c>
      <c r="AD1" s="301" t="s">
        <v>207</v>
      </c>
      <c r="AE1" s="240" t="s">
        <v>143</v>
      </c>
      <c r="AF1" s="301" t="s">
        <v>207</v>
      </c>
      <c r="AG1" s="240" t="s">
        <v>143</v>
      </c>
      <c r="AH1" s="301" t="s">
        <v>207</v>
      </c>
      <c r="AI1" s="240" t="s">
        <v>143</v>
      </c>
      <c r="AJ1" s="301" t="s">
        <v>207</v>
      </c>
      <c r="AK1" s="240" t="s">
        <v>143</v>
      </c>
      <c r="AL1" s="301" t="s">
        <v>207</v>
      </c>
      <c r="AM1" s="240" t="s">
        <v>143</v>
      </c>
      <c r="AN1" s="301" t="s">
        <v>207</v>
      </c>
      <c r="AO1" s="240" t="s">
        <v>143</v>
      </c>
      <c r="AP1" s="301" t="s">
        <v>207</v>
      </c>
      <c r="AQ1" s="240" t="s">
        <v>143</v>
      </c>
      <c r="AR1" s="301" t="s">
        <v>207</v>
      </c>
      <c r="AS1" s="240" t="s">
        <v>143</v>
      </c>
      <c r="AT1" s="301" t="s">
        <v>207</v>
      </c>
      <c r="AU1" s="240" t="s">
        <v>143</v>
      </c>
      <c r="AV1" s="301" t="s">
        <v>207</v>
      </c>
      <c r="AW1" s="240" t="s">
        <v>143</v>
      </c>
      <c r="AX1" s="301" t="s">
        <v>207</v>
      </c>
      <c r="AY1" s="240" t="s">
        <v>143</v>
      </c>
      <c r="AZ1" s="301" t="s">
        <v>207</v>
      </c>
      <c r="BA1" s="240" t="s">
        <v>143</v>
      </c>
      <c r="BB1" s="301" t="s">
        <v>207</v>
      </c>
      <c r="BC1" s="240" t="s">
        <v>143</v>
      </c>
      <c r="BD1" s="301" t="s">
        <v>207</v>
      </c>
      <c r="BE1" s="240" t="s">
        <v>143</v>
      </c>
      <c r="BF1" s="301" t="s">
        <v>207</v>
      </c>
      <c r="BG1" s="240" t="s">
        <v>143</v>
      </c>
      <c r="BH1" s="301" t="s">
        <v>207</v>
      </c>
      <c r="BI1" s="240" t="s">
        <v>143</v>
      </c>
      <c r="BJ1" s="301" t="s">
        <v>207</v>
      </c>
      <c r="BK1" s="240" t="s">
        <v>143</v>
      </c>
      <c r="BL1" s="301" t="s">
        <v>207</v>
      </c>
      <c r="BM1" s="240" t="s">
        <v>143</v>
      </c>
      <c r="BN1" s="301" t="s">
        <v>207</v>
      </c>
      <c r="BO1" s="240" t="s">
        <v>143</v>
      </c>
      <c r="BP1" s="301" t="s">
        <v>207</v>
      </c>
      <c r="BQ1" s="240" t="s">
        <v>143</v>
      </c>
      <c r="BR1" s="301" t="s">
        <v>207</v>
      </c>
      <c r="BS1" s="240" t="s">
        <v>143</v>
      </c>
      <c r="BT1" s="301" t="s">
        <v>207</v>
      </c>
      <c r="BU1" s="240" t="s">
        <v>143</v>
      </c>
      <c r="BV1" s="301" t="s">
        <v>207</v>
      </c>
      <c r="BW1" s="240" t="s">
        <v>143</v>
      </c>
      <c r="BX1" s="301" t="s">
        <v>207</v>
      </c>
      <c r="BY1" s="240" t="s">
        <v>143</v>
      </c>
      <c r="BZ1" s="301" t="s">
        <v>207</v>
      </c>
      <c r="CA1" s="240" t="s">
        <v>143</v>
      </c>
      <c r="CB1" s="301" t="s">
        <v>207</v>
      </c>
      <c r="CC1" s="240" t="s">
        <v>143</v>
      </c>
      <c r="CD1" s="301" t="s">
        <v>207</v>
      </c>
      <c r="CE1" s="240" t="s">
        <v>143</v>
      </c>
      <c r="CF1" s="301" t="s">
        <v>207</v>
      </c>
      <c r="CG1" s="240" t="s">
        <v>143</v>
      </c>
      <c r="CH1" s="301" t="s">
        <v>207</v>
      </c>
      <c r="CI1" s="240" t="s">
        <v>143</v>
      </c>
      <c r="CJ1" s="301" t="s">
        <v>207</v>
      </c>
      <c r="CK1" s="240" t="s">
        <v>143</v>
      </c>
      <c r="CL1" s="301" t="s">
        <v>207</v>
      </c>
      <c r="CM1" s="240" t="s">
        <v>143</v>
      </c>
      <c r="CN1" s="301" t="s">
        <v>207</v>
      </c>
      <c r="CO1" s="240" t="s">
        <v>143</v>
      </c>
      <c r="CP1" s="301" t="s">
        <v>207</v>
      </c>
      <c r="CQ1" s="240" t="s">
        <v>143</v>
      </c>
      <c r="CR1" s="301" t="s">
        <v>207</v>
      </c>
      <c r="CS1" s="240" t="s">
        <v>143</v>
      </c>
      <c r="CT1" s="301" t="s">
        <v>207</v>
      </c>
      <c r="CU1" s="240" t="s">
        <v>143</v>
      </c>
      <c r="CV1" s="301" t="s">
        <v>207</v>
      </c>
      <c r="CW1" s="240" t="s">
        <v>143</v>
      </c>
      <c r="CX1" s="301" t="s">
        <v>207</v>
      </c>
      <c r="CY1" s="240" t="s">
        <v>143</v>
      </c>
      <c r="CZ1" s="301" t="s">
        <v>207</v>
      </c>
      <c r="DA1" s="240" t="s">
        <v>143</v>
      </c>
      <c r="DB1" s="301" t="s">
        <v>207</v>
      </c>
      <c r="DC1" s="240" t="s">
        <v>143</v>
      </c>
      <c r="DD1" s="301" t="s">
        <v>207</v>
      </c>
      <c r="DE1" s="240" t="s">
        <v>143</v>
      </c>
      <c r="DF1" s="301" t="s">
        <v>207</v>
      </c>
      <c r="DG1" s="240" t="s">
        <v>143</v>
      </c>
      <c r="DH1" s="301" t="s">
        <v>207</v>
      </c>
      <c r="DI1" s="240" t="s">
        <v>143</v>
      </c>
      <c r="DJ1" s="301" t="s">
        <v>207</v>
      </c>
      <c r="DK1" s="240" t="s">
        <v>143</v>
      </c>
      <c r="DL1" s="301" t="s">
        <v>207</v>
      </c>
      <c r="DM1" s="240" t="s">
        <v>143</v>
      </c>
      <c r="DN1" s="301" t="s">
        <v>207</v>
      </c>
      <c r="DO1" s="240" t="s">
        <v>143</v>
      </c>
      <c r="DP1" s="301" t="s">
        <v>207</v>
      </c>
      <c r="DQ1" s="240" t="s">
        <v>143</v>
      </c>
      <c r="DR1" s="301" t="s">
        <v>207</v>
      </c>
      <c r="DS1" s="240" t="s">
        <v>143</v>
      </c>
      <c r="DT1" s="301" t="s">
        <v>207</v>
      </c>
      <c r="DU1" s="240" t="s">
        <v>143</v>
      </c>
      <c r="DV1" s="301" t="s">
        <v>207</v>
      </c>
      <c r="DW1" s="240" t="s">
        <v>143</v>
      </c>
      <c r="DX1" s="301" t="s">
        <v>207</v>
      </c>
      <c r="DY1" s="240" t="s">
        <v>143</v>
      </c>
      <c r="DZ1" s="301" t="s">
        <v>207</v>
      </c>
      <c r="EA1" s="240" t="s">
        <v>143</v>
      </c>
      <c r="EB1" s="301" t="s">
        <v>207</v>
      </c>
      <c r="EC1" s="240" t="s">
        <v>143</v>
      </c>
      <c r="ED1" s="301" t="s">
        <v>207</v>
      </c>
      <c r="EE1" s="240" t="s">
        <v>143</v>
      </c>
      <c r="EF1" s="301" t="s">
        <v>207</v>
      </c>
      <c r="EG1" s="42" t="s">
        <v>56</v>
      </c>
    </row>
    <row r="2" spans="1:137" ht="21" customHeight="1" thickBot="1">
      <c r="A2" s="242"/>
      <c r="B2" s="243"/>
      <c r="C2" s="243"/>
      <c r="D2" s="243"/>
      <c r="E2" s="244"/>
      <c r="F2" s="41" t="s">
        <v>202</v>
      </c>
      <c r="G2" s="241"/>
      <c r="H2" s="302"/>
      <c r="I2" s="245"/>
      <c r="J2" s="302"/>
      <c r="K2" s="245"/>
      <c r="L2" s="302"/>
      <c r="M2" s="241"/>
      <c r="N2" s="302"/>
      <c r="O2" s="241"/>
      <c r="P2" s="302"/>
      <c r="Q2" s="241"/>
      <c r="R2" s="302"/>
      <c r="S2" s="241"/>
      <c r="T2" s="302"/>
      <c r="U2" s="241"/>
      <c r="V2" s="302"/>
      <c r="W2" s="241"/>
      <c r="X2" s="302"/>
      <c r="Y2" s="241"/>
      <c r="Z2" s="302"/>
      <c r="AA2" s="241"/>
      <c r="AB2" s="302"/>
      <c r="AC2" s="241"/>
      <c r="AD2" s="302"/>
      <c r="AE2" s="241"/>
      <c r="AF2" s="302"/>
      <c r="AG2" s="241"/>
      <c r="AH2" s="302"/>
      <c r="AI2" s="241"/>
      <c r="AJ2" s="302"/>
      <c r="AK2" s="241"/>
      <c r="AL2" s="302"/>
      <c r="AM2" s="241"/>
      <c r="AN2" s="302"/>
      <c r="AO2" s="241"/>
      <c r="AP2" s="302"/>
      <c r="AQ2" s="241"/>
      <c r="AR2" s="302"/>
      <c r="AS2" s="241"/>
      <c r="AT2" s="302"/>
      <c r="AU2" s="241"/>
      <c r="AV2" s="302"/>
      <c r="AW2" s="241"/>
      <c r="AX2" s="302"/>
      <c r="AY2" s="241"/>
      <c r="AZ2" s="302"/>
      <c r="BA2" s="241"/>
      <c r="BB2" s="302"/>
      <c r="BC2" s="241"/>
      <c r="BD2" s="302"/>
      <c r="BE2" s="241"/>
      <c r="BF2" s="302"/>
      <c r="BG2" s="241"/>
      <c r="BH2" s="302"/>
      <c r="BI2" s="241"/>
      <c r="BJ2" s="302"/>
      <c r="BK2" s="241"/>
      <c r="BL2" s="302"/>
      <c r="BM2" s="241"/>
      <c r="BN2" s="302"/>
      <c r="BO2" s="241"/>
      <c r="BP2" s="302"/>
      <c r="BQ2" s="241"/>
      <c r="BR2" s="302"/>
      <c r="BS2" s="241"/>
      <c r="BT2" s="302"/>
      <c r="BU2" s="241"/>
      <c r="BV2" s="302"/>
      <c r="BW2" s="241"/>
      <c r="BX2" s="302"/>
      <c r="BY2" s="241"/>
      <c r="BZ2" s="302"/>
      <c r="CA2" s="241"/>
      <c r="CB2" s="302"/>
      <c r="CC2" s="241"/>
      <c r="CD2" s="302"/>
      <c r="CE2" s="241"/>
      <c r="CF2" s="302"/>
      <c r="CG2" s="241"/>
      <c r="CH2" s="302"/>
      <c r="CI2" s="241"/>
      <c r="CJ2" s="302"/>
      <c r="CK2" s="241"/>
      <c r="CL2" s="302"/>
      <c r="CM2" s="241"/>
      <c r="CN2" s="302"/>
      <c r="CO2" s="241"/>
      <c r="CP2" s="302"/>
      <c r="CQ2" s="241"/>
      <c r="CR2" s="302"/>
      <c r="CS2" s="241"/>
      <c r="CT2" s="302"/>
      <c r="CU2" s="241"/>
      <c r="CV2" s="302"/>
      <c r="CW2" s="241"/>
      <c r="CX2" s="302"/>
      <c r="CY2" s="241"/>
      <c r="CZ2" s="302"/>
      <c r="DA2" s="241"/>
      <c r="DB2" s="302"/>
      <c r="DC2" s="241"/>
      <c r="DD2" s="302"/>
      <c r="DE2" s="241"/>
      <c r="DF2" s="302"/>
      <c r="DG2" s="241"/>
      <c r="DH2" s="302"/>
      <c r="DI2" s="241"/>
      <c r="DJ2" s="302"/>
      <c r="DK2" s="241"/>
      <c r="DL2" s="302"/>
      <c r="DM2" s="241"/>
      <c r="DN2" s="302"/>
      <c r="DO2" s="241"/>
      <c r="DP2" s="302"/>
      <c r="DQ2" s="241"/>
      <c r="DR2" s="302"/>
      <c r="DS2" s="241"/>
      <c r="DT2" s="302"/>
      <c r="DU2" s="241"/>
      <c r="DV2" s="302"/>
      <c r="DW2" s="241"/>
      <c r="DX2" s="302"/>
      <c r="DY2" s="241"/>
      <c r="DZ2" s="302"/>
      <c r="EA2" s="241"/>
      <c r="EB2" s="302"/>
      <c r="EC2" s="241"/>
      <c r="ED2" s="302"/>
      <c r="EE2" s="241"/>
      <c r="EF2" s="302"/>
      <c r="EG2" s="44"/>
    </row>
    <row r="3" spans="1:137" ht="21" customHeight="1" thickBot="1">
      <c r="A3" s="214" t="str">
        <f ca="1">IF(B3="","",TODAY())</f>
        <v/>
      </c>
      <c r="B3" s="46"/>
      <c r="C3" s="55" t="e">
        <f>+VLOOKUP(B3,'اسماء العملاء'!$A$2:$E$1270,5,FALSE)</f>
        <v>#N/A</v>
      </c>
      <c r="D3" s="55" t="e">
        <f>+VLOOKUP(B3,'اسماء العملاء'!$A$2:$C$1270,2,FALSE)</f>
        <v>#N/A</v>
      </c>
      <c r="E3" s="55" t="e">
        <f>+VLOOKUP(B3,'اسماء العملاء'!$A$2:$C$1270,3,FALSE)</f>
        <v>#N/A</v>
      </c>
      <c r="F3" s="217" t="e">
        <f>+VLOOKUP(B3,'اسماء العملاء'!$A$2:$F$142,6,FALSE)</f>
        <v>#N/A</v>
      </c>
      <c r="G3" s="220">
        <v>43383</v>
      </c>
      <c r="H3" s="303"/>
      <c r="I3" s="220">
        <f>IF(COUNT($G3:G3),EDATE(EDATE($G3,1),0))</f>
        <v>43414</v>
      </c>
      <c r="J3" s="304"/>
      <c r="K3" s="220">
        <f>IF(COUNT($G3:G3),EDATE(EDATE($G3,2),0))</f>
        <v>43444</v>
      </c>
      <c r="L3" s="304"/>
      <c r="M3" s="220">
        <f>IF(COUNT($G3:G3),EDATE(EDATE($G3,3),0))</f>
        <v>43475</v>
      </c>
      <c r="N3" s="304"/>
      <c r="O3" s="220">
        <f>IF(COUNT($G3:G3),EDATE(EDATE($G3,4),0))</f>
        <v>43506</v>
      </c>
      <c r="P3" s="304"/>
      <c r="Q3" s="220">
        <f>IF(COUNT($G3:G3),EDATE(EDATE($G3,5),0))</f>
        <v>43534</v>
      </c>
      <c r="R3" s="304"/>
      <c r="S3" s="220">
        <f>IF(COUNT($G3:G3),EDATE(EDATE($G3,6),0))</f>
        <v>43565</v>
      </c>
      <c r="T3" s="304"/>
      <c r="U3" s="220">
        <f>IF(COUNT($G3:G3),EDATE(EDATE($G3,7),0))</f>
        <v>43595</v>
      </c>
      <c r="V3" s="304"/>
      <c r="W3" s="220">
        <f>IF(COUNT($G3:G3),EDATE(EDATE($G3,8),0))</f>
        <v>43626</v>
      </c>
      <c r="X3" s="304"/>
      <c r="Y3" s="220">
        <f>IF(COUNT($G3:G3),EDATE(EDATE($G3,9),0))</f>
        <v>43656</v>
      </c>
      <c r="Z3" s="304"/>
      <c r="AA3" s="220">
        <f>IF(COUNT($G3:G3),EDATE(EDATE($G3,10),0))</f>
        <v>43687</v>
      </c>
      <c r="AB3" s="304"/>
      <c r="AC3" s="220">
        <f>IF(COUNT($G3:G3),EDATE(EDATE($G3,11),0))</f>
        <v>43718</v>
      </c>
      <c r="AD3" s="304"/>
      <c r="AE3" s="220">
        <f>IF(COUNT($G3:G3),EDATE(EDATE($G3,12),0))</f>
        <v>43748</v>
      </c>
      <c r="AF3" s="304"/>
      <c r="AG3" s="220">
        <f>IF(COUNT($G3:G3),EDATE(EDATE($G3,13),0))</f>
        <v>43779</v>
      </c>
      <c r="AH3" s="304"/>
      <c r="AI3" s="220">
        <f>IF(COUNT($G3:G3),EDATE(EDATE($G3,14),0))</f>
        <v>43809</v>
      </c>
      <c r="AJ3" s="304"/>
      <c r="AK3" s="220">
        <f>IF(COUNT($G3:G3),EDATE(EDATE($G3,15),0))</f>
        <v>43840</v>
      </c>
      <c r="AL3" s="304"/>
      <c r="AM3" s="220">
        <f>IF(COUNT($G3:G3),EDATE(EDATE($G3,16),0))</f>
        <v>43871</v>
      </c>
      <c r="AN3" s="304"/>
      <c r="AO3" s="220">
        <f>IF(COUNT($G3:G3),EDATE(EDATE($G3,17),0))</f>
        <v>43900</v>
      </c>
      <c r="AP3" s="304"/>
      <c r="AQ3" s="220">
        <f>IF(COUNT($G3:G3),EDATE(EDATE($G3,18),0))</f>
        <v>43931</v>
      </c>
      <c r="AR3" s="304"/>
      <c r="AS3" s="220">
        <f>IF(COUNT($G3:G3),EDATE(EDATE($G3,19),0))</f>
        <v>43961</v>
      </c>
      <c r="AT3" s="304"/>
      <c r="AU3" s="220">
        <f>IF(COUNT($G3:G3),EDATE(EDATE($G3,20),0))</f>
        <v>43992</v>
      </c>
      <c r="AV3" s="304"/>
      <c r="AW3" s="220">
        <f>IF(COUNT($G3:G3),EDATE(EDATE($G3,21),0))</f>
        <v>44022</v>
      </c>
      <c r="AX3" s="304"/>
      <c r="AY3" s="220">
        <f>IF(COUNT($G3:G3),EDATE(EDATE($G3,22),0))</f>
        <v>44053</v>
      </c>
      <c r="AZ3" s="304"/>
      <c r="BA3" s="220">
        <f>IF(COUNT($G3:G3),EDATE(EDATE($G3,23),0))</f>
        <v>44084</v>
      </c>
      <c r="BB3" s="304"/>
      <c r="BC3" s="220">
        <f>IF(COUNT($G3:G3),EDATE(EDATE($G3,24),0))</f>
        <v>44114</v>
      </c>
      <c r="BD3" s="304"/>
      <c r="BE3" s="220">
        <f>IF(COUNT($G3:G3),EDATE(EDATE($G3,25),0))</f>
        <v>44145</v>
      </c>
      <c r="BF3" s="304"/>
      <c r="BG3" s="220">
        <f>IF(COUNT($G3:G3),EDATE(EDATE($G3,26),0))</f>
        <v>44175</v>
      </c>
      <c r="BH3" s="304"/>
      <c r="BI3" s="220">
        <f>IF(COUNT($G3:G3),EDATE(EDATE($G3,27),0))</f>
        <v>44206</v>
      </c>
      <c r="BJ3" s="304"/>
      <c r="BK3" s="220">
        <f>IF(COUNT($G3:G3),EDATE(EDATE($G3,28),0))</f>
        <v>44237</v>
      </c>
      <c r="BL3" s="304"/>
      <c r="BM3" s="220">
        <f>IF(COUNT($G3:G3),EDATE(EDATE($G3,29),0))</f>
        <v>44265</v>
      </c>
      <c r="BN3" s="304"/>
      <c r="BO3" s="220">
        <f>IF(COUNT($G3:G3),EDATE(EDATE($G3,30),0))</f>
        <v>44296</v>
      </c>
      <c r="BP3" s="304"/>
      <c r="BQ3" s="220">
        <f>IF(COUNT($G3:G3),EDATE(EDATE($G3,31),0))</f>
        <v>44326</v>
      </c>
      <c r="BR3" s="304"/>
      <c r="BS3" s="220">
        <f>IF(COUNT($G3:G3),EDATE(EDATE($G3,32),0))</f>
        <v>44357</v>
      </c>
      <c r="BT3" s="304"/>
      <c r="BU3" s="220">
        <f>IF(COUNT($G3:G3),EDATE(EDATE($G3,33),0))</f>
        <v>44387</v>
      </c>
      <c r="BV3" s="304"/>
      <c r="BW3" s="220">
        <f>IF(COUNT($G3:G3),EDATE(EDATE($G3,34),0))</f>
        <v>44418</v>
      </c>
      <c r="BX3" s="304"/>
      <c r="BY3" s="220">
        <f>IF(COUNT($G3:G3),EDATE(EDATE($G3,35),0))</f>
        <v>44449</v>
      </c>
      <c r="BZ3" s="304"/>
      <c r="CA3" s="220">
        <f>IF(COUNT($G3:G3),EDATE(EDATE($G3,36),0))</f>
        <v>44479</v>
      </c>
      <c r="CB3" s="304"/>
      <c r="CC3" s="220">
        <f>IF(COUNT($G3:G3),EDATE(EDATE($G3,37),0))</f>
        <v>44510</v>
      </c>
      <c r="CD3" s="304"/>
      <c r="CE3" s="220">
        <f>IF(COUNT($G3:G3),EDATE(EDATE($G3,38),0))</f>
        <v>44540</v>
      </c>
      <c r="CF3" s="304"/>
      <c r="CG3" s="220">
        <f>IF(COUNT($G3:G3),EDATE(EDATE($G3,39),0))</f>
        <v>44571</v>
      </c>
      <c r="CH3" s="304"/>
      <c r="CI3" s="220">
        <f>IF(COUNT($G3:G3),EDATE(EDATE($G3,40),0))</f>
        <v>44602</v>
      </c>
      <c r="CJ3" s="304"/>
      <c r="CK3" s="220">
        <f>IF(COUNT($G3:G3),EDATE(EDATE($G3,41),0))</f>
        <v>44630</v>
      </c>
      <c r="CL3" s="304"/>
      <c r="CM3" s="220">
        <f>IF(COUNT($G3:G3),EDATE(EDATE($G3,42),0))</f>
        <v>44661</v>
      </c>
      <c r="CN3" s="304"/>
      <c r="CO3" s="220">
        <f>IF(COUNT($G3:G3),EDATE(EDATE($G3,43),0))</f>
        <v>44691</v>
      </c>
      <c r="CP3" s="304"/>
      <c r="CQ3" s="220">
        <f>IF(COUNT($G3:G3),EDATE(EDATE($G3,44),0))</f>
        <v>44722</v>
      </c>
      <c r="CR3" s="304"/>
      <c r="CS3" s="220">
        <f>IF(COUNT($G3:G3),EDATE(EDATE($G3,45),0))</f>
        <v>44752</v>
      </c>
      <c r="CT3" s="304"/>
      <c r="CU3" s="220">
        <f>IF(COUNT($G3:G3),EDATE(EDATE($G3,46),0))</f>
        <v>44783</v>
      </c>
      <c r="CV3" s="304"/>
      <c r="CW3" s="220">
        <f>IF(COUNT($G3:G3),EDATE(EDATE($G3,47),0))</f>
        <v>44814</v>
      </c>
      <c r="CX3" s="304"/>
      <c r="CY3" s="220">
        <f>IF(COUNT($G3:G3),EDATE(EDATE($G3,48),0))</f>
        <v>44844</v>
      </c>
      <c r="CZ3" s="304"/>
      <c r="DA3" s="220">
        <f>IF(COUNT($G3:G3),EDATE(EDATE($G3,49),0))</f>
        <v>44875</v>
      </c>
      <c r="DB3" s="304"/>
      <c r="DC3" s="220">
        <f>IF(COUNT($G3:G3),EDATE(EDATE($G3,50),0))</f>
        <v>44905</v>
      </c>
      <c r="DD3" s="304"/>
      <c r="DE3" s="220">
        <f>IF(COUNT($G3:G3),EDATE(EDATE($G3,51),0))</f>
        <v>44936</v>
      </c>
      <c r="DF3" s="304"/>
      <c r="DG3" s="220">
        <f>IF(COUNT($G3:G3),EDATE(EDATE($G3,52),0))</f>
        <v>44967</v>
      </c>
      <c r="DH3" s="304"/>
      <c r="DI3" s="220">
        <f>IF(COUNT($G3:G3),EDATE(EDATE($G3,53),0))</f>
        <v>44995</v>
      </c>
      <c r="DJ3" s="304"/>
      <c r="DK3" s="220">
        <f>IF(COUNT($G3:G3),EDATE(EDATE($G3,54),0))</f>
        <v>45026</v>
      </c>
      <c r="DL3" s="304"/>
      <c r="DM3" s="220">
        <f>IF(COUNT($G3:G3),EDATE(EDATE($G3,55),0))</f>
        <v>45056</v>
      </c>
      <c r="DN3" s="304"/>
      <c r="DO3" s="220">
        <f>IF(COUNT($G3:G3),EDATE(EDATE($G3,56),0))</f>
        <v>45087</v>
      </c>
      <c r="DP3" s="304"/>
      <c r="DQ3" s="220">
        <f>IF(COUNT($G3:G3),EDATE(EDATE($G3,57),0))</f>
        <v>45117</v>
      </c>
      <c r="DR3" s="304"/>
      <c r="DS3" s="220">
        <f>IF(COUNT($G3:G3),EDATE(EDATE($G3,58),0))</f>
        <v>45148</v>
      </c>
      <c r="DT3" s="304"/>
      <c r="DU3" s="220">
        <f>IF(COUNT($G3:G3),EDATE(EDATE($G3,59),0))</f>
        <v>45179</v>
      </c>
      <c r="DV3" s="304"/>
      <c r="DW3" s="220">
        <f>IF(COUNT($G3:G3),EDATE(EDATE($G3,60),0))</f>
        <v>45209</v>
      </c>
      <c r="DX3" s="304"/>
      <c r="DY3" s="220">
        <f>IF(COUNT($G3:G3),EDATE(EDATE($G3,61),0))</f>
        <v>45240</v>
      </c>
      <c r="DZ3" s="304"/>
      <c r="EA3" s="220">
        <f>IF(COUNT($G3:G3),EDATE(EDATE($G3,62),0))</f>
        <v>45270</v>
      </c>
      <c r="EB3" s="304"/>
      <c r="EC3" s="220">
        <f>IF(COUNT($G3:G3),EDATE(EDATE($G3,63),0))</f>
        <v>45301</v>
      </c>
      <c r="ED3" s="304"/>
      <c r="EE3" s="220">
        <f>IF(COUNT($G3:G3),EDATE(EDATE($G3,64),0))</f>
        <v>45332</v>
      </c>
      <c r="EF3" s="304"/>
      <c r="EG3" s="47"/>
    </row>
    <row r="4" spans="1:137" ht="21" customHeight="1" thickBot="1">
      <c r="A4" s="215" t="str">
        <f t="shared" ref="A4:A67" ca="1" si="0">IF(B4="","",TODAY())</f>
        <v/>
      </c>
      <c r="B4" s="280"/>
      <c r="C4" s="55" t="e">
        <f>+VLOOKUP(B4,'اسماء العملاء'!$A$2:$E$1270,5,FALSE)</f>
        <v>#N/A</v>
      </c>
      <c r="D4" s="55" t="e">
        <f>+VLOOKUP(B4,'اسماء العملاء'!$A$2:$C$1270,2,FALSE)</f>
        <v>#N/A</v>
      </c>
      <c r="E4" s="55" t="e">
        <f>+VLOOKUP(B4,'اسماء العملاء'!$A$2:$C$1270,3,FALSE)</f>
        <v>#N/A</v>
      </c>
      <c r="F4" s="218" t="e">
        <f>+VLOOKUP(B4,'اسماء العملاء'!$A$2:$F$142,6,FALSE)</f>
        <v>#N/A</v>
      </c>
      <c r="G4" s="220">
        <v>43378</v>
      </c>
      <c r="H4" s="303"/>
      <c r="I4" s="220">
        <f>IF(COUNT($G4:G4),EDATE(EDATE($G4,1),0))</f>
        <v>43409</v>
      </c>
      <c r="J4" s="304"/>
      <c r="K4" s="220">
        <f>IF(COUNT($G4:G4),EDATE(EDATE($G4,2),0))</f>
        <v>43439</v>
      </c>
      <c r="L4" s="304"/>
      <c r="M4" s="220">
        <f>IF(COUNT($G4:G4),EDATE(EDATE($G4,3),0))</f>
        <v>43470</v>
      </c>
      <c r="N4" s="304"/>
      <c r="O4" s="220">
        <f>IF(COUNT($G4:G4),EDATE(EDATE($G4,4),0))</f>
        <v>43501</v>
      </c>
      <c r="P4" s="304"/>
      <c r="Q4" s="220">
        <f>IF(COUNT($G4:G4),EDATE(EDATE($G4,5),0))</f>
        <v>43529</v>
      </c>
      <c r="R4" s="304"/>
      <c r="S4" s="220">
        <f>IF(COUNT($G4:G4),EDATE(EDATE($G4,6),0))</f>
        <v>43560</v>
      </c>
      <c r="T4" s="304"/>
      <c r="U4" s="220">
        <f>IF(COUNT($G4:G4),EDATE(EDATE($G4,7),0))</f>
        <v>43590</v>
      </c>
      <c r="V4" s="304"/>
      <c r="W4" s="220">
        <f>IF(COUNT($G4:G4),EDATE(EDATE($G4,8),0))</f>
        <v>43621</v>
      </c>
      <c r="X4" s="304"/>
      <c r="Y4" s="220">
        <f>IF(COUNT($G4:G4),EDATE(EDATE($G4,9),0))</f>
        <v>43651</v>
      </c>
      <c r="Z4" s="304"/>
      <c r="AA4" s="220">
        <f>IF(COUNT($G4:G4),EDATE(EDATE($G4,10),0))</f>
        <v>43682</v>
      </c>
      <c r="AB4" s="304"/>
      <c r="AC4" s="220">
        <f>IF(COUNT($G4:G4),EDATE(EDATE($G4,11),0))</f>
        <v>43713</v>
      </c>
      <c r="AD4" s="304"/>
      <c r="AE4" s="220">
        <f>IF(COUNT($G4:G4),EDATE(EDATE($G4,12),0))</f>
        <v>43743</v>
      </c>
      <c r="AF4" s="304"/>
      <c r="AG4" s="220">
        <f>IF(COUNT($G4:G4),EDATE(EDATE($G4,13),0))</f>
        <v>43774</v>
      </c>
      <c r="AH4" s="304"/>
      <c r="AI4" s="220">
        <f>IF(COUNT($G4:G4),EDATE(EDATE($G4,14),0))</f>
        <v>43804</v>
      </c>
      <c r="AJ4" s="304"/>
      <c r="AK4" s="220">
        <f>IF(COUNT($G4:G4),EDATE(EDATE($G4,15),0))</f>
        <v>43835</v>
      </c>
      <c r="AL4" s="304"/>
      <c r="AM4" s="220">
        <f>IF(COUNT($G4:G4),EDATE(EDATE($G4,16),0))</f>
        <v>43866</v>
      </c>
      <c r="AN4" s="304"/>
      <c r="AO4" s="220">
        <f>IF(COUNT($G4:G4),EDATE(EDATE($G4,17),0))</f>
        <v>43895</v>
      </c>
      <c r="AP4" s="304"/>
      <c r="AQ4" s="220">
        <f>IF(COUNT($G4:G4),EDATE(EDATE($G4,18),0))</f>
        <v>43926</v>
      </c>
      <c r="AR4" s="304"/>
      <c r="AS4" s="220">
        <f>IF(COUNT($G4:G4),EDATE(EDATE($G4,19),0))</f>
        <v>43956</v>
      </c>
      <c r="AT4" s="304"/>
      <c r="AU4" s="220">
        <f>IF(COUNT($G4:G4),EDATE(EDATE($G4,20),0))</f>
        <v>43987</v>
      </c>
      <c r="AV4" s="304"/>
      <c r="AW4" s="220">
        <f>IF(COUNT($G4:G4),EDATE(EDATE($G4,21),0))</f>
        <v>44017</v>
      </c>
      <c r="AX4" s="304"/>
      <c r="AY4" s="220">
        <f>IF(COUNT($G4:G4),EDATE(EDATE($G4,22),0))</f>
        <v>44048</v>
      </c>
      <c r="AZ4" s="304"/>
      <c r="BA4" s="220">
        <f>IF(COUNT($G4:G4),EDATE(EDATE($G4,23),0))</f>
        <v>44079</v>
      </c>
      <c r="BB4" s="304"/>
      <c r="BC4" s="220">
        <f>IF(COUNT($G4:G4),EDATE(EDATE($G4,24),0))</f>
        <v>44109</v>
      </c>
      <c r="BD4" s="304"/>
      <c r="BE4" s="220">
        <f>IF(COUNT($G4:G4),EDATE(EDATE($G4,25),0))</f>
        <v>44140</v>
      </c>
      <c r="BF4" s="304"/>
      <c r="BG4" s="220">
        <f>IF(COUNT($G4:G4),EDATE(EDATE($G4,26),0))</f>
        <v>44170</v>
      </c>
      <c r="BH4" s="304"/>
      <c r="BI4" s="220">
        <f>IF(COUNT($G4:G4),EDATE(EDATE($G4,27),0))</f>
        <v>44201</v>
      </c>
      <c r="BJ4" s="304"/>
      <c r="BK4" s="220">
        <f>IF(COUNT($G4:G4),EDATE(EDATE($G4,28),0))</f>
        <v>44232</v>
      </c>
      <c r="BL4" s="304"/>
      <c r="BM4" s="220">
        <f>IF(COUNT($G4:G4),EDATE(EDATE($G4,29),0))</f>
        <v>44260</v>
      </c>
      <c r="BN4" s="304"/>
      <c r="BO4" s="220">
        <f>IF(COUNT($G4:G4),EDATE(EDATE($G4,30),0))</f>
        <v>44291</v>
      </c>
      <c r="BP4" s="304"/>
      <c r="BQ4" s="220">
        <f>IF(COUNT($G4:G4),EDATE(EDATE($G4,31),0))</f>
        <v>44321</v>
      </c>
      <c r="BR4" s="304"/>
      <c r="BS4" s="220">
        <f>IF(COUNT($G4:G4),EDATE(EDATE($G4,32),0))</f>
        <v>44352</v>
      </c>
      <c r="BT4" s="304"/>
      <c r="BU4" s="220">
        <f>IF(COUNT($G4:G4),EDATE(EDATE($G4,33),0))</f>
        <v>44382</v>
      </c>
      <c r="BV4" s="304"/>
      <c r="BW4" s="220">
        <f>IF(COUNT($G4:G4),EDATE(EDATE($G4,34),0))</f>
        <v>44413</v>
      </c>
      <c r="BX4" s="304"/>
      <c r="BY4" s="220">
        <f>IF(COUNT($G4:G4),EDATE(EDATE($G4,35),0))</f>
        <v>44444</v>
      </c>
      <c r="BZ4" s="304"/>
      <c r="CA4" s="220">
        <f>IF(COUNT($G4:G4),EDATE(EDATE($G4,36),0))</f>
        <v>44474</v>
      </c>
      <c r="CB4" s="304"/>
      <c r="CC4" s="220">
        <f>IF(COUNT($G4:G4),EDATE(EDATE($G4,37),0))</f>
        <v>44505</v>
      </c>
      <c r="CD4" s="304"/>
      <c r="CE4" s="220">
        <f>IF(COUNT($G4:G4),EDATE(EDATE($G4,38),0))</f>
        <v>44535</v>
      </c>
      <c r="CF4" s="304"/>
      <c r="CG4" s="220">
        <f>IF(COUNT($G4:G4),EDATE(EDATE($G4,39),0))</f>
        <v>44566</v>
      </c>
      <c r="CH4" s="304"/>
      <c r="CI4" s="220">
        <f>IF(COUNT($G4:G4),EDATE(EDATE($G4,40),0))</f>
        <v>44597</v>
      </c>
      <c r="CJ4" s="304"/>
      <c r="CK4" s="220">
        <f>IF(COUNT($G4:G4),EDATE(EDATE($G4,41),0))</f>
        <v>44625</v>
      </c>
      <c r="CL4" s="304"/>
      <c r="CM4" s="220">
        <f>IF(COUNT($G4:G4),EDATE(EDATE($G4,42),0))</f>
        <v>44656</v>
      </c>
      <c r="CN4" s="304"/>
      <c r="CO4" s="220">
        <f>IF(COUNT($G4:G4),EDATE(EDATE($G4,43),0))</f>
        <v>44686</v>
      </c>
      <c r="CP4" s="304"/>
      <c r="CQ4" s="220">
        <f>IF(COUNT($G4:G4),EDATE(EDATE($G4,44),0))</f>
        <v>44717</v>
      </c>
      <c r="CR4" s="304"/>
      <c r="CS4" s="220">
        <f>IF(COUNT($G4:G4),EDATE(EDATE($G4,45),0))</f>
        <v>44747</v>
      </c>
      <c r="CT4" s="304"/>
      <c r="CU4" s="220">
        <f>IF(COUNT($G4:G4),EDATE(EDATE($G4,46),0))</f>
        <v>44778</v>
      </c>
      <c r="CV4" s="304"/>
      <c r="CW4" s="220">
        <f>IF(COUNT($G4:G4),EDATE(EDATE($G4,47),0))</f>
        <v>44809</v>
      </c>
      <c r="CX4" s="304"/>
      <c r="CY4" s="220">
        <f>IF(COUNT($G4:G4),EDATE(EDATE($G4,48),0))</f>
        <v>44839</v>
      </c>
      <c r="CZ4" s="304"/>
      <c r="DA4" s="220">
        <f>IF(COUNT($G4:G4),EDATE(EDATE($G4,49),0))</f>
        <v>44870</v>
      </c>
      <c r="DB4" s="304"/>
      <c r="DC4" s="220">
        <f>IF(COUNT($G4:G4),EDATE(EDATE($G4,50),0))</f>
        <v>44900</v>
      </c>
      <c r="DD4" s="304"/>
      <c r="DE4" s="220">
        <f>IF(COUNT($G4:G4),EDATE(EDATE($G4,51),0))</f>
        <v>44931</v>
      </c>
      <c r="DF4" s="304"/>
      <c r="DG4" s="220">
        <f>IF(COUNT($G4:G4),EDATE(EDATE($G4,52),0))</f>
        <v>44962</v>
      </c>
      <c r="DH4" s="304"/>
      <c r="DI4" s="220">
        <f>IF(COUNT($G4:G4),EDATE(EDATE($G4,53),0))</f>
        <v>44990</v>
      </c>
      <c r="DJ4" s="304"/>
      <c r="DK4" s="220">
        <f>IF(COUNT($G4:G4),EDATE(EDATE($G4,54),0))</f>
        <v>45021</v>
      </c>
      <c r="DL4" s="304"/>
      <c r="DM4" s="220">
        <f>IF(COUNT($G4:G4),EDATE(EDATE($G4,55),0))</f>
        <v>45051</v>
      </c>
      <c r="DN4" s="304"/>
      <c r="DO4" s="220">
        <f>IF(COUNT($G4:G4),EDATE(EDATE($G4,56),0))</f>
        <v>45082</v>
      </c>
      <c r="DP4" s="304"/>
      <c r="DQ4" s="220">
        <f>IF(COUNT($G4:G4),EDATE(EDATE($G4,57),0))</f>
        <v>45112</v>
      </c>
      <c r="DR4" s="304"/>
      <c r="DS4" s="220">
        <f>IF(COUNT($G4:G4),EDATE(EDATE($G4,58),0))</f>
        <v>45143</v>
      </c>
      <c r="DT4" s="304"/>
      <c r="DU4" s="220">
        <f>IF(COUNT($G4:G4),EDATE(EDATE($G4,59),0))</f>
        <v>45174</v>
      </c>
      <c r="DV4" s="304"/>
      <c r="DW4" s="220">
        <f>IF(COUNT($G4:G4),EDATE(EDATE($G4,60),0))</f>
        <v>45204</v>
      </c>
      <c r="DX4" s="304"/>
      <c r="DY4" s="220">
        <f>IF(COUNT($G4:G4),EDATE(EDATE($G4,61),0))</f>
        <v>45235</v>
      </c>
      <c r="DZ4" s="304"/>
      <c r="EA4" s="220">
        <f>IF(COUNT($G4:G4),EDATE(EDATE($G4,62),0))</f>
        <v>45265</v>
      </c>
      <c r="EB4" s="304"/>
      <c r="EC4" s="220">
        <f>IF(COUNT($G4:G4),EDATE(EDATE($G4,63),0))</f>
        <v>45296</v>
      </c>
      <c r="ED4" s="304"/>
      <c r="EE4" s="220">
        <f>IF(COUNT($G4:G4),EDATE(EDATE($G4,64),0))</f>
        <v>45327</v>
      </c>
      <c r="EF4" s="308"/>
      <c r="EG4" s="47"/>
    </row>
    <row r="5" spans="1:137" ht="21" customHeight="1" thickBot="1">
      <c r="A5" s="215" t="str">
        <f t="shared" ca="1" si="0"/>
        <v/>
      </c>
      <c r="B5" s="280"/>
      <c r="C5" s="282" t="e">
        <f>+VLOOKUP(B5,'اسماء العملاء'!$A$2:$E$1270,5,FALSE)</f>
        <v>#N/A</v>
      </c>
      <c r="D5" s="282" t="e">
        <f>+VLOOKUP(B5,'اسماء العملاء'!$A$2:$C$1270,2,FALSE)</f>
        <v>#N/A</v>
      </c>
      <c r="E5" s="282" t="e">
        <f>+VLOOKUP(B5,'اسماء العملاء'!$A$2:$C$1270,3,FALSE)</f>
        <v>#N/A</v>
      </c>
      <c r="F5" s="218" t="e">
        <f>+VLOOKUP(B5,'اسماء العملاء'!$A$2:$F$142,6,FALSE)</f>
        <v>#N/A</v>
      </c>
      <c r="G5" s="220">
        <v>43368</v>
      </c>
      <c r="H5" s="303"/>
      <c r="I5" s="220">
        <f>IF(COUNT($G5:G5),EDATE(EDATE($G5,1),0))</f>
        <v>43398</v>
      </c>
      <c r="J5" s="304"/>
      <c r="K5" s="220">
        <f>IF(COUNT($G5:G5),EDATE(EDATE($G5,2),0))</f>
        <v>43429</v>
      </c>
      <c r="L5" s="304"/>
      <c r="M5" s="220">
        <f>IF(COUNT($G5:G5),EDATE(EDATE($G5,3),0))</f>
        <v>43459</v>
      </c>
      <c r="N5" s="304"/>
      <c r="O5" s="220">
        <f>IF(COUNT($G5:G5),EDATE(EDATE($G5,4),0))</f>
        <v>43490</v>
      </c>
      <c r="P5" s="304"/>
      <c r="Q5" s="220">
        <f>IF(COUNT($G5:G5),EDATE(EDATE($G5,5),0))</f>
        <v>43521</v>
      </c>
      <c r="R5" s="304"/>
      <c r="S5" s="220">
        <f>IF(COUNT($G5:G5),EDATE(EDATE($G5,6),0))</f>
        <v>43549</v>
      </c>
      <c r="T5" s="304"/>
      <c r="U5" s="220">
        <f>IF(COUNT($G5:G5),EDATE(EDATE($G5,7),0))</f>
        <v>43580</v>
      </c>
      <c r="V5" s="304"/>
      <c r="W5" s="220">
        <f>IF(COUNT($G5:G5),EDATE(EDATE($G5,8),0))</f>
        <v>43610</v>
      </c>
      <c r="X5" s="304"/>
      <c r="Y5" s="220">
        <f>IF(COUNT($G5:G5),EDATE(EDATE($G5,9),0))</f>
        <v>43641</v>
      </c>
      <c r="Z5" s="304"/>
      <c r="AA5" s="220">
        <f>IF(COUNT($G5:G5),EDATE(EDATE($G5,10),0))</f>
        <v>43671</v>
      </c>
      <c r="AB5" s="304"/>
      <c r="AC5" s="220">
        <f>IF(COUNT($G5:G5),EDATE(EDATE($G5,11),0))</f>
        <v>43702</v>
      </c>
      <c r="AD5" s="304"/>
      <c r="AE5" s="220">
        <f>IF(COUNT($G5:G5),EDATE(EDATE($G5,12),0))</f>
        <v>43733</v>
      </c>
      <c r="AF5" s="304"/>
      <c r="AG5" s="220">
        <f>IF(COUNT($G5:G5),EDATE(EDATE($G5,13),0))</f>
        <v>43763</v>
      </c>
      <c r="AH5" s="304"/>
      <c r="AI5" s="220">
        <f>IF(COUNT($G5:G5),EDATE(EDATE($G5,14),0))</f>
        <v>43794</v>
      </c>
      <c r="AJ5" s="304"/>
      <c r="AK5" s="220">
        <f>IF(COUNT($G5:G5),EDATE(EDATE($G5,15),0))</f>
        <v>43824</v>
      </c>
      <c r="AL5" s="304"/>
      <c r="AM5" s="220">
        <f>IF(COUNT($G5:G5),EDATE(EDATE($G5,16),0))</f>
        <v>43855</v>
      </c>
      <c r="AN5" s="304"/>
      <c r="AO5" s="220">
        <f>IF(COUNT($G5:G5),EDATE(EDATE($G5,17),0))</f>
        <v>43886</v>
      </c>
      <c r="AP5" s="304"/>
      <c r="AQ5" s="220">
        <f>IF(COUNT($G5:G5),EDATE(EDATE($G5,18),0))</f>
        <v>43915</v>
      </c>
      <c r="AR5" s="304"/>
      <c r="AS5" s="220">
        <f>IF(COUNT($G5:G5),EDATE(EDATE($G5,19),0))</f>
        <v>43946</v>
      </c>
      <c r="AT5" s="304"/>
      <c r="AU5" s="220">
        <f>IF(COUNT($G5:G5),EDATE(EDATE($G5,20),0))</f>
        <v>43976</v>
      </c>
      <c r="AV5" s="304"/>
      <c r="AW5" s="220">
        <f>IF(COUNT($G5:G5),EDATE(EDATE($G5,21),0))</f>
        <v>44007</v>
      </c>
      <c r="AX5" s="304"/>
      <c r="AY5" s="220">
        <f>IF(COUNT($G5:G5),EDATE(EDATE($G5,22),0))</f>
        <v>44037</v>
      </c>
      <c r="AZ5" s="304"/>
      <c r="BA5" s="220">
        <f>IF(COUNT($G5:G5),EDATE(EDATE($G5,23),0))</f>
        <v>44068</v>
      </c>
      <c r="BB5" s="304"/>
      <c r="BC5" s="220">
        <f>IF(COUNT($G5:G5),EDATE(EDATE($G5,24),0))</f>
        <v>44099</v>
      </c>
      <c r="BD5" s="304"/>
      <c r="BE5" s="220">
        <f>IF(COUNT($G5:G5),EDATE(EDATE($G5,25),0))</f>
        <v>44129</v>
      </c>
      <c r="BF5" s="304"/>
      <c r="BG5" s="220">
        <f>IF(COUNT($G5:G5),EDATE(EDATE($G5,26),0))</f>
        <v>44160</v>
      </c>
      <c r="BH5" s="304"/>
      <c r="BI5" s="220">
        <f>IF(COUNT($G5:G5),EDATE(EDATE($G5,27),0))</f>
        <v>44190</v>
      </c>
      <c r="BJ5" s="304"/>
      <c r="BK5" s="220">
        <f>IF(COUNT($G5:G5),EDATE(EDATE($G5,28),0))</f>
        <v>44221</v>
      </c>
      <c r="BL5" s="304"/>
      <c r="BM5" s="220">
        <f>IF(COUNT($G5:G5),EDATE(EDATE($G5,29),0))</f>
        <v>44252</v>
      </c>
      <c r="BN5" s="304"/>
      <c r="BO5" s="220">
        <f>IF(COUNT($G5:G5),EDATE(EDATE($G5,30),0))</f>
        <v>44280</v>
      </c>
      <c r="BP5" s="304"/>
      <c r="BQ5" s="220">
        <f>IF(COUNT($G5:G5),EDATE(EDATE($G5,31),0))</f>
        <v>44311</v>
      </c>
      <c r="BR5" s="304"/>
      <c r="BS5" s="220">
        <f>IF(COUNT($G5:G5),EDATE(EDATE($G5,32),0))</f>
        <v>44341</v>
      </c>
      <c r="BT5" s="304"/>
      <c r="BU5" s="220">
        <f>IF(COUNT($G5:G5),EDATE(EDATE($G5,33),0))</f>
        <v>44372</v>
      </c>
      <c r="BV5" s="304"/>
      <c r="BW5" s="220">
        <f>IF(COUNT($G5:G5),EDATE(EDATE($G5,34),0))</f>
        <v>44402</v>
      </c>
      <c r="BX5" s="304"/>
      <c r="BY5" s="220">
        <f>IF(COUNT($G5:G5),EDATE(EDATE($G5,35),0))</f>
        <v>44433</v>
      </c>
      <c r="BZ5" s="304"/>
      <c r="CA5" s="220">
        <f>IF(COUNT($G5:G5),EDATE(EDATE($G5,36),0))</f>
        <v>44464</v>
      </c>
      <c r="CB5" s="304"/>
      <c r="CC5" s="220">
        <f>IF(COUNT($G5:G5),EDATE(EDATE($G5,37),0))</f>
        <v>44494</v>
      </c>
      <c r="CD5" s="304"/>
      <c r="CE5" s="220">
        <f>IF(COUNT($G5:G5),EDATE(EDATE($G5,38),0))</f>
        <v>44525</v>
      </c>
      <c r="CF5" s="304"/>
      <c r="CG5" s="220">
        <f>IF(COUNT($G5:G5),EDATE(EDATE($G5,39),0))</f>
        <v>44555</v>
      </c>
      <c r="CH5" s="304"/>
      <c r="CI5" s="220">
        <f>IF(COUNT($G5:G5),EDATE(EDATE($G5,40),0))</f>
        <v>44586</v>
      </c>
      <c r="CJ5" s="304"/>
      <c r="CK5" s="220">
        <f>IF(COUNT($G5:G5),EDATE(EDATE($G5,41),0))</f>
        <v>44617</v>
      </c>
      <c r="CL5" s="304"/>
      <c r="CM5" s="220">
        <f>IF(COUNT($G5:G5),EDATE(EDATE($G5,42),0))</f>
        <v>44645</v>
      </c>
      <c r="CN5" s="304"/>
      <c r="CO5" s="220">
        <f>IF(COUNT($G5:G5),EDATE(EDATE($G5,43),0))</f>
        <v>44676</v>
      </c>
      <c r="CP5" s="304"/>
      <c r="CQ5" s="220">
        <f>IF(COUNT($G5:G5),EDATE(EDATE($G5,44),0))</f>
        <v>44706</v>
      </c>
      <c r="CR5" s="304"/>
      <c r="CS5" s="220">
        <f>IF(COUNT($G5:G5),EDATE(EDATE($G5,45),0))</f>
        <v>44737</v>
      </c>
      <c r="CT5" s="304"/>
      <c r="CU5" s="220">
        <f>IF(COUNT($G5:G5),EDATE(EDATE($G5,46),0))</f>
        <v>44767</v>
      </c>
      <c r="CV5" s="304"/>
      <c r="CW5" s="220">
        <f>IF(COUNT($G5:G5),EDATE(EDATE($G5,47),0))</f>
        <v>44798</v>
      </c>
      <c r="CX5" s="304"/>
      <c r="CY5" s="220">
        <f>IF(COUNT($G5:G5),EDATE(EDATE($G5,48),0))</f>
        <v>44829</v>
      </c>
      <c r="CZ5" s="304"/>
      <c r="DA5" s="220">
        <f>IF(COUNT($G5:G5),EDATE(EDATE($G5,49),0))</f>
        <v>44859</v>
      </c>
      <c r="DB5" s="304"/>
      <c r="DC5" s="220">
        <f>IF(COUNT($G5:G5),EDATE(EDATE($G5,50),0))</f>
        <v>44890</v>
      </c>
      <c r="DD5" s="304"/>
      <c r="DE5" s="220">
        <f>IF(COUNT($G5:G5),EDATE(EDATE($G5,51),0))</f>
        <v>44920</v>
      </c>
      <c r="DF5" s="304"/>
      <c r="DG5" s="220">
        <f>IF(COUNT($G5:G5),EDATE(EDATE($G5,52),0))</f>
        <v>44951</v>
      </c>
      <c r="DH5" s="304"/>
      <c r="DI5" s="220">
        <f>IF(COUNT($G5:G5),EDATE(EDATE($G5,53),0))</f>
        <v>44982</v>
      </c>
      <c r="DJ5" s="304"/>
      <c r="DK5" s="220">
        <f>IF(COUNT($G5:G5),EDATE(EDATE($G5,54),0))</f>
        <v>45010</v>
      </c>
      <c r="DL5" s="304"/>
      <c r="DM5" s="220">
        <f>IF(COUNT($G5:G5),EDATE(EDATE($G5,55),0))</f>
        <v>45041</v>
      </c>
      <c r="DN5" s="304"/>
      <c r="DO5" s="220">
        <f>IF(COUNT($G5:G5),EDATE(EDATE($G5,56),0))</f>
        <v>45071</v>
      </c>
      <c r="DP5" s="304"/>
      <c r="DQ5" s="220">
        <f>IF(COUNT($G5:G5),EDATE(EDATE($G5,57),0))</f>
        <v>45102</v>
      </c>
      <c r="DR5" s="304"/>
      <c r="DS5" s="220">
        <f>IF(COUNT($G5:G5),EDATE(EDATE($G5,58),0))</f>
        <v>45132</v>
      </c>
      <c r="DT5" s="304"/>
      <c r="DU5" s="220">
        <f>IF(COUNT($G5:G5),EDATE(EDATE($G5,59),0))</f>
        <v>45163</v>
      </c>
      <c r="DV5" s="304"/>
      <c r="DW5" s="220">
        <f>IF(COUNT($G5:G5),EDATE(EDATE($G5,60),0))</f>
        <v>45194</v>
      </c>
      <c r="DX5" s="304"/>
      <c r="DY5" s="220">
        <f>IF(COUNT($G5:G5),EDATE(EDATE($G5,61),0))</f>
        <v>45224</v>
      </c>
      <c r="DZ5" s="304"/>
      <c r="EA5" s="220">
        <f>IF(COUNT($G5:G5),EDATE(EDATE($G5,62),0))</f>
        <v>45255</v>
      </c>
      <c r="EB5" s="304"/>
      <c r="EC5" s="220">
        <f>IF(COUNT($G5:G5),EDATE(EDATE($G5,63),0))</f>
        <v>45285</v>
      </c>
      <c r="ED5" s="304"/>
      <c r="EE5" s="220">
        <f>IF(COUNT($G5:G5),EDATE(EDATE($G5,64),0))</f>
        <v>45316</v>
      </c>
      <c r="EF5" s="308"/>
      <c r="EG5" s="47"/>
    </row>
    <row r="6" spans="1:137" ht="21" customHeight="1" thickBot="1">
      <c r="A6" s="215" t="str">
        <f t="shared" ca="1" si="0"/>
        <v/>
      </c>
      <c r="B6" s="280"/>
      <c r="C6" s="282" t="e">
        <f>+VLOOKUP(B6,'اسماء العملاء'!$A$2:$E$1270,5,FALSE)</f>
        <v>#N/A</v>
      </c>
      <c r="D6" s="282" t="e">
        <f>+VLOOKUP(B6,'اسماء العملاء'!$A$2:$C$1270,2,FALSE)</f>
        <v>#N/A</v>
      </c>
      <c r="E6" s="282" t="e">
        <f>+VLOOKUP(B6,'اسماء العملاء'!$A$2:$C$1270,3,FALSE)</f>
        <v>#N/A</v>
      </c>
      <c r="F6" s="218" t="e">
        <f>+VLOOKUP(B6,'اسماء العملاء'!$A$2:$F$142,6,FALSE)</f>
        <v>#N/A</v>
      </c>
      <c r="G6" s="220">
        <v>43369</v>
      </c>
      <c r="H6" s="303"/>
      <c r="I6" s="220">
        <f>IF(COUNT($G6:G6),EDATE(EDATE($G6,1),0))</f>
        <v>43399</v>
      </c>
      <c r="J6" s="304"/>
      <c r="K6" s="220">
        <f>IF(COUNT($G6:G6),EDATE(EDATE($G6,2),0))</f>
        <v>43430</v>
      </c>
      <c r="L6" s="304"/>
      <c r="M6" s="220">
        <f>IF(COUNT($G6:G6),EDATE(EDATE($G6,3),0))</f>
        <v>43460</v>
      </c>
      <c r="N6" s="304"/>
      <c r="O6" s="220">
        <f>IF(COUNT($G6:G6),EDATE(EDATE($G6,4),0))</f>
        <v>43491</v>
      </c>
      <c r="P6" s="304"/>
      <c r="Q6" s="220">
        <f>IF(COUNT($G6:G6),EDATE(EDATE($G6,5),0))</f>
        <v>43522</v>
      </c>
      <c r="R6" s="304"/>
      <c r="S6" s="220">
        <f>IF(COUNT($G6:G6),EDATE(EDATE($G6,6),0))</f>
        <v>43550</v>
      </c>
      <c r="T6" s="304"/>
      <c r="U6" s="220">
        <f>IF(COUNT($G6:G6),EDATE(EDATE($G6,7),0))</f>
        <v>43581</v>
      </c>
      <c r="V6" s="304"/>
      <c r="W6" s="220">
        <f>IF(COUNT($G6:G6),EDATE(EDATE($G6,8),0))</f>
        <v>43611</v>
      </c>
      <c r="X6" s="304"/>
      <c r="Y6" s="220">
        <f>IF(COUNT($G6:G6),EDATE(EDATE($G6,9),0))</f>
        <v>43642</v>
      </c>
      <c r="Z6" s="304"/>
      <c r="AA6" s="220">
        <f>IF(COUNT($G6:G6),EDATE(EDATE($G6,10),0))</f>
        <v>43672</v>
      </c>
      <c r="AB6" s="304"/>
      <c r="AC6" s="220">
        <f>IF(COUNT($G6:G6),EDATE(EDATE($G6,11),0))</f>
        <v>43703</v>
      </c>
      <c r="AD6" s="304"/>
      <c r="AE6" s="220">
        <f>IF(COUNT($G6:G6),EDATE(EDATE($G6,12),0))</f>
        <v>43734</v>
      </c>
      <c r="AF6" s="304"/>
      <c r="AG6" s="220">
        <f>IF(COUNT($G6:G6),EDATE(EDATE($G6,13),0))</f>
        <v>43764</v>
      </c>
      <c r="AH6" s="304"/>
      <c r="AI6" s="220">
        <f>IF(COUNT($G6:G6),EDATE(EDATE($G6,14),0))</f>
        <v>43795</v>
      </c>
      <c r="AJ6" s="304"/>
      <c r="AK6" s="220">
        <f>IF(COUNT($G6:G6),EDATE(EDATE($G6,15),0))</f>
        <v>43825</v>
      </c>
      <c r="AL6" s="304"/>
      <c r="AM6" s="220">
        <f>IF(COUNT($G6:G6),EDATE(EDATE($G6,16),0))</f>
        <v>43856</v>
      </c>
      <c r="AN6" s="304"/>
      <c r="AO6" s="220">
        <f>IF(COUNT($G6:G6),EDATE(EDATE($G6,17),0))</f>
        <v>43887</v>
      </c>
      <c r="AP6" s="304"/>
      <c r="AQ6" s="220">
        <f>IF(COUNT($G6:G6),EDATE(EDATE($G6,18),0))</f>
        <v>43916</v>
      </c>
      <c r="AR6" s="304"/>
      <c r="AS6" s="220">
        <f>IF(COUNT($G6:G6),EDATE(EDATE($G6,19),0))</f>
        <v>43947</v>
      </c>
      <c r="AT6" s="304"/>
      <c r="AU6" s="220">
        <f>IF(COUNT($G6:G6),EDATE(EDATE($G6,20),0))</f>
        <v>43977</v>
      </c>
      <c r="AV6" s="304"/>
      <c r="AW6" s="220">
        <f>IF(COUNT($G6:G6),EDATE(EDATE($G6,21),0))</f>
        <v>44008</v>
      </c>
      <c r="AX6" s="304"/>
      <c r="AY6" s="220">
        <f>IF(COUNT($G6:G6),EDATE(EDATE($G6,22),0))</f>
        <v>44038</v>
      </c>
      <c r="AZ6" s="304"/>
      <c r="BA6" s="220">
        <f>IF(COUNT($G6:G6),EDATE(EDATE($G6,23),0))</f>
        <v>44069</v>
      </c>
      <c r="BB6" s="304"/>
      <c r="BC6" s="220">
        <f>IF(COUNT($G6:G6),EDATE(EDATE($G6,24),0))</f>
        <v>44100</v>
      </c>
      <c r="BD6" s="304"/>
      <c r="BE6" s="220">
        <f>IF(COUNT($G6:G6),EDATE(EDATE($G6,25),0))</f>
        <v>44130</v>
      </c>
      <c r="BF6" s="304"/>
      <c r="BG6" s="220">
        <f>IF(COUNT($G6:G6),EDATE(EDATE($G6,26),0))</f>
        <v>44161</v>
      </c>
      <c r="BH6" s="304"/>
      <c r="BI6" s="220">
        <f>IF(COUNT($G6:G6),EDATE(EDATE($G6,27),0))</f>
        <v>44191</v>
      </c>
      <c r="BJ6" s="304"/>
      <c r="BK6" s="220">
        <f>IF(COUNT($G6:G6),EDATE(EDATE($G6,28),0))</f>
        <v>44222</v>
      </c>
      <c r="BL6" s="304"/>
      <c r="BM6" s="220">
        <f>IF(COUNT($G6:G6),EDATE(EDATE($G6,29),0))</f>
        <v>44253</v>
      </c>
      <c r="BN6" s="304"/>
      <c r="BO6" s="220">
        <f>IF(COUNT($G6:G6),EDATE(EDATE($G6,30),0))</f>
        <v>44281</v>
      </c>
      <c r="BP6" s="304"/>
      <c r="BQ6" s="220">
        <f>IF(COUNT($G6:G6),EDATE(EDATE($G6,31),0))</f>
        <v>44312</v>
      </c>
      <c r="BR6" s="304"/>
      <c r="BS6" s="220">
        <f>IF(COUNT($G6:G6),EDATE(EDATE($G6,32),0))</f>
        <v>44342</v>
      </c>
      <c r="BT6" s="304"/>
      <c r="BU6" s="220">
        <f>IF(COUNT($G6:G6),EDATE(EDATE($G6,33),0))</f>
        <v>44373</v>
      </c>
      <c r="BV6" s="304"/>
      <c r="BW6" s="220">
        <f>IF(COUNT($G6:G6),EDATE(EDATE($G6,34),0))</f>
        <v>44403</v>
      </c>
      <c r="BX6" s="304"/>
      <c r="BY6" s="220">
        <f>IF(COUNT($G6:G6),EDATE(EDATE($G6,35),0))</f>
        <v>44434</v>
      </c>
      <c r="BZ6" s="304"/>
      <c r="CA6" s="220">
        <f>IF(COUNT($G6:G6),EDATE(EDATE($G6,36),0))</f>
        <v>44465</v>
      </c>
      <c r="CB6" s="304"/>
      <c r="CC6" s="220">
        <f>IF(COUNT($G6:G6),EDATE(EDATE($G6,37),0))</f>
        <v>44495</v>
      </c>
      <c r="CD6" s="304"/>
      <c r="CE6" s="220">
        <f>IF(COUNT($G6:G6),EDATE(EDATE($G6,38),0))</f>
        <v>44526</v>
      </c>
      <c r="CF6" s="304"/>
      <c r="CG6" s="220">
        <f>IF(COUNT($G6:G6),EDATE(EDATE($G6,39),0))</f>
        <v>44556</v>
      </c>
      <c r="CH6" s="304"/>
      <c r="CI6" s="220">
        <f>IF(COUNT($G6:G6),EDATE(EDATE($G6,40),0))</f>
        <v>44587</v>
      </c>
      <c r="CJ6" s="304"/>
      <c r="CK6" s="220">
        <f>IF(COUNT($G6:G6),EDATE(EDATE($G6,41),0))</f>
        <v>44618</v>
      </c>
      <c r="CL6" s="304"/>
      <c r="CM6" s="220">
        <f>IF(COUNT($G6:G6),EDATE(EDATE($G6,42),0))</f>
        <v>44646</v>
      </c>
      <c r="CN6" s="304"/>
      <c r="CO6" s="220">
        <f>IF(COUNT($G6:G6),EDATE(EDATE($G6,43),0))</f>
        <v>44677</v>
      </c>
      <c r="CP6" s="304"/>
      <c r="CQ6" s="220">
        <f>IF(COUNT($G6:G6),EDATE(EDATE($G6,44),0))</f>
        <v>44707</v>
      </c>
      <c r="CR6" s="304"/>
      <c r="CS6" s="220">
        <f>IF(COUNT($G6:G6),EDATE(EDATE($G6,45),0))</f>
        <v>44738</v>
      </c>
      <c r="CT6" s="304"/>
      <c r="CU6" s="220">
        <f>IF(COUNT($G6:G6),EDATE(EDATE($G6,46),0))</f>
        <v>44768</v>
      </c>
      <c r="CV6" s="304"/>
      <c r="CW6" s="220">
        <f>IF(COUNT($G6:G6),EDATE(EDATE($G6,47),0))</f>
        <v>44799</v>
      </c>
      <c r="CX6" s="304"/>
      <c r="CY6" s="220">
        <f>IF(COUNT($G6:G6),EDATE(EDATE($G6,48),0))</f>
        <v>44830</v>
      </c>
      <c r="CZ6" s="304"/>
      <c r="DA6" s="220">
        <f>IF(COUNT($G6:G6),EDATE(EDATE($G6,49),0))</f>
        <v>44860</v>
      </c>
      <c r="DB6" s="304"/>
      <c r="DC6" s="220">
        <f>IF(COUNT($G6:G6),EDATE(EDATE($G6,50),0))</f>
        <v>44891</v>
      </c>
      <c r="DD6" s="304"/>
      <c r="DE6" s="220">
        <f>IF(COUNT($G6:G6),EDATE(EDATE($G6,51),0))</f>
        <v>44921</v>
      </c>
      <c r="DF6" s="304"/>
      <c r="DG6" s="220">
        <f>IF(COUNT($G6:G6),EDATE(EDATE($G6,52),0))</f>
        <v>44952</v>
      </c>
      <c r="DH6" s="304"/>
      <c r="DI6" s="220">
        <f>IF(COUNT($G6:G6),EDATE(EDATE($G6,53),0))</f>
        <v>44983</v>
      </c>
      <c r="DJ6" s="304"/>
      <c r="DK6" s="220">
        <f>IF(COUNT($G6:G6),EDATE(EDATE($G6,54),0))</f>
        <v>45011</v>
      </c>
      <c r="DL6" s="304"/>
      <c r="DM6" s="220">
        <f>IF(COUNT($G6:G6),EDATE(EDATE($G6,55),0))</f>
        <v>45042</v>
      </c>
      <c r="DN6" s="304"/>
      <c r="DO6" s="220">
        <f>IF(COUNT($G6:G6),EDATE(EDATE($G6,56),0))</f>
        <v>45072</v>
      </c>
      <c r="DP6" s="304"/>
      <c r="DQ6" s="220">
        <f>IF(COUNT($G6:G6),EDATE(EDATE($G6,57),0))</f>
        <v>45103</v>
      </c>
      <c r="DR6" s="304"/>
      <c r="DS6" s="220">
        <f>IF(COUNT($G6:G6),EDATE(EDATE($G6,58),0))</f>
        <v>45133</v>
      </c>
      <c r="DT6" s="304"/>
      <c r="DU6" s="220">
        <f>IF(COUNT($G6:G6),EDATE(EDATE($G6,59),0))</f>
        <v>45164</v>
      </c>
      <c r="DV6" s="304"/>
      <c r="DW6" s="220">
        <f>IF(COUNT($G6:G6),EDATE(EDATE($G6,60),0))</f>
        <v>45195</v>
      </c>
      <c r="DX6" s="304"/>
      <c r="DY6" s="220">
        <f>IF(COUNT($G6:G6),EDATE(EDATE($G6,61),0))</f>
        <v>45225</v>
      </c>
      <c r="DZ6" s="304"/>
      <c r="EA6" s="220">
        <f>IF(COUNT($G6:G6),EDATE(EDATE($G6,62),0))</f>
        <v>45256</v>
      </c>
      <c r="EB6" s="304"/>
      <c r="EC6" s="220">
        <f>IF(COUNT($G6:G6),EDATE(EDATE($G6,63),0))</f>
        <v>45286</v>
      </c>
      <c r="ED6" s="304"/>
      <c r="EE6" s="220">
        <f>IF(COUNT($G6:G6),EDATE(EDATE($G6,64),0))</f>
        <v>45317</v>
      </c>
      <c r="EF6" s="308"/>
      <c r="EG6" s="47"/>
    </row>
    <row r="7" spans="1:137" ht="21" customHeight="1" thickBot="1">
      <c r="A7" s="215" t="str">
        <f t="shared" ca="1" si="0"/>
        <v/>
      </c>
      <c r="B7" s="280"/>
      <c r="C7" s="282" t="e">
        <f>+VLOOKUP(B7,'اسماء العملاء'!$A$2:$E$1270,5,FALSE)</f>
        <v>#N/A</v>
      </c>
      <c r="D7" s="282" t="e">
        <f>+VLOOKUP(B7,'اسماء العملاء'!$A$2:$C$1270,2,FALSE)</f>
        <v>#N/A</v>
      </c>
      <c r="E7" s="282" t="e">
        <f>+VLOOKUP(B7,'اسماء العملاء'!$A$2:$C$1270,3,FALSE)</f>
        <v>#N/A</v>
      </c>
      <c r="F7" s="218" t="e">
        <f>+VLOOKUP(B7,'اسماء العملاء'!$A$2:$F$142,6,FALSE)</f>
        <v>#N/A</v>
      </c>
      <c r="G7" s="220">
        <v>43370</v>
      </c>
      <c r="H7" s="303"/>
      <c r="I7" s="220">
        <f>IF(COUNT($G7:G7),EDATE(EDATE($G7,1),0))</f>
        <v>43400</v>
      </c>
      <c r="J7" s="304"/>
      <c r="K7" s="220">
        <f>IF(COUNT($G7:G7),EDATE(EDATE($G7,2),0))</f>
        <v>43431</v>
      </c>
      <c r="L7" s="304"/>
      <c r="M7" s="220">
        <f>IF(COUNT($G7:G7),EDATE(EDATE($G7,3),0))</f>
        <v>43461</v>
      </c>
      <c r="N7" s="304"/>
      <c r="O7" s="220">
        <f>IF(COUNT($G7:G7),EDATE(EDATE($G7,4),0))</f>
        <v>43492</v>
      </c>
      <c r="P7" s="304"/>
      <c r="Q7" s="220">
        <f>IF(COUNT($G7:G7),EDATE(EDATE($G7,5),0))</f>
        <v>43523</v>
      </c>
      <c r="R7" s="304"/>
      <c r="S7" s="220">
        <f>IF(COUNT($G7:G7),EDATE(EDATE($G7,6),0))</f>
        <v>43551</v>
      </c>
      <c r="T7" s="304"/>
      <c r="U7" s="220">
        <f>IF(COUNT($G7:G7),EDATE(EDATE($G7,7),0))</f>
        <v>43582</v>
      </c>
      <c r="V7" s="304"/>
      <c r="W7" s="220">
        <f>IF(COUNT($G7:G7),EDATE(EDATE($G7,8),0))</f>
        <v>43612</v>
      </c>
      <c r="X7" s="304"/>
      <c r="Y7" s="220">
        <f>IF(COUNT($G7:G7),EDATE(EDATE($G7,9),0))</f>
        <v>43643</v>
      </c>
      <c r="Z7" s="304"/>
      <c r="AA7" s="220">
        <f>IF(COUNT($G7:G7),EDATE(EDATE($G7,10),0))</f>
        <v>43673</v>
      </c>
      <c r="AB7" s="304"/>
      <c r="AC7" s="220">
        <f>IF(COUNT($G7:G7),EDATE(EDATE($G7,11),0))</f>
        <v>43704</v>
      </c>
      <c r="AD7" s="304"/>
      <c r="AE7" s="220">
        <f>IF(COUNT($G7:G7),EDATE(EDATE($G7,12),0))</f>
        <v>43735</v>
      </c>
      <c r="AF7" s="304"/>
      <c r="AG7" s="220">
        <f>IF(COUNT($G7:G7),EDATE(EDATE($G7,13),0))</f>
        <v>43765</v>
      </c>
      <c r="AH7" s="304"/>
      <c r="AI7" s="220">
        <f>IF(COUNT($G7:G7),EDATE(EDATE($G7,14),0))</f>
        <v>43796</v>
      </c>
      <c r="AJ7" s="304"/>
      <c r="AK7" s="220">
        <f>IF(COUNT($G7:G7),EDATE(EDATE($G7,15),0))</f>
        <v>43826</v>
      </c>
      <c r="AL7" s="304"/>
      <c r="AM7" s="220">
        <f>IF(COUNT($G7:G7),EDATE(EDATE($G7,16),0))</f>
        <v>43857</v>
      </c>
      <c r="AN7" s="304"/>
      <c r="AO7" s="220">
        <f>IF(COUNT($G7:G7),EDATE(EDATE($G7,17),0))</f>
        <v>43888</v>
      </c>
      <c r="AP7" s="304"/>
      <c r="AQ7" s="220">
        <f>IF(COUNT($G7:G7),EDATE(EDATE($G7,18),0))</f>
        <v>43917</v>
      </c>
      <c r="AR7" s="304"/>
      <c r="AS7" s="220">
        <f>IF(COUNT($G7:G7),EDATE(EDATE($G7,19),0))</f>
        <v>43948</v>
      </c>
      <c r="AT7" s="304"/>
      <c r="AU7" s="220">
        <f>IF(COUNT($G7:G7),EDATE(EDATE($G7,20),0))</f>
        <v>43978</v>
      </c>
      <c r="AV7" s="304"/>
      <c r="AW7" s="220">
        <f>IF(COUNT($G7:G7),EDATE(EDATE($G7,21),0))</f>
        <v>44009</v>
      </c>
      <c r="AX7" s="304"/>
      <c r="AY7" s="220">
        <f>IF(COUNT($G7:G7),EDATE(EDATE($G7,22),0))</f>
        <v>44039</v>
      </c>
      <c r="AZ7" s="304"/>
      <c r="BA7" s="220">
        <f>IF(COUNT($G7:G7),EDATE(EDATE($G7,23),0))</f>
        <v>44070</v>
      </c>
      <c r="BB7" s="304"/>
      <c r="BC7" s="220">
        <f>IF(COUNT($G7:G7),EDATE(EDATE($G7,24),0))</f>
        <v>44101</v>
      </c>
      <c r="BD7" s="304"/>
      <c r="BE7" s="220">
        <f>IF(COUNT($G7:G7),EDATE(EDATE($G7,25),0))</f>
        <v>44131</v>
      </c>
      <c r="BF7" s="304"/>
      <c r="BG7" s="220">
        <f>IF(COUNT($G7:G7),EDATE(EDATE($G7,26),0))</f>
        <v>44162</v>
      </c>
      <c r="BH7" s="304"/>
      <c r="BI7" s="220">
        <f>IF(COUNT($G7:G7),EDATE(EDATE($G7,27),0))</f>
        <v>44192</v>
      </c>
      <c r="BJ7" s="304"/>
      <c r="BK7" s="220">
        <f>IF(COUNT($G7:G7),EDATE(EDATE($G7,28),0))</f>
        <v>44223</v>
      </c>
      <c r="BL7" s="304"/>
      <c r="BM7" s="220">
        <f>IF(COUNT($G7:G7),EDATE(EDATE($G7,29),0))</f>
        <v>44254</v>
      </c>
      <c r="BN7" s="304"/>
      <c r="BO7" s="220">
        <f>IF(COUNT($G7:G7),EDATE(EDATE($G7,30),0))</f>
        <v>44282</v>
      </c>
      <c r="BP7" s="304"/>
      <c r="BQ7" s="220">
        <f>IF(COUNT($G7:G7),EDATE(EDATE($G7,31),0))</f>
        <v>44313</v>
      </c>
      <c r="BR7" s="304"/>
      <c r="BS7" s="220">
        <f>IF(COUNT($G7:G7),EDATE(EDATE($G7,32),0))</f>
        <v>44343</v>
      </c>
      <c r="BT7" s="304"/>
      <c r="BU7" s="220">
        <f>IF(COUNT($G7:G7),EDATE(EDATE($G7,33),0))</f>
        <v>44374</v>
      </c>
      <c r="BV7" s="304"/>
      <c r="BW7" s="220">
        <f>IF(COUNT($G7:G7),EDATE(EDATE($G7,34),0))</f>
        <v>44404</v>
      </c>
      <c r="BX7" s="304"/>
      <c r="BY7" s="220">
        <f>IF(COUNT($G7:G7),EDATE(EDATE($G7,35),0))</f>
        <v>44435</v>
      </c>
      <c r="BZ7" s="304"/>
      <c r="CA7" s="220">
        <f>IF(COUNT($G7:G7),EDATE(EDATE($G7,36),0))</f>
        <v>44466</v>
      </c>
      <c r="CB7" s="304"/>
      <c r="CC7" s="220">
        <f>IF(COUNT($G7:G7),EDATE(EDATE($G7,37),0))</f>
        <v>44496</v>
      </c>
      <c r="CD7" s="304"/>
      <c r="CE7" s="220">
        <f>IF(COUNT($G7:G7),EDATE(EDATE($G7,38),0))</f>
        <v>44527</v>
      </c>
      <c r="CF7" s="304"/>
      <c r="CG7" s="220">
        <f>IF(COUNT($G7:G7),EDATE(EDATE($G7,39),0))</f>
        <v>44557</v>
      </c>
      <c r="CH7" s="304"/>
      <c r="CI7" s="220">
        <f>IF(COUNT($G7:G7),EDATE(EDATE($G7,40),0))</f>
        <v>44588</v>
      </c>
      <c r="CJ7" s="304"/>
      <c r="CK7" s="220">
        <f>IF(COUNT($G7:G7),EDATE(EDATE($G7,41),0))</f>
        <v>44619</v>
      </c>
      <c r="CL7" s="304"/>
      <c r="CM7" s="220">
        <f>IF(COUNT($G7:G7),EDATE(EDATE($G7,42),0))</f>
        <v>44647</v>
      </c>
      <c r="CN7" s="304"/>
      <c r="CO7" s="220">
        <f>IF(COUNT($G7:G7),EDATE(EDATE($G7,43),0))</f>
        <v>44678</v>
      </c>
      <c r="CP7" s="304"/>
      <c r="CQ7" s="220">
        <f>IF(COUNT($G7:G7),EDATE(EDATE($G7,44),0))</f>
        <v>44708</v>
      </c>
      <c r="CR7" s="304"/>
      <c r="CS7" s="220">
        <f>IF(COUNT($G7:G7),EDATE(EDATE($G7,45),0))</f>
        <v>44739</v>
      </c>
      <c r="CT7" s="304"/>
      <c r="CU7" s="220">
        <f>IF(COUNT($G7:G7),EDATE(EDATE($G7,46),0))</f>
        <v>44769</v>
      </c>
      <c r="CV7" s="304"/>
      <c r="CW7" s="220">
        <f>IF(COUNT($G7:G7),EDATE(EDATE($G7,47),0))</f>
        <v>44800</v>
      </c>
      <c r="CX7" s="304"/>
      <c r="CY7" s="220">
        <f>IF(COUNT($G7:G7),EDATE(EDATE($G7,48),0))</f>
        <v>44831</v>
      </c>
      <c r="CZ7" s="304"/>
      <c r="DA7" s="220">
        <f>IF(COUNT($G7:G7),EDATE(EDATE($G7,49),0))</f>
        <v>44861</v>
      </c>
      <c r="DB7" s="304"/>
      <c r="DC7" s="220">
        <f>IF(COUNT($G7:G7),EDATE(EDATE($G7,50),0))</f>
        <v>44892</v>
      </c>
      <c r="DD7" s="304"/>
      <c r="DE7" s="220">
        <f>IF(COUNT($G7:G7),EDATE(EDATE($G7,51),0))</f>
        <v>44922</v>
      </c>
      <c r="DF7" s="304"/>
      <c r="DG7" s="220">
        <f>IF(COUNT($G7:G7),EDATE(EDATE($G7,52),0))</f>
        <v>44953</v>
      </c>
      <c r="DH7" s="304"/>
      <c r="DI7" s="220">
        <f>IF(COUNT($G7:G7),EDATE(EDATE($G7,53),0))</f>
        <v>44984</v>
      </c>
      <c r="DJ7" s="304"/>
      <c r="DK7" s="220">
        <f>IF(COUNT($G7:G7),EDATE(EDATE($G7,54),0))</f>
        <v>45012</v>
      </c>
      <c r="DL7" s="304"/>
      <c r="DM7" s="220">
        <f>IF(COUNT($G7:G7),EDATE(EDATE($G7,55),0))</f>
        <v>45043</v>
      </c>
      <c r="DN7" s="304"/>
      <c r="DO7" s="220">
        <f>IF(COUNT($G7:G7),EDATE(EDATE($G7,56),0))</f>
        <v>45073</v>
      </c>
      <c r="DP7" s="304"/>
      <c r="DQ7" s="220">
        <f>IF(COUNT($G7:G7),EDATE(EDATE($G7,57),0))</f>
        <v>45104</v>
      </c>
      <c r="DR7" s="304"/>
      <c r="DS7" s="220">
        <f>IF(COUNT($G7:G7),EDATE(EDATE($G7,58),0))</f>
        <v>45134</v>
      </c>
      <c r="DT7" s="304"/>
      <c r="DU7" s="220">
        <f>IF(COUNT($G7:G7),EDATE(EDATE($G7,59),0))</f>
        <v>45165</v>
      </c>
      <c r="DV7" s="304"/>
      <c r="DW7" s="220">
        <f>IF(COUNT($G7:G7),EDATE(EDATE($G7,60),0))</f>
        <v>45196</v>
      </c>
      <c r="DX7" s="304"/>
      <c r="DY7" s="220">
        <f>IF(COUNT($G7:G7),EDATE(EDATE($G7,61),0))</f>
        <v>45226</v>
      </c>
      <c r="DZ7" s="304"/>
      <c r="EA7" s="220">
        <f>IF(COUNT($G7:G7),EDATE(EDATE($G7,62),0))</f>
        <v>45257</v>
      </c>
      <c r="EB7" s="304"/>
      <c r="EC7" s="220">
        <f>IF(COUNT($G7:G7),EDATE(EDATE($G7,63),0))</f>
        <v>45287</v>
      </c>
      <c r="ED7" s="304"/>
      <c r="EE7" s="220">
        <f>IF(COUNT($G7:G7),EDATE(EDATE($G7,64),0))</f>
        <v>45318</v>
      </c>
      <c r="EF7" s="308"/>
      <c r="EG7" s="47"/>
    </row>
    <row r="8" spans="1:137" ht="21" customHeight="1" thickBot="1">
      <c r="A8" s="215" t="str">
        <f t="shared" ca="1" si="0"/>
        <v/>
      </c>
      <c r="B8" s="280"/>
      <c r="C8" s="282" t="e">
        <f>+VLOOKUP(B8,'اسماء العملاء'!$A$2:$E$1270,5,FALSE)</f>
        <v>#N/A</v>
      </c>
      <c r="D8" s="282" t="e">
        <f>+VLOOKUP(B8,'اسماء العملاء'!$A$2:$C$1270,2,FALSE)</f>
        <v>#N/A</v>
      </c>
      <c r="E8" s="282" t="e">
        <f>+VLOOKUP(B8,'اسماء العملاء'!$A$2:$C$1270,3,FALSE)</f>
        <v>#N/A</v>
      </c>
      <c r="F8" s="218" t="e">
        <f>+VLOOKUP(B8,'اسماء العملاء'!$A$2:$F$142,6,FALSE)</f>
        <v>#N/A</v>
      </c>
      <c r="G8" s="220">
        <v>43371</v>
      </c>
      <c r="H8" s="303"/>
      <c r="I8" s="220">
        <f>IF(COUNT($G8:G8),EDATE(EDATE($G8,1),0))</f>
        <v>43401</v>
      </c>
      <c r="J8" s="304"/>
      <c r="K8" s="220">
        <f>IF(COUNT($G8:G8),EDATE(EDATE($G8,2),0))</f>
        <v>43432</v>
      </c>
      <c r="L8" s="304"/>
      <c r="M8" s="220">
        <f>IF(COUNT($G8:G8),EDATE(EDATE($G8,3),0))</f>
        <v>43462</v>
      </c>
      <c r="N8" s="304"/>
      <c r="O8" s="220">
        <f>IF(COUNT($G8:G8),EDATE(EDATE($G8,4),0))</f>
        <v>43493</v>
      </c>
      <c r="P8" s="304"/>
      <c r="Q8" s="220">
        <f>IF(COUNT($G8:G8),EDATE(EDATE($G8,5),0))</f>
        <v>43524</v>
      </c>
      <c r="R8" s="304"/>
      <c r="S8" s="220">
        <f>IF(COUNT($G8:G8),EDATE(EDATE($G8,6),0))</f>
        <v>43552</v>
      </c>
      <c r="T8" s="304"/>
      <c r="U8" s="220">
        <f>IF(COUNT($G8:G8),EDATE(EDATE($G8,7),0))</f>
        <v>43583</v>
      </c>
      <c r="V8" s="304"/>
      <c r="W8" s="220">
        <f>IF(COUNT($G8:G8),EDATE(EDATE($G8,8),0))</f>
        <v>43613</v>
      </c>
      <c r="X8" s="304"/>
      <c r="Y8" s="220">
        <f>IF(COUNT($G8:G8),EDATE(EDATE($G8,9),0))</f>
        <v>43644</v>
      </c>
      <c r="Z8" s="304"/>
      <c r="AA8" s="220">
        <f>IF(COUNT($G8:G8),EDATE(EDATE($G8,10),0))</f>
        <v>43674</v>
      </c>
      <c r="AB8" s="304"/>
      <c r="AC8" s="220">
        <f>IF(COUNT($G8:G8),EDATE(EDATE($G8,11),0))</f>
        <v>43705</v>
      </c>
      <c r="AD8" s="304"/>
      <c r="AE8" s="220">
        <f>IF(COUNT($G8:G8),EDATE(EDATE($G8,12),0))</f>
        <v>43736</v>
      </c>
      <c r="AF8" s="304"/>
      <c r="AG8" s="220">
        <f>IF(COUNT($G8:G8),EDATE(EDATE($G8,13),0))</f>
        <v>43766</v>
      </c>
      <c r="AH8" s="304"/>
      <c r="AI8" s="220">
        <f>IF(COUNT($G8:G8),EDATE(EDATE($G8,14),0))</f>
        <v>43797</v>
      </c>
      <c r="AJ8" s="304"/>
      <c r="AK8" s="220">
        <f>IF(COUNT($G8:G8),EDATE(EDATE($G8,15),0))</f>
        <v>43827</v>
      </c>
      <c r="AL8" s="304"/>
      <c r="AM8" s="220">
        <f>IF(COUNT($G8:G8),EDATE(EDATE($G8,16),0))</f>
        <v>43858</v>
      </c>
      <c r="AN8" s="304"/>
      <c r="AO8" s="220">
        <f>IF(COUNT($G8:G8),EDATE(EDATE($G8,17),0))</f>
        <v>43889</v>
      </c>
      <c r="AP8" s="304"/>
      <c r="AQ8" s="220">
        <f>IF(COUNT($G8:G8),EDATE(EDATE($G8,18),0))</f>
        <v>43918</v>
      </c>
      <c r="AR8" s="304"/>
      <c r="AS8" s="220">
        <f>IF(COUNT($G8:G8),EDATE(EDATE($G8,19),0))</f>
        <v>43949</v>
      </c>
      <c r="AT8" s="304"/>
      <c r="AU8" s="220">
        <f>IF(COUNT($G8:G8),EDATE(EDATE($G8,20),0))</f>
        <v>43979</v>
      </c>
      <c r="AV8" s="304"/>
      <c r="AW8" s="220">
        <f>IF(COUNT($G8:G8),EDATE(EDATE($G8,21),0))</f>
        <v>44010</v>
      </c>
      <c r="AX8" s="304"/>
      <c r="AY8" s="220">
        <f>IF(COUNT($G8:G8),EDATE(EDATE($G8,22),0))</f>
        <v>44040</v>
      </c>
      <c r="AZ8" s="304"/>
      <c r="BA8" s="220">
        <f>IF(COUNT($G8:G8),EDATE(EDATE($G8,23),0))</f>
        <v>44071</v>
      </c>
      <c r="BB8" s="304"/>
      <c r="BC8" s="220">
        <f>IF(COUNT($G8:G8),EDATE(EDATE($G8,24),0))</f>
        <v>44102</v>
      </c>
      <c r="BD8" s="304"/>
      <c r="BE8" s="220">
        <f>IF(COUNT($G8:G8),EDATE(EDATE($G8,25),0))</f>
        <v>44132</v>
      </c>
      <c r="BF8" s="304"/>
      <c r="BG8" s="220">
        <f>IF(COUNT($G8:G8),EDATE(EDATE($G8,26),0))</f>
        <v>44163</v>
      </c>
      <c r="BH8" s="304"/>
      <c r="BI8" s="220">
        <f>IF(COUNT($G8:G8),EDATE(EDATE($G8,27),0))</f>
        <v>44193</v>
      </c>
      <c r="BJ8" s="304"/>
      <c r="BK8" s="220">
        <f>IF(COUNT($G8:G8),EDATE(EDATE($G8,28),0))</f>
        <v>44224</v>
      </c>
      <c r="BL8" s="304"/>
      <c r="BM8" s="220">
        <f>IF(COUNT($G8:G8),EDATE(EDATE($G8,29),0))</f>
        <v>44255</v>
      </c>
      <c r="BN8" s="304"/>
      <c r="BO8" s="220">
        <f>IF(COUNT($G8:G8),EDATE(EDATE($G8,30),0))</f>
        <v>44283</v>
      </c>
      <c r="BP8" s="304"/>
      <c r="BQ8" s="220">
        <f>IF(COUNT($G8:G8),EDATE(EDATE($G8,31),0))</f>
        <v>44314</v>
      </c>
      <c r="BR8" s="304"/>
      <c r="BS8" s="220">
        <f>IF(COUNT($G8:G8),EDATE(EDATE($G8,32),0))</f>
        <v>44344</v>
      </c>
      <c r="BT8" s="304"/>
      <c r="BU8" s="220">
        <f>IF(COUNT($G8:G8),EDATE(EDATE($G8,33),0))</f>
        <v>44375</v>
      </c>
      <c r="BV8" s="304"/>
      <c r="BW8" s="220">
        <f>IF(COUNT($G8:G8),EDATE(EDATE($G8,34),0))</f>
        <v>44405</v>
      </c>
      <c r="BX8" s="304"/>
      <c r="BY8" s="220">
        <f>IF(COUNT($G8:G8),EDATE(EDATE($G8,35),0))</f>
        <v>44436</v>
      </c>
      <c r="BZ8" s="304"/>
      <c r="CA8" s="220">
        <f>IF(COUNT($G8:G8),EDATE(EDATE($G8,36),0))</f>
        <v>44467</v>
      </c>
      <c r="CB8" s="304"/>
      <c r="CC8" s="220">
        <f>IF(COUNT($G8:G8),EDATE(EDATE($G8,37),0))</f>
        <v>44497</v>
      </c>
      <c r="CD8" s="304"/>
      <c r="CE8" s="220">
        <f>IF(COUNT($G8:G8),EDATE(EDATE($G8,38),0))</f>
        <v>44528</v>
      </c>
      <c r="CF8" s="304"/>
      <c r="CG8" s="220">
        <f>IF(COUNT($G8:G8),EDATE(EDATE($G8,39),0))</f>
        <v>44558</v>
      </c>
      <c r="CH8" s="304"/>
      <c r="CI8" s="220">
        <f>IF(COUNT($G8:G8),EDATE(EDATE($G8,40),0))</f>
        <v>44589</v>
      </c>
      <c r="CJ8" s="304"/>
      <c r="CK8" s="220">
        <f>IF(COUNT($G8:G8),EDATE(EDATE($G8,41),0))</f>
        <v>44620</v>
      </c>
      <c r="CL8" s="304"/>
      <c r="CM8" s="220">
        <f>IF(COUNT($G8:G8),EDATE(EDATE($G8,42),0))</f>
        <v>44648</v>
      </c>
      <c r="CN8" s="304"/>
      <c r="CO8" s="220">
        <f>IF(COUNT($G8:G8),EDATE(EDATE($G8,43),0))</f>
        <v>44679</v>
      </c>
      <c r="CP8" s="304"/>
      <c r="CQ8" s="220">
        <f>IF(COUNT($G8:G8),EDATE(EDATE($G8,44),0))</f>
        <v>44709</v>
      </c>
      <c r="CR8" s="304"/>
      <c r="CS8" s="220">
        <f>IF(COUNT($G8:G8),EDATE(EDATE($G8,45),0))</f>
        <v>44740</v>
      </c>
      <c r="CT8" s="304"/>
      <c r="CU8" s="220">
        <f>IF(COUNT($G8:G8),EDATE(EDATE($G8,46),0))</f>
        <v>44770</v>
      </c>
      <c r="CV8" s="304"/>
      <c r="CW8" s="220">
        <f>IF(COUNT($G8:G8),EDATE(EDATE($G8,47),0))</f>
        <v>44801</v>
      </c>
      <c r="CX8" s="304"/>
      <c r="CY8" s="220">
        <f>IF(COUNT($G8:G8),EDATE(EDATE($G8,48),0))</f>
        <v>44832</v>
      </c>
      <c r="CZ8" s="304"/>
      <c r="DA8" s="220">
        <f>IF(COUNT($G8:G8),EDATE(EDATE($G8,49),0))</f>
        <v>44862</v>
      </c>
      <c r="DB8" s="304"/>
      <c r="DC8" s="220">
        <f>IF(COUNT($G8:G8),EDATE(EDATE($G8,50),0))</f>
        <v>44893</v>
      </c>
      <c r="DD8" s="304"/>
      <c r="DE8" s="220">
        <f>IF(COUNT($G8:G8),EDATE(EDATE($G8,51),0))</f>
        <v>44923</v>
      </c>
      <c r="DF8" s="304"/>
      <c r="DG8" s="220">
        <f>IF(COUNT($G8:G8),EDATE(EDATE($G8,52),0))</f>
        <v>44954</v>
      </c>
      <c r="DH8" s="304"/>
      <c r="DI8" s="220">
        <f>IF(COUNT($G8:G8),EDATE(EDATE($G8,53),0))</f>
        <v>44985</v>
      </c>
      <c r="DJ8" s="304"/>
      <c r="DK8" s="220">
        <f>IF(COUNT($G8:G8),EDATE(EDATE($G8,54),0))</f>
        <v>45013</v>
      </c>
      <c r="DL8" s="304"/>
      <c r="DM8" s="220">
        <f>IF(COUNT($G8:G8),EDATE(EDATE($G8,55),0))</f>
        <v>45044</v>
      </c>
      <c r="DN8" s="304"/>
      <c r="DO8" s="220">
        <f>IF(COUNT($G8:G8),EDATE(EDATE($G8,56),0))</f>
        <v>45074</v>
      </c>
      <c r="DP8" s="304"/>
      <c r="DQ8" s="220">
        <f>IF(COUNT($G8:G8),EDATE(EDATE($G8,57),0))</f>
        <v>45105</v>
      </c>
      <c r="DR8" s="304"/>
      <c r="DS8" s="220">
        <f>IF(COUNT($G8:G8),EDATE(EDATE($G8,58),0))</f>
        <v>45135</v>
      </c>
      <c r="DT8" s="304"/>
      <c r="DU8" s="220">
        <f>IF(COUNT($G8:G8),EDATE(EDATE($G8,59),0))</f>
        <v>45166</v>
      </c>
      <c r="DV8" s="304"/>
      <c r="DW8" s="220">
        <f>IF(COUNT($G8:G8),EDATE(EDATE($G8,60),0))</f>
        <v>45197</v>
      </c>
      <c r="DX8" s="304"/>
      <c r="DY8" s="220">
        <f>IF(COUNT($G8:G8),EDATE(EDATE($G8,61),0))</f>
        <v>45227</v>
      </c>
      <c r="DZ8" s="304"/>
      <c r="EA8" s="220">
        <f>IF(COUNT($G8:G8),EDATE(EDATE($G8,62),0))</f>
        <v>45258</v>
      </c>
      <c r="EB8" s="304"/>
      <c r="EC8" s="220">
        <f>IF(COUNT($G8:G8),EDATE(EDATE($G8,63),0))</f>
        <v>45288</v>
      </c>
      <c r="ED8" s="304"/>
      <c r="EE8" s="220">
        <f>IF(COUNT($G8:G8),EDATE(EDATE($G8,64),0))</f>
        <v>45319</v>
      </c>
      <c r="EF8" s="308"/>
      <c r="EG8" s="47"/>
    </row>
    <row r="9" spans="1:137" ht="21" customHeight="1" thickBot="1">
      <c r="A9" s="215" t="str">
        <f t="shared" ca="1" si="0"/>
        <v/>
      </c>
      <c r="B9" s="280"/>
      <c r="C9" s="282" t="e">
        <f>+VLOOKUP(B9,'اسماء العملاء'!$A$2:$E$1270,5,FALSE)</f>
        <v>#N/A</v>
      </c>
      <c r="D9" s="282" t="e">
        <f>+VLOOKUP(B9,'اسماء العملاء'!$A$2:$C$1270,2,FALSE)</f>
        <v>#N/A</v>
      </c>
      <c r="E9" s="282" t="e">
        <f>+VLOOKUP(B9,'اسماء العملاء'!$A$2:$C$1270,3,FALSE)</f>
        <v>#N/A</v>
      </c>
      <c r="F9" s="218" t="e">
        <f>+VLOOKUP(B9,'اسماء العملاء'!$A$2:$F$142,6,FALSE)</f>
        <v>#N/A</v>
      </c>
      <c r="G9" s="220">
        <v>43372</v>
      </c>
      <c r="H9" s="303"/>
      <c r="I9" s="220">
        <f>IF(COUNT($G9:G9),EDATE(EDATE($G9,1),0))</f>
        <v>43402</v>
      </c>
      <c r="J9" s="304"/>
      <c r="K9" s="220">
        <f>IF(COUNT($G9:G9),EDATE(EDATE($G9,2),0))</f>
        <v>43433</v>
      </c>
      <c r="L9" s="304"/>
      <c r="M9" s="220">
        <f>IF(COUNT($G9:G9),EDATE(EDATE($G9,3),0))</f>
        <v>43463</v>
      </c>
      <c r="N9" s="304"/>
      <c r="O9" s="220">
        <f>IF(COUNT($G9:G9),EDATE(EDATE($G9,4),0))</f>
        <v>43494</v>
      </c>
      <c r="P9" s="304"/>
      <c r="Q9" s="220">
        <f>IF(COUNT($G9:G9),EDATE(EDATE($G9,5),0))</f>
        <v>43524</v>
      </c>
      <c r="R9" s="304"/>
      <c r="S9" s="220">
        <f>IF(COUNT($G9:G9),EDATE(EDATE($G9,6),0))</f>
        <v>43553</v>
      </c>
      <c r="T9" s="304"/>
      <c r="U9" s="220">
        <f>IF(COUNT($G9:G9),EDATE(EDATE($G9,7),0))</f>
        <v>43584</v>
      </c>
      <c r="V9" s="304"/>
      <c r="W9" s="220">
        <f>IF(COUNT($G9:G9),EDATE(EDATE($G9,8),0))</f>
        <v>43614</v>
      </c>
      <c r="X9" s="304"/>
      <c r="Y9" s="220">
        <f>IF(COUNT($G9:G9),EDATE(EDATE($G9,9),0))</f>
        <v>43645</v>
      </c>
      <c r="Z9" s="304"/>
      <c r="AA9" s="220">
        <f>IF(COUNT($G9:G9),EDATE(EDATE($G9,10),0))</f>
        <v>43675</v>
      </c>
      <c r="AB9" s="304"/>
      <c r="AC9" s="220">
        <f>IF(COUNT($G9:G9),EDATE(EDATE($G9,11),0))</f>
        <v>43706</v>
      </c>
      <c r="AD9" s="304"/>
      <c r="AE9" s="220">
        <f>IF(COUNT($G9:G9),EDATE(EDATE($G9,12),0))</f>
        <v>43737</v>
      </c>
      <c r="AF9" s="304"/>
      <c r="AG9" s="220">
        <f>IF(COUNT($G9:G9),EDATE(EDATE($G9,13),0))</f>
        <v>43767</v>
      </c>
      <c r="AH9" s="304"/>
      <c r="AI9" s="220">
        <f>IF(COUNT($G9:G9),EDATE(EDATE($G9,14),0))</f>
        <v>43798</v>
      </c>
      <c r="AJ9" s="304"/>
      <c r="AK9" s="220">
        <f>IF(COUNT($G9:G9),EDATE(EDATE($G9,15),0))</f>
        <v>43828</v>
      </c>
      <c r="AL9" s="304"/>
      <c r="AM9" s="220">
        <f>IF(COUNT($G9:G9),EDATE(EDATE($G9,16),0))</f>
        <v>43859</v>
      </c>
      <c r="AN9" s="304"/>
      <c r="AO9" s="220">
        <f>IF(COUNT($G9:G9),EDATE(EDATE($G9,17),0))</f>
        <v>43890</v>
      </c>
      <c r="AP9" s="304"/>
      <c r="AQ9" s="220">
        <f>IF(COUNT($G9:G9),EDATE(EDATE($G9,18),0))</f>
        <v>43919</v>
      </c>
      <c r="AR9" s="304"/>
      <c r="AS9" s="220">
        <f>IF(COUNT($G9:G9),EDATE(EDATE($G9,19),0))</f>
        <v>43950</v>
      </c>
      <c r="AT9" s="304"/>
      <c r="AU9" s="220">
        <f>IF(COUNT($G9:G9),EDATE(EDATE($G9,20),0))</f>
        <v>43980</v>
      </c>
      <c r="AV9" s="304"/>
      <c r="AW9" s="220">
        <f>IF(COUNT($G9:G9),EDATE(EDATE($G9,21),0))</f>
        <v>44011</v>
      </c>
      <c r="AX9" s="304"/>
      <c r="AY9" s="220">
        <f>IF(COUNT($G9:G9),EDATE(EDATE($G9,22),0))</f>
        <v>44041</v>
      </c>
      <c r="AZ9" s="304"/>
      <c r="BA9" s="220">
        <f>IF(COUNT($G9:G9),EDATE(EDATE($G9,23),0))</f>
        <v>44072</v>
      </c>
      <c r="BB9" s="304"/>
      <c r="BC9" s="220">
        <f>IF(COUNT($G9:G9),EDATE(EDATE($G9,24),0))</f>
        <v>44103</v>
      </c>
      <c r="BD9" s="304"/>
      <c r="BE9" s="220">
        <f>IF(COUNT($G9:G9),EDATE(EDATE($G9,25),0))</f>
        <v>44133</v>
      </c>
      <c r="BF9" s="304"/>
      <c r="BG9" s="220">
        <f>IF(COUNT($G9:G9),EDATE(EDATE($G9,26),0))</f>
        <v>44164</v>
      </c>
      <c r="BH9" s="304"/>
      <c r="BI9" s="220">
        <f>IF(COUNT($G9:G9),EDATE(EDATE($G9,27),0))</f>
        <v>44194</v>
      </c>
      <c r="BJ9" s="304"/>
      <c r="BK9" s="220">
        <f>IF(COUNT($G9:G9),EDATE(EDATE($G9,28),0))</f>
        <v>44225</v>
      </c>
      <c r="BL9" s="304"/>
      <c r="BM9" s="220">
        <f>IF(COUNT($G9:G9),EDATE(EDATE($G9,29),0))</f>
        <v>44255</v>
      </c>
      <c r="BN9" s="304"/>
      <c r="BO9" s="220">
        <f>IF(COUNT($G9:G9),EDATE(EDATE($G9,30),0))</f>
        <v>44284</v>
      </c>
      <c r="BP9" s="304"/>
      <c r="BQ9" s="220">
        <f>IF(COUNT($G9:G9),EDATE(EDATE($G9,31),0))</f>
        <v>44315</v>
      </c>
      <c r="BR9" s="304"/>
      <c r="BS9" s="220">
        <f>IF(COUNT($G9:G9),EDATE(EDATE($G9,32),0))</f>
        <v>44345</v>
      </c>
      <c r="BT9" s="304"/>
      <c r="BU9" s="220">
        <f>IF(COUNT($G9:G9),EDATE(EDATE($G9,33),0))</f>
        <v>44376</v>
      </c>
      <c r="BV9" s="304"/>
      <c r="BW9" s="220">
        <f>IF(COUNT($G9:G9),EDATE(EDATE($G9,34),0))</f>
        <v>44406</v>
      </c>
      <c r="BX9" s="304"/>
      <c r="BY9" s="220">
        <f>IF(COUNT($G9:G9),EDATE(EDATE($G9,35),0))</f>
        <v>44437</v>
      </c>
      <c r="BZ9" s="304"/>
      <c r="CA9" s="220">
        <f>IF(COUNT($G9:G9),EDATE(EDATE($G9,36),0))</f>
        <v>44468</v>
      </c>
      <c r="CB9" s="304"/>
      <c r="CC9" s="220">
        <f>IF(COUNT($G9:G9),EDATE(EDATE($G9,37),0))</f>
        <v>44498</v>
      </c>
      <c r="CD9" s="304"/>
      <c r="CE9" s="220">
        <f>IF(COUNT($G9:G9),EDATE(EDATE($G9,38),0))</f>
        <v>44529</v>
      </c>
      <c r="CF9" s="304"/>
      <c r="CG9" s="220">
        <f>IF(COUNT($G9:G9),EDATE(EDATE($G9,39),0))</f>
        <v>44559</v>
      </c>
      <c r="CH9" s="304"/>
      <c r="CI9" s="220">
        <f>IF(COUNT($G9:G9),EDATE(EDATE($G9,40),0))</f>
        <v>44590</v>
      </c>
      <c r="CJ9" s="304"/>
      <c r="CK9" s="220">
        <f>IF(COUNT($G9:G9),EDATE(EDATE($G9,41),0))</f>
        <v>44620</v>
      </c>
      <c r="CL9" s="304"/>
      <c r="CM9" s="220">
        <f>IF(COUNT($G9:G9),EDATE(EDATE($G9,42),0))</f>
        <v>44649</v>
      </c>
      <c r="CN9" s="304"/>
      <c r="CO9" s="220">
        <f>IF(COUNT($G9:G9),EDATE(EDATE($G9,43),0))</f>
        <v>44680</v>
      </c>
      <c r="CP9" s="304"/>
      <c r="CQ9" s="220">
        <f>IF(COUNT($G9:G9),EDATE(EDATE($G9,44),0))</f>
        <v>44710</v>
      </c>
      <c r="CR9" s="304"/>
      <c r="CS9" s="220">
        <f>IF(COUNT($G9:G9),EDATE(EDATE($G9,45),0))</f>
        <v>44741</v>
      </c>
      <c r="CT9" s="304"/>
      <c r="CU9" s="220">
        <f>IF(COUNT($G9:G9),EDATE(EDATE($G9,46),0))</f>
        <v>44771</v>
      </c>
      <c r="CV9" s="304"/>
      <c r="CW9" s="220">
        <f>IF(COUNT($G9:G9),EDATE(EDATE($G9,47),0))</f>
        <v>44802</v>
      </c>
      <c r="CX9" s="304"/>
      <c r="CY9" s="220">
        <f>IF(COUNT($G9:G9),EDATE(EDATE($G9,48),0))</f>
        <v>44833</v>
      </c>
      <c r="CZ9" s="304"/>
      <c r="DA9" s="220">
        <f>IF(COUNT($G9:G9),EDATE(EDATE($G9,49),0))</f>
        <v>44863</v>
      </c>
      <c r="DB9" s="304"/>
      <c r="DC9" s="220">
        <f>IF(COUNT($G9:G9),EDATE(EDATE($G9,50),0))</f>
        <v>44894</v>
      </c>
      <c r="DD9" s="304"/>
      <c r="DE9" s="220">
        <f>IF(COUNT($G9:G9),EDATE(EDATE($G9,51),0))</f>
        <v>44924</v>
      </c>
      <c r="DF9" s="304"/>
      <c r="DG9" s="220">
        <f>IF(COUNT($G9:G9),EDATE(EDATE($G9,52),0))</f>
        <v>44955</v>
      </c>
      <c r="DH9" s="304"/>
      <c r="DI9" s="220">
        <f>IF(COUNT($G9:G9),EDATE(EDATE($G9,53),0))</f>
        <v>44985</v>
      </c>
      <c r="DJ9" s="304"/>
      <c r="DK9" s="220">
        <f>IF(COUNT($G9:G9),EDATE(EDATE($G9,54),0))</f>
        <v>45014</v>
      </c>
      <c r="DL9" s="304"/>
      <c r="DM9" s="220">
        <f>IF(COUNT($G9:G9),EDATE(EDATE($G9,55),0))</f>
        <v>45045</v>
      </c>
      <c r="DN9" s="304"/>
      <c r="DO9" s="220">
        <f>IF(COUNT($G9:G9),EDATE(EDATE($G9,56),0))</f>
        <v>45075</v>
      </c>
      <c r="DP9" s="304"/>
      <c r="DQ9" s="220">
        <f>IF(COUNT($G9:G9),EDATE(EDATE($G9,57),0))</f>
        <v>45106</v>
      </c>
      <c r="DR9" s="304"/>
      <c r="DS9" s="220">
        <f>IF(COUNT($G9:G9),EDATE(EDATE($G9,58),0))</f>
        <v>45136</v>
      </c>
      <c r="DT9" s="304"/>
      <c r="DU9" s="220">
        <f>IF(COUNT($G9:G9),EDATE(EDATE($G9,59),0))</f>
        <v>45167</v>
      </c>
      <c r="DV9" s="304"/>
      <c r="DW9" s="220">
        <f>IF(COUNT($G9:G9),EDATE(EDATE($G9,60),0))</f>
        <v>45198</v>
      </c>
      <c r="DX9" s="304"/>
      <c r="DY9" s="220">
        <f>IF(COUNT($G9:G9),EDATE(EDATE($G9,61),0))</f>
        <v>45228</v>
      </c>
      <c r="DZ9" s="304"/>
      <c r="EA9" s="220">
        <f>IF(COUNT($G9:G9),EDATE(EDATE($G9,62),0))</f>
        <v>45259</v>
      </c>
      <c r="EB9" s="304"/>
      <c r="EC9" s="220">
        <f>IF(COUNT($G9:G9),EDATE(EDATE($G9,63),0))</f>
        <v>45289</v>
      </c>
      <c r="ED9" s="304"/>
      <c r="EE9" s="220">
        <f>IF(COUNT($G9:G9),EDATE(EDATE($G9,64),0))</f>
        <v>45320</v>
      </c>
      <c r="EF9" s="308"/>
      <c r="EG9" s="47"/>
    </row>
    <row r="10" spans="1:137" ht="21" customHeight="1" thickBot="1">
      <c r="A10" s="215" t="str">
        <f t="shared" ca="1" si="0"/>
        <v/>
      </c>
      <c r="B10" s="280"/>
      <c r="C10" s="282" t="e">
        <f>+VLOOKUP(B10,'اسماء العملاء'!$A$2:$E$1270,5,FALSE)</f>
        <v>#N/A</v>
      </c>
      <c r="D10" s="282" t="e">
        <f>+VLOOKUP(B10,'اسماء العملاء'!$A$2:$C$1270,2,FALSE)</f>
        <v>#N/A</v>
      </c>
      <c r="E10" s="282" t="e">
        <f>+VLOOKUP(B10,'اسماء العملاء'!$A$2:$C$1270,3,FALSE)</f>
        <v>#N/A</v>
      </c>
      <c r="F10" s="218" t="e">
        <f>+VLOOKUP(B10,'اسماء العملاء'!$A$2:$F$142,6,FALSE)</f>
        <v>#N/A</v>
      </c>
      <c r="G10" s="220">
        <v>43373</v>
      </c>
      <c r="H10" s="303"/>
      <c r="I10" s="220">
        <f>IF(COUNT($G10:G10),EDATE(EDATE($G10,1),0))</f>
        <v>43403</v>
      </c>
      <c r="J10" s="304"/>
      <c r="K10" s="220">
        <f>IF(COUNT($G10:G10),EDATE(EDATE($G10,2),0))</f>
        <v>43434</v>
      </c>
      <c r="L10" s="304"/>
      <c r="M10" s="220">
        <f>IF(COUNT($G10:G10),EDATE(EDATE($G10,3),0))</f>
        <v>43464</v>
      </c>
      <c r="N10" s="304"/>
      <c r="O10" s="220">
        <f>IF(COUNT($G10:G10),EDATE(EDATE($G10,4),0))</f>
        <v>43495</v>
      </c>
      <c r="P10" s="304"/>
      <c r="Q10" s="220">
        <f>IF(COUNT($G10:G10),EDATE(EDATE($G10,5),0))</f>
        <v>43524</v>
      </c>
      <c r="R10" s="304"/>
      <c r="S10" s="220">
        <f>IF(COUNT($G10:G10),EDATE(EDATE($G10,6),0))</f>
        <v>43554</v>
      </c>
      <c r="T10" s="304"/>
      <c r="U10" s="220">
        <f>IF(COUNT($G10:G10),EDATE(EDATE($G10,7),0))</f>
        <v>43585</v>
      </c>
      <c r="V10" s="304"/>
      <c r="W10" s="220">
        <f>IF(COUNT($G10:G10),EDATE(EDATE($G10,8),0))</f>
        <v>43615</v>
      </c>
      <c r="X10" s="304"/>
      <c r="Y10" s="220">
        <f>IF(COUNT($G10:G10),EDATE(EDATE($G10,9),0))</f>
        <v>43646</v>
      </c>
      <c r="Z10" s="304"/>
      <c r="AA10" s="220">
        <f>IF(COUNT($G10:G10),EDATE(EDATE($G10,10),0))</f>
        <v>43676</v>
      </c>
      <c r="AB10" s="304"/>
      <c r="AC10" s="220">
        <f>IF(COUNT($G10:G10),EDATE(EDATE($G10,11),0))</f>
        <v>43707</v>
      </c>
      <c r="AD10" s="304"/>
      <c r="AE10" s="220">
        <f>IF(COUNT($G10:G10),EDATE(EDATE($G10,12),0))</f>
        <v>43738</v>
      </c>
      <c r="AF10" s="304"/>
      <c r="AG10" s="220">
        <f>IF(COUNT($G10:G10),EDATE(EDATE($G10,13),0))</f>
        <v>43768</v>
      </c>
      <c r="AH10" s="304"/>
      <c r="AI10" s="220">
        <f>IF(COUNT($G10:G10),EDATE(EDATE($G10,14),0))</f>
        <v>43799</v>
      </c>
      <c r="AJ10" s="304"/>
      <c r="AK10" s="220">
        <f>IF(COUNT($G10:G10),EDATE(EDATE($G10,15),0))</f>
        <v>43829</v>
      </c>
      <c r="AL10" s="304"/>
      <c r="AM10" s="220">
        <f>IF(COUNT($G10:G10),EDATE(EDATE($G10,16),0))</f>
        <v>43860</v>
      </c>
      <c r="AN10" s="304"/>
      <c r="AO10" s="220">
        <f>IF(COUNT($G10:G10),EDATE(EDATE($G10,17),0))</f>
        <v>43890</v>
      </c>
      <c r="AP10" s="304"/>
      <c r="AQ10" s="220">
        <f>IF(COUNT($G10:G10),EDATE(EDATE($G10,18),0))</f>
        <v>43920</v>
      </c>
      <c r="AR10" s="304"/>
      <c r="AS10" s="220">
        <f>IF(COUNT($G10:G10),EDATE(EDATE($G10,19),0))</f>
        <v>43951</v>
      </c>
      <c r="AT10" s="304"/>
      <c r="AU10" s="220">
        <f>IF(COUNT($G10:G10),EDATE(EDATE($G10,20),0))</f>
        <v>43981</v>
      </c>
      <c r="AV10" s="304"/>
      <c r="AW10" s="220">
        <f>IF(COUNT($G10:G10),EDATE(EDATE($G10,21),0))</f>
        <v>44012</v>
      </c>
      <c r="AX10" s="304"/>
      <c r="AY10" s="220">
        <f>IF(COUNT($G10:G10),EDATE(EDATE($G10,22),0))</f>
        <v>44042</v>
      </c>
      <c r="AZ10" s="304"/>
      <c r="BA10" s="220">
        <f>IF(COUNT($G10:G10),EDATE(EDATE($G10,23),0))</f>
        <v>44073</v>
      </c>
      <c r="BB10" s="304"/>
      <c r="BC10" s="220">
        <f>IF(COUNT($G10:G10),EDATE(EDATE($G10,24),0))</f>
        <v>44104</v>
      </c>
      <c r="BD10" s="304"/>
      <c r="BE10" s="220">
        <f>IF(COUNT($G10:G10),EDATE(EDATE($G10,25),0))</f>
        <v>44134</v>
      </c>
      <c r="BF10" s="304"/>
      <c r="BG10" s="220">
        <f>IF(COUNT($G10:G10),EDATE(EDATE($G10,26),0))</f>
        <v>44165</v>
      </c>
      <c r="BH10" s="304"/>
      <c r="BI10" s="220">
        <f>IF(COUNT($G10:G10),EDATE(EDATE($G10,27),0))</f>
        <v>44195</v>
      </c>
      <c r="BJ10" s="304"/>
      <c r="BK10" s="220">
        <f>IF(COUNT($G10:G10),EDATE(EDATE($G10,28),0))</f>
        <v>44226</v>
      </c>
      <c r="BL10" s="304"/>
      <c r="BM10" s="220">
        <f>IF(COUNT($G10:G10),EDATE(EDATE($G10,29),0))</f>
        <v>44255</v>
      </c>
      <c r="BN10" s="304"/>
      <c r="BO10" s="220">
        <f>IF(COUNT($G10:G10),EDATE(EDATE($G10,30),0))</f>
        <v>44285</v>
      </c>
      <c r="BP10" s="304"/>
      <c r="BQ10" s="220">
        <f>IF(COUNT($G10:G10),EDATE(EDATE($G10,31),0))</f>
        <v>44316</v>
      </c>
      <c r="BR10" s="304"/>
      <c r="BS10" s="220">
        <f>IF(COUNT($G10:G10),EDATE(EDATE($G10,32),0))</f>
        <v>44346</v>
      </c>
      <c r="BT10" s="304"/>
      <c r="BU10" s="220">
        <f>IF(COUNT($G10:G10),EDATE(EDATE($G10,33),0))</f>
        <v>44377</v>
      </c>
      <c r="BV10" s="304"/>
      <c r="BW10" s="220">
        <f>IF(COUNT($G10:G10),EDATE(EDATE($G10,34),0))</f>
        <v>44407</v>
      </c>
      <c r="BX10" s="304"/>
      <c r="BY10" s="220">
        <f>IF(COUNT($G10:G10),EDATE(EDATE($G10,35),0))</f>
        <v>44438</v>
      </c>
      <c r="BZ10" s="304"/>
      <c r="CA10" s="220">
        <f>IF(COUNT($G10:G10),EDATE(EDATE($G10,36),0))</f>
        <v>44469</v>
      </c>
      <c r="CB10" s="304"/>
      <c r="CC10" s="220">
        <f>IF(COUNT($G10:G10),EDATE(EDATE($G10,37),0))</f>
        <v>44499</v>
      </c>
      <c r="CD10" s="304"/>
      <c r="CE10" s="220">
        <f>IF(COUNT($G10:G10),EDATE(EDATE($G10,38),0))</f>
        <v>44530</v>
      </c>
      <c r="CF10" s="304"/>
      <c r="CG10" s="220">
        <f>IF(COUNT($G10:G10),EDATE(EDATE($G10,39),0))</f>
        <v>44560</v>
      </c>
      <c r="CH10" s="304"/>
      <c r="CI10" s="220">
        <f>IF(COUNT($G10:G10),EDATE(EDATE($G10,40),0))</f>
        <v>44591</v>
      </c>
      <c r="CJ10" s="304"/>
      <c r="CK10" s="220">
        <f>IF(COUNT($G10:G10),EDATE(EDATE($G10,41),0))</f>
        <v>44620</v>
      </c>
      <c r="CL10" s="304"/>
      <c r="CM10" s="220">
        <f>IF(COUNT($G10:G10),EDATE(EDATE($G10,42),0))</f>
        <v>44650</v>
      </c>
      <c r="CN10" s="304"/>
      <c r="CO10" s="220">
        <f>IF(COUNT($G10:G10),EDATE(EDATE($G10,43),0))</f>
        <v>44681</v>
      </c>
      <c r="CP10" s="304"/>
      <c r="CQ10" s="220">
        <f>IF(COUNT($G10:G10),EDATE(EDATE($G10,44),0))</f>
        <v>44711</v>
      </c>
      <c r="CR10" s="304"/>
      <c r="CS10" s="220">
        <f>IF(COUNT($G10:G10),EDATE(EDATE($G10,45),0))</f>
        <v>44742</v>
      </c>
      <c r="CT10" s="304"/>
      <c r="CU10" s="220">
        <f>IF(COUNT($G10:G10),EDATE(EDATE($G10,46),0))</f>
        <v>44772</v>
      </c>
      <c r="CV10" s="304"/>
      <c r="CW10" s="220">
        <f>IF(COUNT($G10:G10),EDATE(EDATE($G10,47),0))</f>
        <v>44803</v>
      </c>
      <c r="CX10" s="304"/>
      <c r="CY10" s="220">
        <f>IF(COUNT($G10:G10),EDATE(EDATE($G10,48),0))</f>
        <v>44834</v>
      </c>
      <c r="CZ10" s="304"/>
      <c r="DA10" s="220">
        <f>IF(COUNT($G10:G10),EDATE(EDATE($G10,49),0))</f>
        <v>44864</v>
      </c>
      <c r="DB10" s="304"/>
      <c r="DC10" s="220">
        <f>IF(COUNT($G10:G10),EDATE(EDATE($G10,50),0))</f>
        <v>44895</v>
      </c>
      <c r="DD10" s="304"/>
      <c r="DE10" s="220">
        <f>IF(COUNT($G10:G10),EDATE(EDATE($G10,51),0))</f>
        <v>44925</v>
      </c>
      <c r="DF10" s="304"/>
      <c r="DG10" s="220">
        <f>IF(COUNT($G10:G10),EDATE(EDATE($G10,52),0))</f>
        <v>44956</v>
      </c>
      <c r="DH10" s="304"/>
      <c r="DI10" s="220">
        <f>IF(COUNT($G10:G10),EDATE(EDATE($G10,53),0))</f>
        <v>44985</v>
      </c>
      <c r="DJ10" s="304"/>
      <c r="DK10" s="220">
        <f>IF(COUNT($G10:G10),EDATE(EDATE($G10,54),0))</f>
        <v>45015</v>
      </c>
      <c r="DL10" s="304"/>
      <c r="DM10" s="220">
        <f>IF(COUNT($G10:G10),EDATE(EDATE($G10,55),0))</f>
        <v>45046</v>
      </c>
      <c r="DN10" s="304"/>
      <c r="DO10" s="220">
        <f>IF(COUNT($G10:G10),EDATE(EDATE($G10,56),0))</f>
        <v>45076</v>
      </c>
      <c r="DP10" s="304"/>
      <c r="DQ10" s="220">
        <f>IF(COUNT($G10:G10),EDATE(EDATE($G10,57),0))</f>
        <v>45107</v>
      </c>
      <c r="DR10" s="304"/>
      <c r="DS10" s="220">
        <f>IF(COUNT($G10:G10),EDATE(EDATE($G10,58),0))</f>
        <v>45137</v>
      </c>
      <c r="DT10" s="304"/>
      <c r="DU10" s="220">
        <f>IF(COUNT($G10:G10),EDATE(EDATE($G10,59),0))</f>
        <v>45168</v>
      </c>
      <c r="DV10" s="304"/>
      <c r="DW10" s="220">
        <f>IF(COUNT($G10:G10),EDATE(EDATE($G10,60),0))</f>
        <v>45199</v>
      </c>
      <c r="DX10" s="304"/>
      <c r="DY10" s="220">
        <f>IF(COUNT($G10:G10),EDATE(EDATE($G10,61),0))</f>
        <v>45229</v>
      </c>
      <c r="DZ10" s="304"/>
      <c r="EA10" s="220">
        <f>IF(COUNT($G10:G10),EDATE(EDATE($G10,62),0))</f>
        <v>45260</v>
      </c>
      <c r="EB10" s="304"/>
      <c r="EC10" s="220">
        <f>IF(COUNT($G10:G10),EDATE(EDATE($G10,63),0))</f>
        <v>45290</v>
      </c>
      <c r="ED10" s="304"/>
      <c r="EE10" s="220">
        <f>IF(COUNT($G10:G10),EDATE(EDATE($G10,64),0))</f>
        <v>45321</v>
      </c>
      <c r="EF10" s="308"/>
      <c r="EG10" s="47"/>
    </row>
    <row r="11" spans="1:137" ht="21" customHeight="1" thickBot="1">
      <c r="A11" s="215" t="str">
        <f t="shared" ca="1" si="0"/>
        <v/>
      </c>
      <c r="B11" s="280"/>
      <c r="C11" s="282" t="e">
        <f>+VLOOKUP(B11,'اسماء العملاء'!$A$2:$E$1270,5,FALSE)</f>
        <v>#N/A</v>
      </c>
      <c r="D11" s="282" t="e">
        <f>+VLOOKUP(B11,'اسماء العملاء'!$A$2:$C$1270,2,FALSE)</f>
        <v>#N/A</v>
      </c>
      <c r="E11" s="282" t="e">
        <f>+VLOOKUP(B11,'اسماء العملاء'!$A$2:$C$1270,3,FALSE)</f>
        <v>#N/A</v>
      </c>
      <c r="F11" s="218" t="e">
        <f>+VLOOKUP(B11,'اسماء العملاء'!$A$2:$F$142,6,FALSE)</f>
        <v>#N/A</v>
      </c>
      <c r="G11" s="220">
        <v>43374</v>
      </c>
      <c r="H11" s="303"/>
      <c r="I11" s="220">
        <f>IF(COUNT($G11:G11),EDATE(EDATE($G11,1),0))</f>
        <v>43405</v>
      </c>
      <c r="J11" s="304"/>
      <c r="K11" s="220">
        <f>IF(COUNT($G11:G11),EDATE(EDATE($G11,2),0))</f>
        <v>43435</v>
      </c>
      <c r="L11" s="304"/>
      <c r="M11" s="220">
        <f>IF(COUNT($G11:G11),EDATE(EDATE($G11,3),0))</f>
        <v>43466</v>
      </c>
      <c r="N11" s="304"/>
      <c r="O11" s="220">
        <f>IF(COUNT($G11:G11),EDATE(EDATE($G11,4),0))</f>
        <v>43497</v>
      </c>
      <c r="P11" s="304"/>
      <c r="Q11" s="220">
        <f>IF(COUNT($G11:G11),EDATE(EDATE($G11,5),0))</f>
        <v>43525</v>
      </c>
      <c r="R11" s="304"/>
      <c r="S11" s="220">
        <f>IF(COUNT($G11:G11),EDATE(EDATE($G11,6),0))</f>
        <v>43556</v>
      </c>
      <c r="T11" s="304"/>
      <c r="U11" s="220">
        <f>IF(COUNT($G11:G11),EDATE(EDATE($G11,7),0))</f>
        <v>43586</v>
      </c>
      <c r="V11" s="304"/>
      <c r="W11" s="220">
        <f>IF(COUNT($G11:G11),EDATE(EDATE($G11,8),0))</f>
        <v>43617</v>
      </c>
      <c r="X11" s="304"/>
      <c r="Y11" s="220">
        <f>IF(COUNT($G11:G11),EDATE(EDATE($G11,9),0))</f>
        <v>43647</v>
      </c>
      <c r="Z11" s="304"/>
      <c r="AA11" s="220">
        <f>IF(COUNT($G11:G11),EDATE(EDATE($G11,10),0))</f>
        <v>43678</v>
      </c>
      <c r="AB11" s="304"/>
      <c r="AC11" s="220">
        <f>IF(COUNT($G11:G11),EDATE(EDATE($G11,11),0))</f>
        <v>43709</v>
      </c>
      <c r="AD11" s="304"/>
      <c r="AE11" s="220">
        <f>IF(COUNT($G11:G11),EDATE(EDATE($G11,12),0))</f>
        <v>43739</v>
      </c>
      <c r="AF11" s="304"/>
      <c r="AG11" s="220">
        <f>IF(COUNT($G11:G11),EDATE(EDATE($G11,13),0))</f>
        <v>43770</v>
      </c>
      <c r="AH11" s="304"/>
      <c r="AI11" s="220">
        <f>IF(COUNT($G11:G11),EDATE(EDATE($G11,14),0))</f>
        <v>43800</v>
      </c>
      <c r="AJ11" s="304"/>
      <c r="AK11" s="220">
        <f>IF(COUNT($G11:G11),EDATE(EDATE($G11,15),0))</f>
        <v>43831</v>
      </c>
      <c r="AL11" s="304"/>
      <c r="AM11" s="220">
        <f>IF(COUNT($G11:G11),EDATE(EDATE($G11,16),0))</f>
        <v>43862</v>
      </c>
      <c r="AN11" s="304"/>
      <c r="AO11" s="220">
        <f>IF(COUNT($G11:G11),EDATE(EDATE($G11,17),0))</f>
        <v>43891</v>
      </c>
      <c r="AP11" s="304"/>
      <c r="AQ11" s="220">
        <f>IF(COUNT($G11:G11),EDATE(EDATE($G11,18),0))</f>
        <v>43922</v>
      </c>
      <c r="AR11" s="304"/>
      <c r="AS11" s="220">
        <f>IF(COUNT($G11:G11),EDATE(EDATE($G11,19),0))</f>
        <v>43952</v>
      </c>
      <c r="AT11" s="304"/>
      <c r="AU11" s="220">
        <f>IF(COUNT($G11:G11),EDATE(EDATE($G11,20),0))</f>
        <v>43983</v>
      </c>
      <c r="AV11" s="304"/>
      <c r="AW11" s="220">
        <f>IF(COUNT($G11:G11),EDATE(EDATE($G11,21),0))</f>
        <v>44013</v>
      </c>
      <c r="AX11" s="304"/>
      <c r="AY11" s="220">
        <f>IF(COUNT($G11:G11),EDATE(EDATE($G11,22),0))</f>
        <v>44044</v>
      </c>
      <c r="AZ11" s="304"/>
      <c r="BA11" s="220">
        <f>IF(COUNT($G11:G11),EDATE(EDATE($G11,23),0))</f>
        <v>44075</v>
      </c>
      <c r="BB11" s="304"/>
      <c r="BC11" s="220">
        <f>IF(COUNT($G11:G11),EDATE(EDATE($G11,24),0))</f>
        <v>44105</v>
      </c>
      <c r="BD11" s="304"/>
      <c r="BE11" s="220">
        <f>IF(COUNT($G11:G11),EDATE(EDATE($G11,25),0))</f>
        <v>44136</v>
      </c>
      <c r="BF11" s="304"/>
      <c r="BG11" s="220">
        <f>IF(COUNT($G11:G11),EDATE(EDATE($G11,26),0))</f>
        <v>44166</v>
      </c>
      <c r="BH11" s="304"/>
      <c r="BI11" s="220">
        <f>IF(COUNT($G11:G11),EDATE(EDATE($G11,27),0))</f>
        <v>44197</v>
      </c>
      <c r="BJ11" s="304"/>
      <c r="BK11" s="220">
        <f>IF(COUNT($G11:G11),EDATE(EDATE($G11,28),0))</f>
        <v>44228</v>
      </c>
      <c r="BL11" s="304"/>
      <c r="BM11" s="220">
        <f>IF(COUNT($G11:G11),EDATE(EDATE($G11,29),0))</f>
        <v>44256</v>
      </c>
      <c r="BN11" s="304"/>
      <c r="BO11" s="220">
        <f>IF(COUNT($G11:G11),EDATE(EDATE($G11,30),0))</f>
        <v>44287</v>
      </c>
      <c r="BP11" s="304"/>
      <c r="BQ11" s="220">
        <f>IF(COUNT($G11:G11),EDATE(EDATE($G11,31),0))</f>
        <v>44317</v>
      </c>
      <c r="BR11" s="304"/>
      <c r="BS11" s="220">
        <f>IF(COUNT($G11:G11),EDATE(EDATE($G11,32),0))</f>
        <v>44348</v>
      </c>
      <c r="BT11" s="304"/>
      <c r="BU11" s="220">
        <f>IF(COUNT($G11:G11),EDATE(EDATE($G11,33),0))</f>
        <v>44378</v>
      </c>
      <c r="BV11" s="304"/>
      <c r="BW11" s="220">
        <f>IF(COUNT($G11:G11),EDATE(EDATE($G11,34),0))</f>
        <v>44409</v>
      </c>
      <c r="BX11" s="304"/>
      <c r="BY11" s="220">
        <f>IF(COUNT($G11:G11),EDATE(EDATE($G11,35),0))</f>
        <v>44440</v>
      </c>
      <c r="BZ11" s="304"/>
      <c r="CA11" s="220">
        <f>IF(COUNT($G11:G11),EDATE(EDATE($G11,36),0))</f>
        <v>44470</v>
      </c>
      <c r="CB11" s="304"/>
      <c r="CC11" s="220">
        <f>IF(COUNT($G11:G11),EDATE(EDATE($G11,37),0))</f>
        <v>44501</v>
      </c>
      <c r="CD11" s="304"/>
      <c r="CE11" s="220">
        <f>IF(COUNT($G11:G11),EDATE(EDATE($G11,38),0))</f>
        <v>44531</v>
      </c>
      <c r="CF11" s="304"/>
      <c r="CG11" s="220">
        <f>IF(COUNT($G11:G11),EDATE(EDATE($G11,39),0))</f>
        <v>44562</v>
      </c>
      <c r="CH11" s="304"/>
      <c r="CI11" s="220">
        <f>IF(COUNT($G11:G11),EDATE(EDATE($G11,40),0))</f>
        <v>44593</v>
      </c>
      <c r="CJ11" s="304"/>
      <c r="CK11" s="220">
        <f>IF(COUNT($G11:G11),EDATE(EDATE($G11,41),0))</f>
        <v>44621</v>
      </c>
      <c r="CL11" s="304"/>
      <c r="CM11" s="220">
        <f>IF(COUNT($G11:G11),EDATE(EDATE($G11,42),0))</f>
        <v>44652</v>
      </c>
      <c r="CN11" s="304"/>
      <c r="CO11" s="220">
        <f>IF(COUNT($G11:G11),EDATE(EDATE($G11,43),0))</f>
        <v>44682</v>
      </c>
      <c r="CP11" s="304"/>
      <c r="CQ11" s="220">
        <f>IF(COUNT($G11:G11),EDATE(EDATE($G11,44),0))</f>
        <v>44713</v>
      </c>
      <c r="CR11" s="304"/>
      <c r="CS11" s="220">
        <f>IF(COUNT($G11:G11),EDATE(EDATE($G11,45),0))</f>
        <v>44743</v>
      </c>
      <c r="CT11" s="304"/>
      <c r="CU11" s="220">
        <f>IF(COUNT($G11:G11),EDATE(EDATE($G11,46),0))</f>
        <v>44774</v>
      </c>
      <c r="CV11" s="304"/>
      <c r="CW11" s="220">
        <f>IF(COUNT($G11:G11),EDATE(EDATE($G11,47),0))</f>
        <v>44805</v>
      </c>
      <c r="CX11" s="304"/>
      <c r="CY11" s="220">
        <f>IF(COUNT($G11:G11),EDATE(EDATE($G11,48),0))</f>
        <v>44835</v>
      </c>
      <c r="CZ11" s="304"/>
      <c r="DA11" s="220">
        <f>IF(COUNT($G11:G11),EDATE(EDATE($G11,49),0))</f>
        <v>44866</v>
      </c>
      <c r="DB11" s="304"/>
      <c r="DC11" s="220">
        <f>IF(COUNT($G11:G11),EDATE(EDATE($G11,50),0))</f>
        <v>44896</v>
      </c>
      <c r="DD11" s="304"/>
      <c r="DE11" s="220">
        <f>IF(COUNT($G11:G11),EDATE(EDATE($G11,51),0))</f>
        <v>44927</v>
      </c>
      <c r="DF11" s="304"/>
      <c r="DG11" s="220">
        <f>IF(COUNT($G11:G11),EDATE(EDATE($G11,52),0))</f>
        <v>44958</v>
      </c>
      <c r="DH11" s="304"/>
      <c r="DI11" s="220">
        <f>IF(COUNT($G11:G11),EDATE(EDATE($G11,53),0))</f>
        <v>44986</v>
      </c>
      <c r="DJ11" s="304"/>
      <c r="DK11" s="220">
        <f>IF(COUNT($G11:G11),EDATE(EDATE($G11,54),0))</f>
        <v>45017</v>
      </c>
      <c r="DL11" s="304"/>
      <c r="DM11" s="220">
        <f>IF(COUNT($G11:G11),EDATE(EDATE($G11,55),0))</f>
        <v>45047</v>
      </c>
      <c r="DN11" s="304"/>
      <c r="DO11" s="220">
        <f>IF(COUNT($G11:G11),EDATE(EDATE($G11,56),0))</f>
        <v>45078</v>
      </c>
      <c r="DP11" s="304"/>
      <c r="DQ11" s="220">
        <f>IF(COUNT($G11:G11),EDATE(EDATE($G11,57),0))</f>
        <v>45108</v>
      </c>
      <c r="DR11" s="304"/>
      <c r="DS11" s="220">
        <f>IF(COUNT($G11:G11),EDATE(EDATE($G11,58),0))</f>
        <v>45139</v>
      </c>
      <c r="DT11" s="304"/>
      <c r="DU11" s="220">
        <f>IF(COUNT($G11:G11),EDATE(EDATE($G11,59),0))</f>
        <v>45170</v>
      </c>
      <c r="DV11" s="304"/>
      <c r="DW11" s="220">
        <f>IF(COUNT($G11:G11),EDATE(EDATE($G11,60),0))</f>
        <v>45200</v>
      </c>
      <c r="DX11" s="304"/>
      <c r="DY11" s="220">
        <f>IF(COUNT($G11:G11),EDATE(EDATE($G11,61),0))</f>
        <v>45231</v>
      </c>
      <c r="DZ11" s="304"/>
      <c r="EA11" s="220">
        <f>IF(COUNT($G11:G11),EDATE(EDATE($G11,62),0))</f>
        <v>45261</v>
      </c>
      <c r="EB11" s="304"/>
      <c r="EC11" s="220">
        <f>IF(COUNT($G11:G11),EDATE(EDATE($G11,63),0))</f>
        <v>45292</v>
      </c>
      <c r="ED11" s="304"/>
      <c r="EE11" s="220">
        <f>IF(COUNT($G11:G11),EDATE(EDATE($G11,64),0))</f>
        <v>45323</v>
      </c>
      <c r="EF11" s="308"/>
      <c r="EG11" s="47"/>
    </row>
    <row r="12" spans="1:137" ht="21" customHeight="1" thickBot="1">
      <c r="A12" s="215" t="str">
        <f t="shared" ca="1" si="0"/>
        <v/>
      </c>
      <c r="B12" s="280"/>
      <c r="C12" s="282" t="e">
        <f>+VLOOKUP(B12,'اسماء العملاء'!$A$2:$E$1270,5,FALSE)</f>
        <v>#N/A</v>
      </c>
      <c r="D12" s="282" t="e">
        <f>+VLOOKUP(B12,'اسماء العملاء'!$A$2:$C$1270,2,FALSE)</f>
        <v>#N/A</v>
      </c>
      <c r="E12" s="282" t="e">
        <f>+VLOOKUP(B12,'اسماء العملاء'!$A$2:$C$1270,3,FALSE)</f>
        <v>#N/A</v>
      </c>
      <c r="F12" s="218" t="e">
        <f>+VLOOKUP(B12,'اسماء العملاء'!$A$2:$F$142,6,FALSE)</f>
        <v>#N/A</v>
      </c>
      <c r="G12" s="220">
        <v>43375</v>
      </c>
      <c r="H12" s="303"/>
      <c r="I12" s="220">
        <f>IF(COUNT($G12:G12),EDATE(EDATE($G12,1),0))</f>
        <v>43406</v>
      </c>
      <c r="J12" s="304"/>
      <c r="K12" s="220">
        <f>IF(COUNT($G12:G12),EDATE(EDATE($G12,2),0))</f>
        <v>43436</v>
      </c>
      <c r="L12" s="304"/>
      <c r="M12" s="220">
        <f>IF(COUNT($G12:G12),EDATE(EDATE($G12,3),0))</f>
        <v>43467</v>
      </c>
      <c r="N12" s="304"/>
      <c r="O12" s="220">
        <f>IF(COUNT($G12:G12),EDATE(EDATE($G12,4),0))</f>
        <v>43498</v>
      </c>
      <c r="P12" s="304"/>
      <c r="Q12" s="220">
        <f>IF(COUNT($G12:G12),EDATE(EDATE($G12,5),0))</f>
        <v>43526</v>
      </c>
      <c r="R12" s="304"/>
      <c r="S12" s="220">
        <f>IF(COUNT($G12:G12),EDATE(EDATE($G12,6),0))</f>
        <v>43557</v>
      </c>
      <c r="T12" s="304"/>
      <c r="U12" s="220">
        <f>IF(COUNT($G12:G12),EDATE(EDATE($G12,7),0))</f>
        <v>43587</v>
      </c>
      <c r="V12" s="304"/>
      <c r="W12" s="220">
        <f>IF(COUNT($G12:G12),EDATE(EDATE($G12,8),0))</f>
        <v>43618</v>
      </c>
      <c r="X12" s="304"/>
      <c r="Y12" s="220">
        <f>IF(COUNT($G12:G12),EDATE(EDATE($G12,9),0))</f>
        <v>43648</v>
      </c>
      <c r="Z12" s="304"/>
      <c r="AA12" s="220">
        <f>IF(COUNT($G12:G12),EDATE(EDATE($G12,10),0))</f>
        <v>43679</v>
      </c>
      <c r="AB12" s="304"/>
      <c r="AC12" s="220">
        <f>IF(COUNT($G12:G12),EDATE(EDATE($G12,11),0))</f>
        <v>43710</v>
      </c>
      <c r="AD12" s="304"/>
      <c r="AE12" s="220">
        <f>IF(COUNT($G12:G12),EDATE(EDATE($G12,12),0))</f>
        <v>43740</v>
      </c>
      <c r="AF12" s="304"/>
      <c r="AG12" s="220">
        <f>IF(COUNT($G12:G12),EDATE(EDATE($G12,13),0))</f>
        <v>43771</v>
      </c>
      <c r="AH12" s="304"/>
      <c r="AI12" s="220">
        <f>IF(COUNT($G12:G12),EDATE(EDATE($G12,14),0))</f>
        <v>43801</v>
      </c>
      <c r="AJ12" s="304"/>
      <c r="AK12" s="220">
        <f>IF(COUNT($G12:G12),EDATE(EDATE($G12,15),0))</f>
        <v>43832</v>
      </c>
      <c r="AL12" s="304"/>
      <c r="AM12" s="220">
        <f>IF(COUNT($G12:G12),EDATE(EDATE($G12,16),0))</f>
        <v>43863</v>
      </c>
      <c r="AN12" s="304"/>
      <c r="AO12" s="220">
        <f>IF(COUNT($G12:G12),EDATE(EDATE($G12,17),0))</f>
        <v>43892</v>
      </c>
      <c r="AP12" s="304"/>
      <c r="AQ12" s="220">
        <f>IF(COUNT($G12:G12),EDATE(EDATE($G12,18),0))</f>
        <v>43923</v>
      </c>
      <c r="AR12" s="304"/>
      <c r="AS12" s="220">
        <f>IF(COUNT($G12:G12),EDATE(EDATE($G12,19),0))</f>
        <v>43953</v>
      </c>
      <c r="AT12" s="304"/>
      <c r="AU12" s="220">
        <f>IF(COUNT($G12:G12),EDATE(EDATE($G12,20),0))</f>
        <v>43984</v>
      </c>
      <c r="AV12" s="304"/>
      <c r="AW12" s="220">
        <f>IF(COUNT($G12:G12),EDATE(EDATE($G12,21),0))</f>
        <v>44014</v>
      </c>
      <c r="AX12" s="304"/>
      <c r="AY12" s="220">
        <f>IF(COUNT($G12:G12),EDATE(EDATE($G12,22),0))</f>
        <v>44045</v>
      </c>
      <c r="AZ12" s="304"/>
      <c r="BA12" s="220">
        <f>IF(COUNT($G12:G12),EDATE(EDATE($G12,23),0))</f>
        <v>44076</v>
      </c>
      <c r="BB12" s="304"/>
      <c r="BC12" s="220">
        <f>IF(COUNT($G12:G12),EDATE(EDATE($G12,24),0))</f>
        <v>44106</v>
      </c>
      <c r="BD12" s="304"/>
      <c r="BE12" s="220">
        <f>IF(COUNT($G12:G12),EDATE(EDATE($G12,25),0))</f>
        <v>44137</v>
      </c>
      <c r="BF12" s="304"/>
      <c r="BG12" s="220">
        <f>IF(COUNT($G12:G12),EDATE(EDATE($G12,26),0))</f>
        <v>44167</v>
      </c>
      <c r="BH12" s="304"/>
      <c r="BI12" s="220">
        <f>IF(COUNT($G12:G12),EDATE(EDATE($G12,27),0))</f>
        <v>44198</v>
      </c>
      <c r="BJ12" s="304"/>
      <c r="BK12" s="220">
        <f>IF(COUNT($G12:G12),EDATE(EDATE($G12,28),0))</f>
        <v>44229</v>
      </c>
      <c r="BL12" s="304"/>
      <c r="BM12" s="220">
        <f>IF(COUNT($G12:G12),EDATE(EDATE($G12,29),0))</f>
        <v>44257</v>
      </c>
      <c r="BN12" s="304"/>
      <c r="BO12" s="220">
        <f>IF(COUNT($G12:G12),EDATE(EDATE($G12,30),0))</f>
        <v>44288</v>
      </c>
      <c r="BP12" s="304"/>
      <c r="BQ12" s="220">
        <f>IF(COUNT($G12:G12),EDATE(EDATE($G12,31),0))</f>
        <v>44318</v>
      </c>
      <c r="BR12" s="304"/>
      <c r="BS12" s="220">
        <f>IF(COUNT($G12:G12),EDATE(EDATE($G12,32),0))</f>
        <v>44349</v>
      </c>
      <c r="BT12" s="304"/>
      <c r="BU12" s="220">
        <f>IF(COUNT($G12:G12),EDATE(EDATE($G12,33),0))</f>
        <v>44379</v>
      </c>
      <c r="BV12" s="304"/>
      <c r="BW12" s="220">
        <f>IF(COUNT($G12:G12),EDATE(EDATE($G12,34),0))</f>
        <v>44410</v>
      </c>
      <c r="BX12" s="304"/>
      <c r="BY12" s="220">
        <f>IF(COUNT($G12:G12),EDATE(EDATE($G12,35),0))</f>
        <v>44441</v>
      </c>
      <c r="BZ12" s="304"/>
      <c r="CA12" s="220">
        <f>IF(COUNT($G12:G12),EDATE(EDATE($G12,36),0))</f>
        <v>44471</v>
      </c>
      <c r="CB12" s="304"/>
      <c r="CC12" s="220">
        <f>IF(COUNT($G12:G12),EDATE(EDATE($G12,37),0))</f>
        <v>44502</v>
      </c>
      <c r="CD12" s="304"/>
      <c r="CE12" s="220">
        <f>IF(COUNT($G12:G12),EDATE(EDATE($G12,38),0))</f>
        <v>44532</v>
      </c>
      <c r="CF12" s="304"/>
      <c r="CG12" s="220">
        <f>IF(COUNT($G12:G12),EDATE(EDATE($G12,39),0))</f>
        <v>44563</v>
      </c>
      <c r="CH12" s="304"/>
      <c r="CI12" s="220">
        <f>IF(COUNT($G12:G12),EDATE(EDATE($G12,40),0))</f>
        <v>44594</v>
      </c>
      <c r="CJ12" s="304"/>
      <c r="CK12" s="220">
        <f>IF(COUNT($G12:G12),EDATE(EDATE($G12,41),0))</f>
        <v>44622</v>
      </c>
      <c r="CL12" s="304"/>
      <c r="CM12" s="220">
        <f>IF(COUNT($G12:G12),EDATE(EDATE($G12,42),0))</f>
        <v>44653</v>
      </c>
      <c r="CN12" s="304"/>
      <c r="CO12" s="220">
        <f>IF(COUNT($G12:G12),EDATE(EDATE($G12,43),0))</f>
        <v>44683</v>
      </c>
      <c r="CP12" s="304"/>
      <c r="CQ12" s="220">
        <f>IF(COUNT($G12:G12),EDATE(EDATE($G12,44),0))</f>
        <v>44714</v>
      </c>
      <c r="CR12" s="304"/>
      <c r="CS12" s="220">
        <f>IF(COUNT($G12:G12),EDATE(EDATE($G12,45),0))</f>
        <v>44744</v>
      </c>
      <c r="CT12" s="304"/>
      <c r="CU12" s="220">
        <f>IF(COUNT($G12:G12),EDATE(EDATE($G12,46),0))</f>
        <v>44775</v>
      </c>
      <c r="CV12" s="304"/>
      <c r="CW12" s="220">
        <f>IF(COUNT($G12:G12),EDATE(EDATE($G12,47),0))</f>
        <v>44806</v>
      </c>
      <c r="CX12" s="304"/>
      <c r="CY12" s="220">
        <f>IF(COUNT($G12:G12),EDATE(EDATE($G12,48),0))</f>
        <v>44836</v>
      </c>
      <c r="CZ12" s="304"/>
      <c r="DA12" s="220">
        <f>IF(COUNT($G12:G12),EDATE(EDATE($G12,49),0))</f>
        <v>44867</v>
      </c>
      <c r="DB12" s="304"/>
      <c r="DC12" s="220">
        <f>IF(COUNT($G12:G12),EDATE(EDATE($G12,50),0))</f>
        <v>44897</v>
      </c>
      <c r="DD12" s="304"/>
      <c r="DE12" s="220">
        <f>IF(COUNT($G12:G12),EDATE(EDATE($G12,51),0))</f>
        <v>44928</v>
      </c>
      <c r="DF12" s="304"/>
      <c r="DG12" s="220">
        <f>IF(COUNT($G12:G12),EDATE(EDATE($G12,52),0))</f>
        <v>44959</v>
      </c>
      <c r="DH12" s="304"/>
      <c r="DI12" s="220">
        <f>IF(COUNT($G12:G12),EDATE(EDATE($G12,53),0))</f>
        <v>44987</v>
      </c>
      <c r="DJ12" s="304"/>
      <c r="DK12" s="220">
        <f>IF(COUNT($G12:G12),EDATE(EDATE($G12,54),0))</f>
        <v>45018</v>
      </c>
      <c r="DL12" s="304"/>
      <c r="DM12" s="220">
        <f>IF(COUNT($G12:G12),EDATE(EDATE($G12,55),0))</f>
        <v>45048</v>
      </c>
      <c r="DN12" s="304"/>
      <c r="DO12" s="220">
        <f>IF(COUNT($G12:G12),EDATE(EDATE($G12,56),0))</f>
        <v>45079</v>
      </c>
      <c r="DP12" s="304"/>
      <c r="DQ12" s="220">
        <f>IF(COUNT($G12:G12),EDATE(EDATE($G12,57),0))</f>
        <v>45109</v>
      </c>
      <c r="DR12" s="304"/>
      <c r="DS12" s="220">
        <f>IF(COUNT($G12:G12),EDATE(EDATE($G12,58),0))</f>
        <v>45140</v>
      </c>
      <c r="DT12" s="304"/>
      <c r="DU12" s="220">
        <f>IF(COUNT($G12:G12),EDATE(EDATE($G12,59),0))</f>
        <v>45171</v>
      </c>
      <c r="DV12" s="304"/>
      <c r="DW12" s="220">
        <f>IF(COUNT($G12:G12),EDATE(EDATE($G12,60),0))</f>
        <v>45201</v>
      </c>
      <c r="DX12" s="304"/>
      <c r="DY12" s="220">
        <f>IF(COUNT($G12:G12),EDATE(EDATE($G12,61),0))</f>
        <v>45232</v>
      </c>
      <c r="DZ12" s="304"/>
      <c r="EA12" s="220">
        <f>IF(COUNT($G12:G12),EDATE(EDATE($G12,62),0))</f>
        <v>45262</v>
      </c>
      <c r="EB12" s="304"/>
      <c r="EC12" s="220">
        <f>IF(COUNT($G12:G12),EDATE(EDATE($G12,63),0))</f>
        <v>45293</v>
      </c>
      <c r="ED12" s="304"/>
      <c r="EE12" s="220">
        <f>IF(COUNT($G12:G12),EDATE(EDATE($G12,64),0))</f>
        <v>45324</v>
      </c>
      <c r="EF12" s="308"/>
      <c r="EG12" s="47"/>
    </row>
    <row r="13" spans="1:137" ht="21" customHeight="1" thickBot="1">
      <c r="A13" s="215" t="str">
        <f t="shared" ca="1" si="0"/>
        <v/>
      </c>
      <c r="B13" s="280"/>
      <c r="C13" s="282" t="e">
        <f>+VLOOKUP(B13,'اسماء العملاء'!$A$2:$E$1270,5,FALSE)</f>
        <v>#N/A</v>
      </c>
      <c r="D13" s="282" t="e">
        <f>+VLOOKUP(B13,'اسماء العملاء'!$A$2:$C$1270,2,FALSE)</f>
        <v>#N/A</v>
      </c>
      <c r="E13" s="282" t="e">
        <f>+VLOOKUP(B13,'اسماء العملاء'!$A$2:$C$1270,3,FALSE)</f>
        <v>#N/A</v>
      </c>
      <c r="F13" s="218" t="e">
        <f>+VLOOKUP(B13,'اسماء العملاء'!$A$2:$F$142,6,FALSE)</f>
        <v>#N/A</v>
      </c>
      <c r="G13" s="220">
        <v>43376</v>
      </c>
      <c r="H13" s="303"/>
      <c r="I13" s="220">
        <f>IF(COUNT($G13:G13),EDATE(EDATE($G13,1),0))</f>
        <v>43407</v>
      </c>
      <c r="J13" s="304"/>
      <c r="K13" s="220">
        <f>IF(COUNT($G13:G13),EDATE(EDATE($G13,2),0))</f>
        <v>43437</v>
      </c>
      <c r="L13" s="304"/>
      <c r="M13" s="220">
        <f>IF(COUNT($G13:G13),EDATE(EDATE($G13,3),0))</f>
        <v>43468</v>
      </c>
      <c r="N13" s="304"/>
      <c r="O13" s="220">
        <f>IF(COUNT($G13:G13),EDATE(EDATE($G13,4),0))</f>
        <v>43499</v>
      </c>
      <c r="P13" s="304"/>
      <c r="Q13" s="220">
        <f>IF(COUNT($G13:G13),EDATE(EDATE($G13,5),0))</f>
        <v>43527</v>
      </c>
      <c r="R13" s="304"/>
      <c r="S13" s="220">
        <f>IF(COUNT($G13:G13),EDATE(EDATE($G13,6),0))</f>
        <v>43558</v>
      </c>
      <c r="T13" s="304"/>
      <c r="U13" s="220">
        <f>IF(COUNT($G13:G13),EDATE(EDATE($G13,7),0))</f>
        <v>43588</v>
      </c>
      <c r="V13" s="304"/>
      <c r="W13" s="220">
        <f>IF(COUNT($G13:G13),EDATE(EDATE($G13,8),0))</f>
        <v>43619</v>
      </c>
      <c r="X13" s="304"/>
      <c r="Y13" s="220">
        <f>IF(COUNT($G13:G13),EDATE(EDATE($G13,9),0))</f>
        <v>43649</v>
      </c>
      <c r="Z13" s="304"/>
      <c r="AA13" s="220">
        <f>IF(COUNT($G13:G13),EDATE(EDATE($G13,10),0))</f>
        <v>43680</v>
      </c>
      <c r="AB13" s="304"/>
      <c r="AC13" s="220">
        <f>IF(COUNT($G13:G13),EDATE(EDATE($G13,11),0))</f>
        <v>43711</v>
      </c>
      <c r="AD13" s="304"/>
      <c r="AE13" s="220">
        <f>IF(COUNT($G13:G13),EDATE(EDATE($G13,12),0))</f>
        <v>43741</v>
      </c>
      <c r="AF13" s="304"/>
      <c r="AG13" s="220">
        <f>IF(COUNT($G13:G13),EDATE(EDATE($G13,13),0))</f>
        <v>43772</v>
      </c>
      <c r="AH13" s="304"/>
      <c r="AI13" s="220">
        <f>IF(COUNT($G13:G13),EDATE(EDATE($G13,14),0))</f>
        <v>43802</v>
      </c>
      <c r="AJ13" s="304"/>
      <c r="AK13" s="220">
        <f>IF(COUNT($G13:G13),EDATE(EDATE($G13,15),0))</f>
        <v>43833</v>
      </c>
      <c r="AL13" s="304"/>
      <c r="AM13" s="220">
        <f>IF(COUNT($G13:G13),EDATE(EDATE($G13,16),0))</f>
        <v>43864</v>
      </c>
      <c r="AN13" s="304"/>
      <c r="AO13" s="220">
        <f>IF(COUNT($G13:G13),EDATE(EDATE($G13,17),0))</f>
        <v>43893</v>
      </c>
      <c r="AP13" s="304"/>
      <c r="AQ13" s="220">
        <f>IF(COUNT($G13:G13),EDATE(EDATE($G13,18),0))</f>
        <v>43924</v>
      </c>
      <c r="AR13" s="304"/>
      <c r="AS13" s="220">
        <f>IF(COUNT($G13:G13),EDATE(EDATE($G13,19),0))</f>
        <v>43954</v>
      </c>
      <c r="AT13" s="304"/>
      <c r="AU13" s="220">
        <f>IF(COUNT($G13:G13),EDATE(EDATE($G13,20),0))</f>
        <v>43985</v>
      </c>
      <c r="AV13" s="304"/>
      <c r="AW13" s="220">
        <f>IF(COUNT($G13:G13),EDATE(EDATE($G13,21),0))</f>
        <v>44015</v>
      </c>
      <c r="AX13" s="304"/>
      <c r="AY13" s="220">
        <f>IF(COUNT($G13:G13),EDATE(EDATE($G13,22),0))</f>
        <v>44046</v>
      </c>
      <c r="AZ13" s="304"/>
      <c r="BA13" s="220">
        <f>IF(COUNT($G13:G13),EDATE(EDATE($G13,23),0))</f>
        <v>44077</v>
      </c>
      <c r="BB13" s="304"/>
      <c r="BC13" s="220">
        <f>IF(COUNT($G13:G13),EDATE(EDATE($G13,24),0))</f>
        <v>44107</v>
      </c>
      <c r="BD13" s="304"/>
      <c r="BE13" s="220">
        <f>IF(COUNT($G13:G13),EDATE(EDATE($G13,25),0))</f>
        <v>44138</v>
      </c>
      <c r="BF13" s="304"/>
      <c r="BG13" s="220">
        <f>IF(COUNT($G13:G13),EDATE(EDATE($G13,26),0))</f>
        <v>44168</v>
      </c>
      <c r="BH13" s="304"/>
      <c r="BI13" s="220">
        <f>IF(COUNT($G13:G13),EDATE(EDATE($G13,27),0))</f>
        <v>44199</v>
      </c>
      <c r="BJ13" s="304"/>
      <c r="BK13" s="220">
        <f>IF(COUNT($G13:G13),EDATE(EDATE($G13,28),0))</f>
        <v>44230</v>
      </c>
      <c r="BL13" s="304"/>
      <c r="BM13" s="220">
        <f>IF(COUNT($G13:G13),EDATE(EDATE($G13,29),0))</f>
        <v>44258</v>
      </c>
      <c r="BN13" s="304"/>
      <c r="BO13" s="220">
        <f>IF(COUNT($G13:G13),EDATE(EDATE($G13,30),0))</f>
        <v>44289</v>
      </c>
      <c r="BP13" s="304"/>
      <c r="BQ13" s="220">
        <f>IF(COUNT($G13:G13),EDATE(EDATE($G13,31),0))</f>
        <v>44319</v>
      </c>
      <c r="BR13" s="304"/>
      <c r="BS13" s="220">
        <f>IF(COUNT($G13:G13),EDATE(EDATE($G13,32),0))</f>
        <v>44350</v>
      </c>
      <c r="BT13" s="304"/>
      <c r="BU13" s="220">
        <f>IF(COUNT($G13:G13),EDATE(EDATE($G13,33),0))</f>
        <v>44380</v>
      </c>
      <c r="BV13" s="304"/>
      <c r="BW13" s="220">
        <f>IF(COUNT($G13:G13),EDATE(EDATE($G13,34),0))</f>
        <v>44411</v>
      </c>
      <c r="BX13" s="304"/>
      <c r="BY13" s="220">
        <f>IF(COUNT($G13:G13),EDATE(EDATE($G13,35),0))</f>
        <v>44442</v>
      </c>
      <c r="BZ13" s="304"/>
      <c r="CA13" s="220">
        <f>IF(COUNT($G13:G13),EDATE(EDATE($G13,36),0))</f>
        <v>44472</v>
      </c>
      <c r="CB13" s="304"/>
      <c r="CC13" s="220">
        <f>IF(COUNT($G13:G13),EDATE(EDATE($G13,37),0))</f>
        <v>44503</v>
      </c>
      <c r="CD13" s="304"/>
      <c r="CE13" s="220">
        <f>IF(COUNT($G13:G13),EDATE(EDATE($G13,38),0))</f>
        <v>44533</v>
      </c>
      <c r="CF13" s="304"/>
      <c r="CG13" s="220">
        <f>IF(COUNT($G13:G13),EDATE(EDATE($G13,39),0))</f>
        <v>44564</v>
      </c>
      <c r="CH13" s="304"/>
      <c r="CI13" s="220">
        <f>IF(COUNT($G13:G13),EDATE(EDATE($G13,40),0))</f>
        <v>44595</v>
      </c>
      <c r="CJ13" s="304"/>
      <c r="CK13" s="220">
        <f>IF(COUNT($G13:G13),EDATE(EDATE($G13,41),0))</f>
        <v>44623</v>
      </c>
      <c r="CL13" s="304"/>
      <c r="CM13" s="220">
        <f>IF(COUNT($G13:G13),EDATE(EDATE($G13,42),0))</f>
        <v>44654</v>
      </c>
      <c r="CN13" s="304"/>
      <c r="CO13" s="220">
        <f>IF(COUNT($G13:G13),EDATE(EDATE($G13,43),0))</f>
        <v>44684</v>
      </c>
      <c r="CP13" s="304"/>
      <c r="CQ13" s="220">
        <f>IF(COUNT($G13:G13),EDATE(EDATE($G13,44),0))</f>
        <v>44715</v>
      </c>
      <c r="CR13" s="304"/>
      <c r="CS13" s="220">
        <f>IF(COUNT($G13:G13),EDATE(EDATE($G13,45),0))</f>
        <v>44745</v>
      </c>
      <c r="CT13" s="304"/>
      <c r="CU13" s="220">
        <f>IF(COUNT($G13:G13),EDATE(EDATE($G13,46),0))</f>
        <v>44776</v>
      </c>
      <c r="CV13" s="304"/>
      <c r="CW13" s="220">
        <f>IF(COUNT($G13:G13),EDATE(EDATE($G13,47),0))</f>
        <v>44807</v>
      </c>
      <c r="CX13" s="304"/>
      <c r="CY13" s="220">
        <f>IF(COUNT($G13:G13),EDATE(EDATE($G13,48),0))</f>
        <v>44837</v>
      </c>
      <c r="CZ13" s="304"/>
      <c r="DA13" s="220">
        <f>IF(COUNT($G13:G13),EDATE(EDATE($G13,49),0))</f>
        <v>44868</v>
      </c>
      <c r="DB13" s="304"/>
      <c r="DC13" s="220">
        <f>IF(COUNT($G13:G13),EDATE(EDATE($G13,50),0))</f>
        <v>44898</v>
      </c>
      <c r="DD13" s="304"/>
      <c r="DE13" s="220">
        <f>IF(COUNT($G13:G13),EDATE(EDATE($G13,51),0))</f>
        <v>44929</v>
      </c>
      <c r="DF13" s="304"/>
      <c r="DG13" s="220">
        <f>IF(COUNT($G13:G13),EDATE(EDATE($G13,52),0))</f>
        <v>44960</v>
      </c>
      <c r="DH13" s="304"/>
      <c r="DI13" s="220">
        <f>IF(COUNT($G13:G13),EDATE(EDATE($G13,53),0))</f>
        <v>44988</v>
      </c>
      <c r="DJ13" s="304"/>
      <c r="DK13" s="220">
        <f>IF(COUNT($G13:G13),EDATE(EDATE($G13,54),0))</f>
        <v>45019</v>
      </c>
      <c r="DL13" s="304"/>
      <c r="DM13" s="220">
        <f>IF(COUNT($G13:G13),EDATE(EDATE($G13,55),0))</f>
        <v>45049</v>
      </c>
      <c r="DN13" s="304"/>
      <c r="DO13" s="220">
        <f>IF(COUNT($G13:G13),EDATE(EDATE($G13,56),0))</f>
        <v>45080</v>
      </c>
      <c r="DP13" s="304"/>
      <c r="DQ13" s="220">
        <f>IF(COUNT($G13:G13),EDATE(EDATE($G13,57),0))</f>
        <v>45110</v>
      </c>
      <c r="DR13" s="304"/>
      <c r="DS13" s="220">
        <f>IF(COUNT($G13:G13),EDATE(EDATE($G13,58),0))</f>
        <v>45141</v>
      </c>
      <c r="DT13" s="304"/>
      <c r="DU13" s="220">
        <f>IF(COUNT($G13:G13),EDATE(EDATE($G13,59),0))</f>
        <v>45172</v>
      </c>
      <c r="DV13" s="304"/>
      <c r="DW13" s="220">
        <f>IF(COUNT($G13:G13),EDATE(EDATE($G13,60),0))</f>
        <v>45202</v>
      </c>
      <c r="DX13" s="304"/>
      <c r="DY13" s="220">
        <f>IF(COUNT($G13:G13),EDATE(EDATE($G13,61),0))</f>
        <v>45233</v>
      </c>
      <c r="DZ13" s="304"/>
      <c r="EA13" s="220">
        <f>IF(COUNT($G13:G13),EDATE(EDATE($G13,62),0))</f>
        <v>45263</v>
      </c>
      <c r="EB13" s="304"/>
      <c r="EC13" s="220">
        <f>IF(COUNT($G13:G13),EDATE(EDATE($G13,63),0))</f>
        <v>45294</v>
      </c>
      <c r="ED13" s="304"/>
      <c r="EE13" s="220">
        <f>IF(COUNT($G13:G13),EDATE(EDATE($G13,64),0))</f>
        <v>45325</v>
      </c>
      <c r="EF13" s="308"/>
      <c r="EG13" s="47"/>
    </row>
    <row r="14" spans="1:137" ht="21" customHeight="1" thickBot="1">
      <c r="A14" s="215" t="str">
        <f t="shared" ca="1" si="0"/>
        <v/>
      </c>
      <c r="B14" s="280"/>
      <c r="C14" s="282" t="e">
        <f>+VLOOKUP(B14,'اسماء العملاء'!$A$2:$E$1270,5,FALSE)</f>
        <v>#N/A</v>
      </c>
      <c r="D14" s="282" t="e">
        <f>+VLOOKUP(B14,'اسماء العملاء'!$A$2:$C$1270,2,FALSE)</f>
        <v>#N/A</v>
      </c>
      <c r="E14" s="282" t="e">
        <f>+VLOOKUP(B14,'اسماء العملاء'!$A$2:$C$1270,3,FALSE)</f>
        <v>#N/A</v>
      </c>
      <c r="F14" s="218" t="e">
        <f>+VLOOKUP(B14,'اسماء العملاء'!$A$2:$F$142,6,FALSE)</f>
        <v>#N/A</v>
      </c>
      <c r="G14" s="220">
        <v>43377</v>
      </c>
      <c r="H14" s="303"/>
      <c r="I14" s="220">
        <f>IF(COUNT($G14:G14),EDATE(EDATE($G14,1),0))</f>
        <v>43408</v>
      </c>
      <c r="J14" s="304"/>
      <c r="K14" s="220">
        <f>IF(COUNT($G14:G14),EDATE(EDATE($G14,2),0))</f>
        <v>43438</v>
      </c>
      <c r="L14" s="304"/>
      <c r="M14" s="220">
        <f>IF(COUNT($G14:G14),EDATE(EDATE($G14,3),0))</f>
        <v>43469</v>
      </c>
      <c r="N14" s="304"/>
      <c r="O14" s="220">
        <f>IF(COUNT($G14:G14),EDATE(EDATE($G14,4),0))</f>
        <v>43500</v>
      </c>
      <c r="P14" s="304"/>
      <c r="Q14" s="220">
        <f>IF(COUNT($G14:G14),EDATE(EDATE($G14,5),0))</f>
        <v>43528</v>
      </c>
      <c r="R14" s="304"/>
      <c r="S14" s="220">
        <f>IF(COUNT($G14:G14),EDATE(EDATE($G14,6),0))</f>
        <v>43559</v>
      </c>
      <c r="T14" s="304"/>
      <c r="U14" s="220">
        <f>IF(COUNT($G14:G14),EDATE(EDATE($G14,7),0))</f>
        <v>43589</v>
      </c>
      <c r="V14" s="304"/>
      <c r="W14" s="220">
        <f>IF(COUNT($G14:G14),EDATE(EDATE($G14,8),0))</f>
        <v>43620</v>
      </c>
      <c r="X14" s="304"/>
      <c r="Y14" s="220">
        <f>IF(COUNT($G14:G14),EDATE(EDATE($G14,9),0))</f>
        <v>43650</v>
      </c>
      <c r="Z14" s="304"/>
      <c r="AA14" s="220">
        <f>IF(COUNT($G14:G14),EDATE(EDATE($G14,10),0))</f>
        <v>43681</v>
      </c>
      <c r="AB14" s="304"/>
      <c r="AC14" s="220">
        <f>IF(COUNT($G14:G14),EDATE(EDATE($G14,11),0))</f>
        <v>43712</v>
      </c>
      <c r="AD14" s="304"/>
      <c r="AE14" s="220">
        <f>IF(COUNT($G14:G14),EDATE(EDATE($G14,12),0))</f>
        <v>43742</v>
      </c>
      <c r="AF14" s="304"/>
      <c r="AG14" s="220">
        <f>IF(COUNT($G14:G14),EDATE(EDATE($G14,13),0))</f>
        <v>43773</v>
      </c>
      <c r="AH14" s="304"/>
      <c r="AI14" s="220">
        <f>IF(COUNT($G14:G14),EDATE(EDATE($G14,14),0))</f>
        <v>43803</v>
      </c>
      <c r="AJ14" s="304"/>
      <c r="AK14" s="220">
        <f>IF(COUNT($G14:G14),EDATE(EDATE($G14,15),0))</f>
        <v>43834</v>
      </c>
      <c r="AL14" s="304"/>
      <c r="AM14" s="220">
        <f>IF(COUNT($G14:G14),EDATE(EDATE($G14,16),0))</f>
        <v>43865</v>
      </c>
      <c r="AN14" s="304"/>
      <c r="AO14" s="220">
        <f>IF(COUNT($G14:G14),EDATE(EDATE($G14,17),0))</f>
        <v>43894</v>
      </c>
      <c r="AP14" s="304"/>
      <c r="AQ14" s="220">
        <f>IF(COUNT($G14:G14),EDATE(EDATE($G14,18),0))</f>
        <v>43925</v>
      </c>
      <c r="AR14" s="304"/>
      <c r="AS14" s="220">
        <f>IF(COUNT($G14:G14),EDATE(EDATE($G14,19),0))</f>
        <v>43955</v>
      </c>
      <c r="AT14" s="304"/>
      <c r="AU14" s="220">
        <f>IF(COUNT($G14:G14),EDATE(EDATE($G14,20),0))</f>
        <v>43986</v>
      </c>
      <c r="AV14" s="304"/>
      <c r="AW14" s="220">
        <f>IF(COUNT($G14:G14),EDATE(EDATE($G14,21),0))</f>
        <v>44016</v>
      </c>
      <c r="AX14" s="304"/>
      <c r="AY14" s="220">
        <f>IF(COUNT($G14:G14),EDATE(EDATE($G14,22),0))</f>
        <v>44047</v>
      </c>
      <c r="AZ14" s="304"/>
      <c r="BA14" s="220">
        <f>IF(COUNT($G14:G14),EDATE(EDATE($G14,23),0))</f>
        <v>44078</v>
      </c>
      <c r="BB14" s="304"/>
      <c r="BC14" s="220">
        <f>IF(COUNT($G14:G14),EDATE(EDATE($G14,24),0))</f>
        <v>44108</v>
      </c>
      <c r="BD14" s="304"/>
      <c r="BE14" s="220">
        <f>IF(COUNT($G14:G14),EDATE(EDATE($G14,25),0))</f>
        <v>44139</v>
      </c>
      <c r="BF14" s="304"/>
      <c r="BG14" s="220">
        <f>IF(COUNT($G14:G14),EDATE(EDATE($G14,26),0))</f>
        <v>44169</v>
      </c>
      <c r="BH14" s="304"/>
      <c r="BI14" s="220">
        <f>IF(COUNT($G14:G14),EDATE(EDATE($G14,27),0))</f>
        <v>44200</v>
      </c>
      <c r="BJ14" s="304"/>
      <c r="BK14" s="220">
        <f>IF(COUNT($G14:G14),EDATE(EDATE($G14,28),0))</f>
        <v>44231</v>
      </c>
      <c r="BL14" s="304"/>
      <c r="BM14" s="220">
        <f>IF(COUNT($G14:G14),EDATE(EDATE($G14,29),0))</f>
        <v>44259</v>
      </c>
      <c r="BN14" s="304"/>
      <c r="BO14" s="220">
        <f>IF(COUNT($G14:G14),EDATE(EDATE($G14,30),0))</f>
        <v>44290</v>
      </c>
      <c r="BP14" s="304"/>
      <c r="BQ14" s="220">
        <f>IF(COUNT($G14:G14),EDATE(EDATE($G14,31),0))</f>
        <v>44320</v>
      </c>
      <c r="BR14" s="304"/>
      <c r="BS14" s="220">
        <f>IF(COUNT($G14:G14),EDATE(EDATE($G14,32),0))</f>
        <v>44351</v>
      </c>
      <c r="BT14" s="304"/>
      <c r="BU14" s="220">
        <f>IF(COUNT($G14:G14),EDATE(EDATE($G14,33),0))</f>
        <v>44381</v>
      </c>
      <c r="BV14" s="304"/>
      <c r="BW14" s="220">
        <f>IF(COUNT($G14:G14),EDATE(EDATE($G14,34),0))</f>
        <v>44412</v>
      </c>
      <c r="BX14" s="304"/>
      <c r="BY14" s="220">
        <f>IF(COUNT($G14:G14),EDATE(EDATE($G14,35),0))</f>
        <v>44443</v>
      </c>
      <c r="BZ14" s="304"/>
      <c r="CA14" s="220">
        <f>IF(COUNT($G14:G14),EDATE(EDATE($G14,36),0))</f>
        <v>44473</v>
      </c>
      <c r="CB14" s="304"/>
      <c r="CC14" s="220">
        <f>IF(COUNT($G14:G14),EDATE(EDATE($G14,37),0))</f>
        <v>44504</v>
      </c>
      <c r="CD14" s="304"/>
      <c r="CE14" s="220">
        <f>IF(COUNT($G14:G14),EDATE(EDATE($G14,38),0))</f>
        <v>44534</v>
      </c>
      <c r="CF14" s="304"/>
      <c r="CG14" s="220">
        <f>IF(COUNT($G14:G14),EDATE(EDATE($G14,39),0))</f>
        <v>44565</v>
      </c>
      <c r="CH14" s="304"/>
      <c r="CI14" s="220">
        <f>IF(COUNT($G14:G14),EDATE(EDATE($G14,40),0))</f>
        <v>44596</v>
      </c>
      <c r="CJ14" s="304"/>
      <c r="CK14" s="220">
        <f>IF(COUNT($G14:G14),EDATE(EDATE($G14,41),0))</f>
        <v>44624</v>
      </c>
      <c r="CL14" s="304"/>
      <c r="CM14" s="220">
        <f>IF(COUNT($G14:G14),EDATE(EDATE($G14,42),0))</f>
        <v>44655</v>
      </c>
      <c r="CN14" s="304"/>
      <c r="CO14" s="220">
        <f>IF(COUNT($G14:G14),EDATE(EDATE($G14,43),0))</f>
        <v>44685</v>
      </c>
      <c r="CP14" s="304"/>
      <c r="CQ14" s="220">
        <f>IF(COUNT($G14:G14),EDATE(EDATE($G14,44),0))</f>
        <v>44716</v>
      </c>
      <c r="CR14" s="304"/>
      <c r="CS14" s="220">
        <f>IF(COUNT($G14:G14),EDATE(EDATE($G14,45),0))</f>
        <v>44746</v>
      </c>
      <c r="CT14" s="304"/>
      <c r="CU14" s="220">
        <f>IF(COUNT($G14:G14),EDATE(EDATE($G14,46),0))</f>
        <v>44777</v>
      </c>
      <c r="CV14" s="304"/>
      <c r="CW14" s="220">
        <f>IF(COUNT($G14:G14),EDATE(EDATE($G14,47),0))</f>
        <v>44808</v>
      </c>
      <c r="CX14" s="304"/>
      <c r="CY14" s="220">
        <f>IF(COUNT($G14:G14),EDATE(EDATE($G14,48),0))</f>
        <v>44838</v>
      </c>
      <c r="CZ14" s="304"/>
      <c r="DA14" s="220">
        <f>IF(COUNT($G14:G14),EDATE(EDATE($G14,49),0))</f>
        <v>44869</v>
      </c>
      <c r="DB14" s="304"/>
      <c r="DC14" s="220">
        <f>IF(COUNT($G14:G14),EDATE(EDATE($G14,50),0))</f>
        <v>44899</v>
      </c>
      <c r="DD14" s="304"/>
      <c r="DE14" s="220">
        <f>IF(COUNT($G14:G14),EDATE(EDATE($G14,51),0))</f>
        <v>44930</v>
      </c>
      <c r="DF14" s="304"/>
      <c r="DG14" s="220">
        <f>IF(COUNT($G14:G14),EDATE(EDATE($G14,52),0))</f>
        <v>44961</v>
      </c>
      <c r="DH14" s="304"/>
      <c r="DI14" s="220">
        <f>IF(COUNT($G14:G14),EDATE(EDATE($G14,53),0))</f>
        <v>44989</v>
      </c>
      <c r="DJ14" s="304"/>
      <c r="DK14" s="220">
        <f>IF(COUNT($G14:G14),EDATE(EDATE($G14,54),0))</f>
        <v>45020</v>
      </c>
      <c r="DL14" s="304"/>
      <c r="DM14" s="220">
        <f>IF(COUNT($G14:G14),EDATE(EDATE($G14,55),0))</f>
        <v>45050</v>
      </c>
      <c r="DN14" s="304"/>
      <c r="DO14" s="220">
        <f>IF(COUNT($G14:G14),EDATE(EDATE($G14,56),0))</f>
        <v>45081</v>
      </c>
      <c r="DP14" s="304"/>
      <c r="DQ14" s="220">
        <f>IF(COUNT($G14:G14),EDATE(EDATE($G14,57),0))</f>
        <v>45111</v>
      </c>
      <c r="DR14" s="304"/>
      <c r="DS14" s="220">
        <f>IF(COUNT($G14:G14),EDATE(EDATE($G14,58),0))</f>
        <v>45142</v>
      </c>
      <c r="DT14" s="304"/>
      <c r="DU14" s="220">
        <f>IF(COUNT($G14:G14),EDATE(EDATE($G14,59),0))</f>
        <v>45173</v>
      </c>
      <c r="DV14" s="304"/>
      <c r="DW14" s="220">
        <f>IF(COUNT($G14:G14),EDATE(EDATE($G14,60),0))</f>
        <v>45203</v>
      </c>
      <c r="DX14" s="304"/>
      <c r="DY14" s="220">
        <f>IF(COUNT($G14:G14),EDATE(EDATE($G14,61),0))</f>
        <v>45234</v>
      </c>
      <c r="DZ14" s="304"/>
      <c r="EA14" s="220">
        <f>IF(COUNT($G14:G14),EDATE(EDATE($G14,62),0))</f>
        <v>45264</v>
      </c>
      <c r="EB14" s="304"/>
      <c r="EC14" s="220">
        <f>IF(COUNT($G14:G14),EDATE(EDATE($G14,63),0))</f>
        <v>45295</v>
      </c>
      <c r="ED14" s="304"/>
      <c r="EE14" s="220">
        <f>IF(COUNT($G14:G14),EDATE(EDATE($G14,64),0))</f>
        <v>45326</v>
      </c>
      <c r="EF14" s="308"/>
      <c r="EG14" s="47"/>
    </row>
    <row r="15" spans="1:137" ht="21" customHeight="1" thickBot="1">
      <c r="A15" s="215" t="str">
        <f t="shared" ca="1" si="0"/>
        <v/>
      </c>
      <c r="B15" s="280"/>
      <c r="C15" s="282" t="e">
        <f>+VLOOKUP(B15,'اسماء العملاء'!$A$2:$E$1270,5,FALSE)</f>
        <v>#N/A</v>
      </c>
      <c r="D15" s="282" t="e">
        <f>+VLOOKUP(B15,'اسماء العملاء'!$A$2:$C$1270,2,FALSE)</f>
        <v>#N/A</v>
      </c>
      <c r="E15" s="282" t="e">
        <f>+VLOOKUP(B15,'اسماء العملاء'!$A$2:$C$1270,3,FALSE)</f>
        <v>#N/A</v>
      </c>
      <c r="F15" s="218" t="e">
        <f>+VLOOKUP(B15,'اسماء العملاء'!$A$2:$F$142,6,FALSE)</f>
        <v>#N/A</v>
      </c>
      <c r="G15" s="220">
        <v>43378</v>
      </c>
      <c r="H15" s="303"/>
      <c r="I15" s="220">
        <f>IF(COUNT($G15:G15),EDATE(EDATE($G15,1),0))</f>
        <v>43409</v>
      </c>
      <c r="J15" s="304"/>
      <c r="K15" s="220">
        <f>IF(COUNT($G15:G15),EDATE(EDATE($G15,2),0))</f>
        <v>43439</v>
      </c>
      <c r="L15" s="304"/>
      <c r="M15" s="220">
        <f>IF(COUNT($G15:G15),EDATE(EDATE($G15,3),0))</f>
        <v>43470</v>
      </c>
      <c r="N15" s="304"/>
      <c r="O15" s="220">
        <f>IF(COUNT($G15:G15),EDATE(EDATE($G15,4),0))</f>
        <v>43501</v>
      </c>
      <c r="P15" s="304"/>
      <c r="Q15" s="220">
        <f>IF(COUNT($G15:G15),EDATE(EDATE($G15,5),0))</f>
        <v>43529</v>
      </c>
      <c r="R15" s="304"/>
      <c r="S15" s="220">
        <f>IF(COUNT($G15:G15),EDATE(EDATE($G15,6),0))</f>
        <v>43560</v>
      </c>
      <c r="T15" s="304"/>
      <c r="U15" s="220">
        <f>IF(COUNT($G15:G15),EDATE(EDATE($G15,7),0))</f>
        <v>43590</v>
      </c>
      <c r="V15" s="304"/>
      <c r="W15" s="220">
        <f>IF(COUNT($G15:G15),EDATE(EDATE($G15,8),0))</f>
        <v>43621</v>
      </c>
      <c r="X15" s="304"/>
      <c r="Y15" s="220">
        <f>IF(COUNT($G15:G15),EDATE(EDATE($G15,9),0))</f>
        <v>43651</v>
      </c>
      <c r="Z15" s="304"/>
      <c r="AA15" s="220">
        <f>IF(COUNT($G15:G15),EDATE(EDATE($G15,10),0))</f>
        <v>43682</v>
      </c>
      <c r="AB15" s="304"/>
      <c r="AC15" s="220">
        <f>IF(COUNT($G15:G15),EDATE(EDATE($G15,11),0))</f>
        <v>43713</v>
      </c>
      <c r="AD15" s="304"/>
      <c r="AE15" s="220">
        <f>IF(COUNT($G15:G15),EDATE(EDATE($G15,12),0))</f>
        <v>43743</v>
      </c>
      <c r="AF15" s="304"/>
      <c r="AG15" s="220">
        <f>IF(COUNT($G15:G15),EDATE(EDATE($G15,13),0))</f>
        <v>43774</v>
      </c>
      <c r="AH15" s="304"/>
      <c r="AI15" s="220">
        <f>IF(COUNT($G15:G15),EDATE(EDATE($G15,14),0))</f>
        <v>43804</v>
      </c>
      <c r="AJ15" s="304"/>
      <c r="AK15" s="220">
        <f>IF(COUNT($G15:G15),EDATE(EDATE($G15,15),0))</f>
        <v>43835</v>
      </c>
      <c r="AL15" s="304"/>
      <c r="AM15" s="220">
        <f>IF(COUNT($G15:G15),EDATE(EDATE($G15,16),0))</f>
        <v>43866</v>
      </c>
      <c r="AN15" s="304"/>
      <c r="AO15" s="220">
        <f>IF(COUNT($G15:G15),EDATE(EDATE($G15,17),0))</f>
        <v>43895</v>
      </c>
      <c r="AP15" s="304"/>
      <c r="AQ15" s="220">
        <f>IF(COUNT($G15:G15),EDATE(EDATE($G15,18),0))</f>
        <v>43926</v>
      </c>
      <c r="AR15" s="304"/>
      <c r="AS15" s="220">
        <f>IF(COUNT($G15:G15),EDATE(EDATE($G15,19),0))</f>
        <v>43956</v>
      </c>
      <c r="AT15" s="304"/>
      <c r="AU15" s="220">
        <f>IF(COUNT($G15:G15),EDATE(EDATE($G15,20),0))</f>
        <v>43987</v>
      </c>
      <c r="AV15" s="304"/>
      <c r="AW15" s="220">
        <f>IF(COUNT($G15:G15),EDATE(EDATE($G15,21),0))</f>
        <v>44017</v>
      </c>
      <c r="AX15" s="304"/>
      <c r="AY15" s="220">
        <f>IF(COUNT($G15:G15),EDATE(EDATE($G15,22),0))</f>
        <v>44048</v>
      </c>
      <c r="AZ15" s="304"/>
      <c r="BA15" s="220">
        <f>IF(COUNT($G15:G15),EDATE(EDATE($G15,23),0))</f>
        <v>44079</v>
      </c>
      <c r="BB15" s="304"/>
      <c r="BC15" s="220">
        <f>IF(COUNT($G15:G15),EDATE(EDATE($G15,24),0))</f>
        <v>44109</v>
      </c>
      <c r="BD15" s="304"/>
      <c r="BE15" s="220">
        <f>IF(COUNT($G15:G15),EDATE(EDATE($G15,25),0))</f>
        <v>44140</v>
      </c>
      <c r="BF15" s="304"/>
      <c r="BG15" s="220">
        <f>IF(COUNT($G15:G15),EDATE(EDATE($G15,26),0))</f>
        <v>44170</v>
      </c>
      <c r="BH15" s="304"/>
      <c r="BI15" s="220">
        <f>IF(COUNT($G15:G15),EDATE(EDATE($G15,27),0))</f>
        <v>44201</v>
      </c>
      <c r="BJ15" s="304"/>
      <c r="BK15" s="220">
        <f>IF(COUNT($G15:G15),EDATE(EDATE($G15,28),0))</f>
        <v>44232</v>
      </c>
      <c r="BL15" s="304"/>
      <c r="BM15" s="220">
        <f>IF(COUNT($G15:G15),EDATE(EDATE($G15,29),0))</f>
        <v>44260</v>
      </c>
      <c r="BN15" s="304"/>
      <c r="BO15" s="220">
        <f>IF(COUNT($G15:G15),EDATE(EDATE($G15,30),0))</f>
        <v>44291</v>
      </c>
      <c r="BP15" s="304"/>
      <c r="BQ15" s="220">
        <f>IF(COUNT($G15:G15),EDATE(EDATE($G15,31),0))</f>
        <v>44321</v>
      </c>
      <c r="BR15" s="304"/>
      <c r="BS15" s="220">
        <f>IF(COUNT($G15:G15),EDATE(EDATE($G15,32),0))</f>
        <v>44352</v>
      </c>
      <c r="BT15" s="304"/>
      <c r="BU15" s="220">
        <f>IF(COUNT($G15:G15),EDATE(EDATE($G15,33),0))</f>
        <v>44382</v>
      </c>
      <c r="BV15" s="304"/>
      <c r="BW15" s="220">
        <f>IF(COUNT($G15:G15),EDATE(EDATE($G15,34),0))</f>
        <v>44413</v>
      </c>
      <c r="BX15" s="304"/>
      <c r="BY15" s="220">
        <f>IF(COUNT($G15:G15),EDATE(EDATE($G15,35),0))</f>
        <v>44444</v>
      </c>
      <c r="BZ15" s="304"/>
      <c r="CA15" s="220">
        <f>IF(COUNT($G15:G15),EDATE(EDATE($G15,36),0))</f>
        <v>44474</v>
      </c>
      <c r="CB15" s="304"/>
      <c r="CC15" s="220">
        <f>IF(COUNT($G15:G15),EDATE(EDATE($G15,37),0))</f>
        <v>44505</v>
      </c>
      <c r="CD15" s="304"/>
      <c r="CE15" s="220">
        <f>IF(COUNT($G15:G15),EDATE(EDATE($G15,38),0))</f>
        <v>44535</v>
      </c>
      <c r="CF15" s="304"/>
      <c r="CG15" s="220">
        <f>IF(COUNT($G15:G15),EDATE(EDATE($G15,39),0))</f>
        <v>44566</v>
      </c>
      <c r="CH15" s="304"/>
      <c r="CI15" s="220">
        <f>IF(COUNT($G15:G15),EDATE(EDATE($G15,40),0))</f>
        <v>44597</v>
      </c>
      <c r="CJ15" s="304"/>
      <c r="CK15" s="220">
        <f>IF(COUNT($G15:G15),EDATE(EDATE($G15,41),0))</f>
        <v>44625</v>
      </c>
      <c r="CL15" s="304"/>
      <c r="CM15" s="220">
        <f>IF(COUNT($G15:G15),EDATE(EDATE($G15,42),0))</f>
        <v>44656</v>
      </c>
      <c r="CN15" s="304"/>
      <c r="CO15" s="220">
        <f>IF(COUNT($G15:G15),EDATE(EDATE($G15,43),0))</f>
        <v>44686</v>
      </c>
      <c r="CP15" s="304"/>
      <c r="CQ15" s="220">
        <f>IF(COUNT($G15:G15),EDATE(EDATE($G15,44),0))</f>
        <v>44717</v>
      </c>
      <c r="CR15" s="304"/>
      <c r="CS15" s="220">
        <f>IF(COUNT($G15:G15),EDATE(EDATE($G15,45),0))</f>
        <v>44747</v>
      </c>
      <c r="CT15" s="304"/>
      <c r="CU15" s="220">
        <f>IF(COUNT($G15:G15),EDATE(EDATE($G15,46),0))</f>
        <v>44778</v>
      </c>
      <c r="CV15" s="304"/>
      <c r="CW15" s="220">
        <f>IF(COUNT($G15:G15),EDATE(EDATE($G15,47),0))</f>
        <v>44809</v>
      </c>
      <c r="CX15" s="304"/>
      <c r="CY15" s="220">
        <f>IF(COUNT($G15:G15),EDATE(EDATE($G15,48),0))</f>
        <v>44839</v>
      </c>
      <c r="CZ15" s="304"/>
      <c r="DA15" s="220">
        <f>IF(COUNT($G15:G15),EDATE(EDATE($G15,49),0))</f>
        <v>44870</v>
      </c>
      <c r="DB15" s="304"/>
      <c r="DC15" s="220">
        <f>IF(COUNT($G15:G15),EDATE(EDATE($G15,50),0))</f>
        <v>44900</v>
      </c>
      <c r="DD15" s="304"/>
      <c r="DE15" s="220">
        <f>IF(COUNT($G15:G15),EDATE(EDATE($G15,51),0))</f>
        <v>44931</v>
      </c>
      <c r="DF15" s="304"/>
      <c r="DG15" s="220">
        <f>IF(COUNT($G15:G15),EDATE(EDATE($G15,52),0))</f>
        <v>44962</v>
      </c>
      <c r="DH15" s="304"/>
      <c r="DI15" s="220">
        <f>IF(COUNT($G15:G15),EDATE(EDATE($G15,53),0))</f>
        <v>44990</v>
      </c>
      <c r="DJ15" s="304"/>
      <c r="DK15" s="220">
        <f>IF(COUNT($G15:G15),EDATE(EDATE($G15,54),0))</f>
        <v>45021</v>
      </c>
      <c r="DL15" s="304"/>
      <c r="DM15" s="220">
        <f>IF(COUNT($G15:G15),EDATE(EDATE($G15,55),0))</f>
        <v>45051</v>
      </c>
      <c r="DN15" s="304"/>
      <c r="DO15" s="220">
        <f>IF(COUNT($G15:G15),EDATE(EDATE($G15,56),0))</f>
        <v>45082</v>
      </c>
      <c r="DP15" s="304"/>
      <c r="DQ15" s="220">
        <f>IF(COUNT($G15:G15),EDATE(EDATE($G15,57),0))</f>
        <v>45112</v>
      </c>
      <c r="DR15" s="304"/>
      <c r="DS15" s="220">
        <f>IF(COUNT($G15:G15),EDATE(EDATE($G15,58),0))</f>
        <v>45143</v>
      </c>
      <c r="DT15" s="304"/>
      <c r="DU15" s="220">
        <f>IF(COUNT($G15:G15),EDATE(EDATE($G15,59),0))</f>
        <v>45174</v>
      </c>
      <c r="DV15" s="304"/>
      <c r="DW15" s="220">
        <f>IF(COUNT($G15:G15),EDATE(EDATE($G15,60),0))</f>
        <v>45204</v>
      </c>
      <c r="DX15" s="304"/>
      <c r="DY15" s="220">
        <f>IF(COUNT($G15:G15),EDATE(EDATE($G15,61),0))</f>
        <v>45235</v>
      </c>
      <c r="DZ15" s="304"/>
      <c r="EA15" s="220">
        <f>IF(COUNT($G15:G15),EDATE(EDATE($G15,62),0))</f>
        <v>45265</v>
      </c>
      <c r="EB15" s="304"/>
      <c r="EC15" s="220">
        <f>IF(COUNT($G15:G15),EDATE(EDATE($G15,63),0))</f>
        <v>45296</v>
      </c>
      <c r="ED15" s="304"/>
      <c r="EE15" s="220">
        <f>IF(COUNT($G15:G15),EDATE(EDATE($G15,64),0))</f>
        <v>45327</v>
      </c>
      <c r="EF15" s="308"/>
      <c r="EG15" s="47"/>
    </row>
    <row r="16" spans="1:137" ht="21" customHeight="1" thickBot="1">
      <c r="A16" s="215" t="str">
        <f t="shared" ca="1" si="0"/>
        <v/>
      </c>
      <c r="B16" s="280"/>
      <c r="C16" s="282" t="e">
        <f>+VLOOKUP(B16,'اسماء العملاء'!$A$2:$E$1270,5,FALSE)</f>
        <v>#N/A</v>
      </c>
      <c r="D16" s="282" t="e">
        <f>+VLOOKUP(B16,'اسماء العملاء'!$A$2:$C$1270,2,FALSE)</f>
        <v>#N/A</v>
      </c>
      <c r="E16" s="282" t="e">
        <f>+VLOOKUP(B16,'اسماء العملاء'!$A$2:$C$1270,3,FALSE)</f>
        <v>#N/A</v>
      </c>
      <c r="F16" s="218" t="e">
        <f>+VLOOKUP(B16,'اسماء العملاء'!$A$2:$F$142,6,FALSE)</f>
        <v>#N/A</v>
      </c>
      <c r="G16" s="220">
        <v>43379</v>
      </c>
      <c r="H16" s="303"/>
      <c r="I16" s="220">
        <f>IF(COUNT($G16:G16),EDATE(EDATE($G16,1),0))</f>
        <v>43410</v>
      </c>
      <c r="J16" s="304"/>
      <c r="K16" s="220">
        <f>IF(COUNT($G16:G16),EDATE(EDATE($G16,2),0))</f>
        <v>43440</v>
      </c>
      <c r="L16" s="304"/>
      <c r="M16" s="220">
        <f>IF(COUNT($G16:G16),EDATE(EDATE($G16,3),0))</f>
        <v>43471</v>
      </c>
      <c r="N16" s="304"/>
      <c r="O16" s="220">
        <f>IF(COUNT($G16:G16),EDATE(EDATE($G16,4),0))</f>
        <v>43502</v>
      </c>
      <c r="P16" s="304"/>
      <c r="Q16" s="220">
        <f>IF(COUNT($G16:G16),EDATE(EDATE($G16,5),0))</f>
        <v>43530</v>
      </c>
      <c r="R16" s="304"/>
      <c r="S16" s="220">
        <f>IF(COUNT($G16:G16),EDATE(EDATE($G16,6),0))</f>
        <v>43561</v>
      </c>
      <c r="T16" s="304"/>
      <c r="U16" s="220">
        <f>IF(COUNT($G16:G16),EDATE(EDATE($G16,7),0))</f>
        <v>43591</v>
      </c>
      <c r="V16" s="304"/>
      <c r="W16" s="220">
        <f>IF(COUNT($G16:G16),EDATE(EDATE($G16,8),0))</f>
        <v>43622</v>
      </c>
      <c r="X16" s="304"/>
      <c r="Y16" s="220">
        <f>IF(COUNT($G16:G16),EDATE(EDATE($G16,9),0))</f>
        <v>43652</v>
      </c>
      <c r="Z16" s="304"/>
      <c r="AA16" s="220">
        <f>IF(COUNT($G16:G16),EDATE(EDATE($G16,10),0))</f>
        <v>43683</v>
      </c>
      <c r="AB16" s="304"/>
      <c r="AC16" s="220">
        <f>IF(COUNT($G16:G16),EDATE(EDATE($G16,11),0))</f>
        <v>43714</v>
      </c>
      <c r="AD16" s="304"/>
      <c r="AE16" s="220">
        <f>IF(COUNT($G16:G16),EDATE(EDATE($G16,12),0))</f>
        <v>43744</v>
      </c>
      <c r="AF16" s="304"/>
      <c r="AG16" s="220">
        <f>IF(COUNT($G16:G16),EDATE(EDATE($G16,13),0))</f>
        <v>43775</v>
      </c>
      <c r="AH16" s="304"/>
      <c r="AI16" s="220">
        <f>IF(COUNT($G16:G16),EDATE(EDATE($G16,14),0))</f>
        <v>43805</v>
      </c>
      <c r="AJ16" s="304"/>
      <c r="AK16" s="220">
        <f>IF(COUNT($G16:G16),EDATE(EDATE($G16,15),0))</f>
        <v>43836</v>
      </c>
      <c r="AL16" s="304"/>
      <c r="AM16" s="220">
        <f>IF(COUNT($G16:G16),EDATE(EDATE($G16,16),0))</f>
        <v>43867</v>
      </c>
      <c r="AN16" s="304"/>
      <c r="AO16" s="220">
        <f>IF(COUNT($G16:G16),EDATE(EDATE($G16,17),0))</f>
        <v>43896</v>
      </c>
      <c r="AP16" s="304"/>
      <c r="AQ16" s="220">
        <f>IF(COUNT($G16:G16),EDATE(EDATE($G16,18),0))</f>
        <v>43927</v>
      </c>
      <c r="AR16" s="304"/>
      <c r="AS16" s="220">
        <f>IF(COUNT($G16:G16),EDATE(EDATE($G16,19),0))</f>
        <v>43957</v>
      </c>
      <c r="AT16" s="304"/>
      <c r="AU16" s="220">
        <f>IF(COUNT($G16:G16),EDATE(EDATE($G16,20),0))</f>
        <v>43988</v>
      </c>
      <c r="AV16" s="304"/>
      <c r="AW16" s="220">
        <f>IF(COUNT($G16:G16),EDATE(EDATE($G16,21),0))</f>
        <v>44018</v>
      </c>
      <c r="AX16" s="304"/>
      <c r="AY16" s="220">
        <f>IF(COUNT($G16:G16),EDATE(EDATE($G16,22),0))</f>
        <v>44049</v>
      </c>
      <c r="AZ16" s="304"/>
      <c r="BA16" s="220">
        <f>IF(COUNT($G16:G16),EDATE(EDATE($G16,23),0))</f>
        <v>44080</v>
      </c>
      <c r="BB16" s="304"/>
      <c r="BC16" s="220">
        <f>IF(COUNT($G16:G16),EDATE(EDATE($G16,24),0))</f>
        <v>44110</v>
      </c>
      <c r="BD16" s="304"/>
      <c r="BE16" s="220">
        <f>IF(COUNT($G16:G16),EDATE(EDATE($G16,25),0))</f>
        <v>44141</v>
      </c>
      <c r="BF16" s="304"/>
      <c r="BG16" s="220">
        <f>IF(COUNT($G16:G16),EDATE(EDATE($G16,26),0))</f>
        <v>44171</v>
      </c>
      <c r="BH16" s="304"/>
      <c r="BI16" s="220">
        <f>IF(COUNT($G16:G16),EDATE(EDATE($G16,27),0))</f>
        <v>44202</v>
      </c>
      <c r="BJ16" s="304"/>
      <c r="BK16" s="220">
        <f>IF(COUNT($G16:G16),EDATE(EDATE($G16,28),0))</f>
        <v>44233</v>
      </c>
      <c r="BL16" s="304"/>
      <c r="BM16" s="220">
        <f>IF(COUNT($G16:G16),EDATE(EDATE($G16,29),0))</f>
        <v>44261</v>
      </c>
      <c r="BN16" s="304"/>
      <c r="BO16" s="220">
        <f>IF(COUNT($G16:G16),EDATE(EDATE($G16,30),0))</f>
        <v>44292</v>
      </c>
      <c r="BP16" s="304"/>
      <c r="BQ16" s="220">
        <f>IF(COUNT($G16:G16),EDATE(EDATE($G16,31),0))</f>
        <v>44322</v>
      </c>
      <c r="BR16" s="304"/>
      <c r="BS16" s="220">
        <f>IF(COUNT($G16:G16),EDATE(EDATE($G16,32),0))</f>
        <v>44353</v>
      </c>
      <c r="BT16" s="304"/>
      <c r="BU16" s="220">
        <f>IF(COUNT($G16:G16),EDATE(EDATE($G16,33),0))</f>
        <v>44383</v>
      </c>
      <c r="BV16" s="304"/>
      <c r="BW16" s="220">
        <f>IF(COUNT($G16:G16),EDATE(EDATE($G16,34),0))</f>
        <v>44414</v>
      </c>
      <c r="BX16" s="304"/>
      <c r="BY16" s="220">
        <f>IF(COUNT($G16:G16),EDATE(EDATE($G16,35),0))</f>
        <v>44445</v>
      </c>
      <c r="BZ16" s="304"/>
      <c r="CA16" s="220">
        <f>IF(COUNT($G16:G16),EDATE(EDATE($G16,36),0))</f>
        <v>44475</v>
      </c>
      <c r="CB16" s="304"/>
      <c r="CC16" s="220">
        <f>IF(COUNT($G16:G16),EDATE(EDATE($G16,37),0))</f>
        <v>44506</v>
      </c>
      <c r="CD16" s="304"/>
      <c r="CE16" s="220">
        <f>IF(COUNT($G16:G16),EDATE(EDATE($G16,38),0))</f>
        <v>44536</v>
      </c>
      <c r="CF16" s="304"/>
      <c r="CG16" s="220">
        <f>IF(COUNT($G16:G16),EDATE(EDATE($G16,39),0))</f>
        <v>44567</v>
      </c>
      <c r="CH16" s="304"/>
      <c r="CI16" s="220">
        <f>IF(COUNT($G16:G16),EDATE(EDATE($G16,40),0))</f>
        <v>44598</v>
      </c>
      <c r="CJ16" s="304"/>
      <c r="CK16" s="220">
        <f>IF(COUNT($G16:G16),EDATE(EDATE($G16,41),0))</f>
        <v>44626</v>
      </c>
      <c r="CL16" s="304"/>
      <c r="CM16" s="220">
        <f>IF(COUNT($G16:G16),EDATE(EDATE($G16,42),0))</f>
        <v>44657</v>
      </c>
      <c r="CN16" s="304"/>
      <c r="CO16" s="220">
        <f>IF(COUNT($G16:G16),EDATE(EDATE($G16,43),0))</f>
        <v>44687</v>
      </c>
      <c r="CP16" s="304"/>
      <c r="CQ16" s="220">
        <f>IF(COUNT($G16:G16),EDATE(EDATE($G16,44),0))</f>
        <v>44718</v>
      </c>
      <c r="CR16" s="304"/>
      <c r="CS16" s="220">
        <f>IF(COUNT($G16:G16),EDATE(EDATE($G16,45),0))</f>
        <v>44748</v>
      </c>
      <c r="CT16" s="304"/>
      <c r="CU16" s="220">
        <f>IF(COUNT($G16:G16),EDATE(EDATE($G16,46),0))</f>
        <v>44779</v>
      </c>
      <c r="CV16" s="304"/>
      <c r="CW16" s="220">
        <f>IF(COUNT($G16:G16),EDATE(EDATE($G16,47),0))</f>
        <v>44810</v>
      </c>
      <c r="CX16" s="304"/>
      <c r="CY16" s="220">
        <f>IF(COUNT($G16:G16),EDATE(EDATE($G16,48),0))</f>
        <v>44840</v>
      </c>
      <c r="CZ16" s="304"/>
      <c r="DA16" s="220">
        <f>IF(COUNT($G16:G16),EDATE(EDATE($G16,49),0))</f>
        <v>44871</v>
      </c>
      <c r="DB16" s="304"/>
      <c r="DC16" s="220">
        <f>IF(COUNT($G16:G16),EDATE(EDATE($G16,50),0))</f>
        <v>44901</v>
      </c>
      <c r="DD16" s="304"/>
      <c r="DE16" s="220">
        <f>IF(COUNT($G16:G16),EDATE(EDATE($G16,51),0))</f>
        <v>44932</v>
      </c>
      <c r="DF16" s="304"/>
      <c r="DG16" s="220">
        <f>IF(COUNT($G16:G16),EDATE(EDATE($G16,52),0))</f>
        <v>44963</v>
      </c>
      <c r="DH16" s="304"/>
      <c r="DI16" s="220">
        <f>IF(COUNT($G16:G16),EDATE(EDATE($G16,53),0))</f>
        <v>44991</v>
      </c>
      <c r="DJ16" s="304"/>
      <c r="DK16" s="220">
        <f>IF(COUNT($G16:G16),EDATE(EDATE($G16,54),0))</f>
        <v>45022</v>
      </c>
      <c r="DL16" s="304"/>
      <c r="DM16" s="220">
        <f>IF(COUNT($G16:G16),EDATE(EDATE($G16,55),0))</f>
        <v>45052</v>
      </c>
      <c r="DN16" s="304"/>
      <c r="DO16" s="220">
        <f>IF(COUNT($G16:G16),EDATE(EDATE($G16,56),0))</f>
        <v>45083</v>
      </c>
      <c r="DP16" s="304"/>
      <c r="DQ16" s="220">
        <f>IF(COUNT($G16:G16),EDATE(EDATE($G16,57),0))</f>
        <v>45113</v>
      </c>
      <c r="DR16" s="304"/>
      <c r="DS16" s="220">
        <f>IF(COUNT($G16:G16),EDATE(EDATE($G16,58),0))</f>
        <v>45144</v>
      </c>
      <c r="DT16" s="304"/>
      <c r="DU16" s="220">
        <f>IF(COUNT($G16:G16),EDATE(EDATE($G16,59),0))</f>
        <v>45175</v>
      </c>
      <c r="DV16" s="304"/>
      <c r="DW16" s="220">
        <f>IF(COUNT($G16:G16),EDATE(EDATE($G16,60),0))</f>
        <v>45205</v>
      </c>
      <c r="DX16" s="304"/>
      <c r="DY16" s="220">
        <f>IF(COUNT($G16:G16),EDATE(EDATE($G16,61),0))</f>
        <v>45236</v>
      </c>
      <c r="DZ16" s="304"/>
      <c r="EA16" s="220">
        <f>IF(COUNT($G16:G16),EDATE(EDATE($G16,62),0))</f>
        <v>45266</v>
      </c>
      <c r="EB16" s="304"/>
      <c r="EC16" s="220">
        <f>IF(COUNT($G16:G16),EDATE(EDATE($G16,63),0))</f>
        <v>45297</v>
      </c>
      <c r="ED16" s="304"/>
      <c r="EE16" s="220">
        <f>IF(COUNT($G16:G16),EDATE(EDATE($G16,64),0))</f>
        <v>45328</v>
      </c>
      <c r="EF16" s="308"/>
      <c r="EG16" s="47"/>
    </row>
    <row r="17" spans="1:137" ht="21" customHeight="1" thickBot="1">
      <c r="A17" s="215" t="str">
        <f t="shared" ca="1" si="0"/>
        <v/>
      </c>
      <c r="B17" s="280"/>
      <c r="C17" s="282" t="e">
        <f>+VLOOKUP(B17,'اسماء العملاء'!$A$2:$E$1270,5,FALSE)</f>
        <v>#N/A</v>
      </c>
      <c r="D17" s="282" t="e">
        <f>+VLOOKUP(B17,'اسماء العملاء'!$A$2:$C$1270,2,FALSE)</f>
        <v>#N/A</v>
      </c>
      <c r="E17" s="282" t="e">
        <f>+VLOOKUP(B17,'اسماء العملاء'!$A$2:$C$1270,3,FALSE)</f>
        <v>#N/A</v>
      </c>
      <c r="F17" s="218" t="e">
        <f>+VLOOKUP(B17,'اسماء العملاء'!$A$2:$F$142,6,FALSE)</f>
        <v>#N/A</v>
      </c>
      <c r="G17" s="220">
        <v>43380</v>
      </c>
      <c r="H17" s="303"/>
      <c r="I17" s="220">
        <f>IF(COUNT($G17:G17),EDATE(EDATE($G17,1),0))</f>
        <v>43411</v>
      </c>
      <c r="J17" s="304"/>
      <c r="K17" s="220">
        <f>IF(COUNT($G17:G17),EDATE(EDATE($G17,2),0))</f>
        <v>43441</v>
      </c>
      <c r="L17" s="304"/>
      <c r="M17" s="220">
        <f>IF(COUNT($G17:G17),EDATE(EDATE($G17,3),0))</f>
        <v>43472</v>
      </c>
      <c r="N17" s="304"/>
      <c r="O17" s="220">
        <f>IF(COUNT($G17:G17),EDATE(EDATE($G17,4),0))</f>
        <v>43503</v>
      </c>
      <c r="P17" s="304"/>
      <c r="Q17" s="220">
        <f>IF(COUNT($G17:G17),EDATE(EDATE($G17,5),0))</f>
        <v>43531</v>
      </c>
      <c r="R17" s="304"/>
      <c r="S17" s="220">
        <f>IF(COUNT($G17:G17),EDATE(EDATE($G17,6),0))</f>
        <v>43562</v>
      </c>
      <c r="T17" s="304"/>
      <c r="U17" s="220">
        <f>IF(COUNT($G17:G17),EDATE(EDATE($G17,7),0))</f>
        <v>43592</v>
      </c>
      <c r="V17" s="304"/>
      <c r="W17" s="220">
        <f>IF(COUNT($G17:G17),EDATE(EDATE($G17,8),0))</f>
        <v>43623</v>
      </c>
      <c r="X17" s="304"/>
      <c r="Y17" s="220">
        <f>IF(COUNT($G17:G17),EDATE(EDATE($G17,9),0))</f>
        <v>43653</v>
      </c>
      <c r="Z17" s="304"/>
      <c r="AA17" s="220">
        <f>IF(COUNT($G17:G17),EDATE(EDATE($G17,10),0))</f>
        <v>43684</v>
      </c>
      <c r="AB17" s="304"/>
      <c r="AC17" s="220">
        <f>IF(COUNT($G17:G17),EDATE(EDATE($G17,11),0))</f>
        <v>43715</v>
      </c>
      <c r="AD17" s="304"/>
      <c r="AE17" s="220">
        <f>IF(COUNT($G17:G17),EDATE(EDATE($G17,12),0))</f>
        <v>43745</v>
      </c>
      <c r="AF17" s="304"/>
      <c r="AG17" s="220">
        <f>IF(COUNT($G17:G17),EDATE(EDATE($G17,13),0))</f>
        <v>43776</v>
      </c>
      <c r="AH17" s="304"/>
      <c r="AI17" s="220">
        <f>IF(COUNT($G17:G17),EDATE(EDATE($G17,14),0))</f>
        <v>43806</v>
      </c>
      <c r="AJ17" s="304"/>
      <c r="AK17" s="220">
        <f>IF(COUNT($G17:G17),EDATE(EDATE($G17,15),0))</f>
        <v>43837</v>
      </c>
      <c r="AL17" s="304"/>
      <c r="AM17" s="220">
        <f>IF(COUNT($G17:G17),EDATE(EDATE($G17,16),0))</f>
        <v>43868</v>
      </c>
      <c r="AN17" s="304"/>
      <c r="AO17" s="220">
        <f>IF(COUNT($G17:G17),EDATE(EDATE($G17,17),0))</f>
        <v>43897</v>
      </c>
      <c r="AP17" s="304"/>
      <c r="AQ17" s="220">
        <f>IF(COUNT($G17:G17),EDATE(EDATE($G17,18),0))</f>
        <v>43928</v>
      </c>
      <c r="AR17" s="304"/>
      <c r="AS17" s="220">
        <f>IF(COUNT($G17:G17),EDATE(EDATE($G17,19),0))</f>
        <v>43958</v>
      </c>
      <c r="AT17" s="304"/>
      <c r="AU17" s="220">
        <f>IF(COUNT($G17:G17),EDATE(EDATE($G17,20),0))</f>
        <v>43989</v>
      </c>
      <c r="AV17" s="304"/>
      <c r="AW17" s="220">
        <f>IF(COUNT($G17:G17),EDATE(EDATE($G17,21),0))</f>
        <v>44019</v>
      </c>
      <c r="AX17" s="304"/>
      <c r="AY17" s="220">
        <f>IF(COUNT($G17:G17),EDATE(EDATE($G17,22),0))</f>
        <v>44050</v>
      </c>
      <c r="AZ17" s="304"/>
      <c r="BA17" s="220">
        <f>IF(COUNT($G17:G17),EDATE(EDATE($G17,23),0))</f>
        <v>44081</v>
      </c>
      <c r="BB17" s="304"/>
      <c r="BC17" s="220">
        <f>IF(COUNT($G17:G17),EDATE(EDATE($G17,24),0))</f>
        <v>44111</v>
      </c>
      <c r="BD17" s="304"/>
      <c r="BE17" s="220">
        <f>IF(COUNT($G17:G17),EDATE(EDATE($G17,25),0))</f>
        <v>44142</v>
      </c>
      <c r="BF17" s="304"/>
      <c r="BG17" s="220">
        <f>IF(COUNT($G17:G17),EDATE(EDATE($G17,26),0))</f>
        <v>44172</v>
      </c>
      <c r="BH17" s="304"/>
      <c r="BI17" s="220">
        <f>IF(COUNT($G17:G17),EDATE(EDATE($G17,27),0))</f>
        <v>44203</v>
      </c>
      <c r="BJ17" s="304"/>
      <c r="BK17" s="220">
        <f>IF(COUNT($G17:G17),EDATE(EDATE($G17,28),0))</f>
        <v>44234</v>
      </c>
      <c r="BL17" s="304"/>
      <c r="BM17" s="220">
        <f>IF(COUNT($G17:G17),EDATE(EDATE($G17,29),0))</f>
        <v>44262</v>
      </c>
      <c r="BN17" s="304"/>
      <c r="BO17" s="220">
        <f>IF(COUNT($G17:G17),EDATE(EDATE($G17,30),0))</f>
        <v>44293</v>
      </c>
      <c r="BP17" s="304"/>
      <c r="BQ17" s="220">
        <f>IF(COUNT($G17:G17),EDATE(EDATE($G17,31),0))</f>
        <v>44323</v>
      </c>
      <c r="BR17" s="304"/>
      <c r="BS17" s="220">
        <f>IF(COUNT($G17:G17),EDATE(EDATE($G17,32),0))</f>
        <v>44354</v>
      </c>
      <c r="BT17" s="304"/>
      <c r="BU17" s="220">
        <f>IF(COUNT($G17:G17),EDATE(EDATE($G17,33),0))</f>
        <v>44384</v>
      </c>
      <c r="BV17" s="304"/>
      <c r="BW17" s="220">
        <f>IF(COUNT($G17:G17),EDATE(EDATE($G17,34),0))</f>
        <v>44415</v>
      </c>
      <c r="BX17" s="304"/>
      <c r="BY17" s="220">
        <f>IF(COUNT($G17:G17),EDATE(EDATE($G17,35),0))</f>
        <v>44446</v>
      </c>
      <c r="BZ17" s="304"/>
      <c r="CA17" s="220">
        <f>IF(COUNT($G17:G17),EDATE(EDATE($G17,36),0))</f>
        <v>44476</v>
      </c>
      <c r="CB17" s="304"/>
      <c r="CC17" s="220">
        <f>IF(COUNT($G17:G17),EDATE(EDATE($G17,37),0))</f>
        <v>44507</v>
      </c>
      <c r="CD17" s="304"/>
      <c r="CE17" s="220">
        <f>IF(COUNT($G17:G17),EDATE(EDATE($G17,38),0))</f>
        <v>44537</v>
      </c>
      <c r="CF17" s="304"/>
      <c r="CG17" s="220">
        <f>IF(COUNT($G17:G17),EDATE(EDATE($G17,39),0))</f>
        <v>44568</v>
      </c>
      <c r="CH17" s="304"/>
      <c r="CI17" s="220">
        <f>IF(COUNT($G17:G17),EDATE(EDATE($G17,40),0))</f>
        <v>44599</v>
      </c>
      <c r="CJ17" s="304"/>
      <c r="CK17" s="220">
        <f>IF(COUNT($G17:G17),EDATE(EDATE($G17,41),0))</f>
        <v>44627</v>
      </c>
      <c r="CL17" s="304"/>
      <c r="CM17" s="220">
        <f>IF(COUNT($G17:G17),EDATE(EDATE($G17,42),0))</f>
        <v>44658</v>
      </c>
      <c r="CN17" s="304"/>
      <c r="CO17" s="220">
        <f>IF(COUNT($G17:G17),EDATE(EDATE($G17,43),0))</f>
        <v>44688</v>
      </c>
      <c r="CP17" s="304"/>
      <c r="CQ17" s="220">
        <f>IF(COUNT($G17:G17),EDATE(EDATE($G17,44),0))</f>
        <v>44719</v>
      </c>
      <c r="CR17" s="304"/>
      <c r="CS17" s="220">
        <f>IF(COUNT($G17:G17),EDATE(EDATE($G17,45),0))</f>
        <v>44749</v>
      </c>
      <c r="CT17" s="304"/>
      <c r="CU17" s="220">
        <f>IF(COUNT($G17:G17),EDATE(EDATE($G17,46),0))</f>
        <v>44780</v>
      </c>
      <c r="CV17" s="304"/>
      <c r="CW17" s="220">
        <f>IF(COUNT($G17:G17),EDATE(EDATE($G17,47),0))</f>
        <v>44811</v>
      </c>
      <c r="CX17" s="304"/>
      <c r="CY17" s="220">
        <f>IF(COUNT($G17:G17),EDATE(EDATE($G17,48),0))</f>
        <v>44841</v>
      </c>
      <c r="CZ17" s="304"/>
      <c r="DA17" s="220">
        <f>IF(COUNT($G17:G17),EDATE(EDATE($G17,49),0))</f>
        <v>44872</v>
      </c>
      <c r="DB17" s="304"/>
      <c r="DC17" s="220">
        <f>IF(COUNT($G17:G17),EDATE(EDATE($G17,50),0))</f>
        <v>44902</v>
      </c>
      <c r="DD17" s="304"/>
      <c r="DE17" s="220">
        <f>IF(COUNT($G17:G17),EDATE(EDATE($G17,51),0))</f>
        <v>44933</v>
      </c>
      <c r="DF17" s="304"/>
      <c r="DG17" s="220">
        <f>IF(COUNT($G17:G17),EDATE(EDATE($G17,52),0))</f>
        <v>44964</v>
      </c>
      <c r="DH17" s="304"/>
      <c r="DI17" s="220">
        <f>IF(COUNT($G17:G17),EDATE(EDATE($G17,53),0))</f>
        <v>44992</v>
      </c>
      <c r="DJ17" s="304"/>
      <c r="DK17" s="220">
        <f>IF(COUNT($G17:G17),EDATE(EDATE($G17,54),0))</f>
        <v>45023</v>
      </c>
      <c r="DL17" s="304"/>
      <c r="DM17" s="220">
        <f>IF(COUNT($G17:G17),EDATE(EDATE($G17,55),0))</f>
        <v>45053</v>
      </c>
      <c r="DN17" s="304"/>
      <c r="DO17" s="220">
        <f>IF(COUNT($G17:G17),EDATE(EDATE($G17,56),0))</f>
        <v>45084</v>
      </c>
      <c r="DP17" s="304"/>
      <c r="DQ17" s="220">
        <f>IF(COUNT($G17:G17),EDATE(EDATE($G17,57),0))</f>
        <v>45114</v>
      </c>
      <c r="DR17" s="304"/>
      <c r="DS17" s="220">
        <f>IF(COUNT($G17:G17),EDATE(EDATE($G17,58),0))</f>
        <v>45145</v>
      </c>
      <c r="DT17" s="304"/>
      <c r="DU17" s="220">
        <f>IF(COUNT($G17:G17),EDATE(EDATE($G17,59),0))</f>
        <v>45176</v>
      </c>
      <c r="DV17" s="304"/>
      <c r="DW17" s="220">
        <f>IF(COUNT($G17:G17),EDATE(EDATE($G17,60),0))</f>
        <v>45206</v>
      </c>
      <c r="DX17" s="304"/>
      <c r="DY17" s="220">
        <f>IF(COUNT($G17:G17),EDATE(EDATE($G17,61),0))</f>
        <v>45237</v>
      </c>
      <c r="DZ17" s="304"/>
      <c r="EA17" s="220">
        <f>IF(COUNT($G17:G17),EDATE(EDATE($G17,62),0))</f>
        <v>45267</v>
      </c>
      <c r="EB17" s="304"/>
      <c r="EC17" s="220">
        <f>IF(COUNT($G17:G17),EDATE(EDATE($G17,63),0))</f>
        <v>45298</v>
      </c>
      <c r="ED17" s="304"/>
      <c r="EE17" s="220">
        <f>IF(COUNT($G17:G17),EDATE(EDATE($G17,64),0))</f>
        <v>45329</v>
      </c>
      <c r="EF17" s="308"/>
      <c r="EG17" s="47"/>
    </row>
    <row r="18" spans="1:137" ht="21" customHeight="1" thickBot="1">
      <c r="A18" s="215" t="str">
        <f t="shared" ca="1" si="0"/>
        <v/>
      </c>
      <c r="B18" s="280"/>
      <c r="C18" s="282" t="e">
        <f>+VLOOKUP(B18,'اسماء العملاء'!$A$2:$E$1270,5,FALSE)</f>
        <v>#N/A</v>
      </c>
      <c r="D18" s="282" t="e">
        <f>+VLOOKUP(B18,'اسماء العملاء'!$A$2:$C$1270,2,FALSE)</f>
        <v>#N/A</v>
      </c>
      <c r="E18" s="282" t="e">
        <f>+VLOOKUP(B18,'اسماء العملاء'!$A$2:$C$1270,3,FALSE)</f>
        <v>#N/A</v>
      </c>
      <c r="F18" s="218" t="e">
        <f>+VLOOKUP(B18,'اسماء العملاء'!$A$2:$F$142,6,FALSE)</f>
        <v>#N/A</v>
      </c>
      <c r="G18" s="220">
        <v>43381</v>
      </c>
      <c r="H18" s="303"/>
      <c r="I18" s="220">
        <f>IF(COUNT($G18:G18),EDATE(EDATE($G18,1),0))</f>
        <v>43412</v>
      </c>
      <c r="J18" s="304"/>
      <c r="K18" s="220">
        <f>IF(COUNT($G18:G18),EDATE(EDATE($G18,2),0))</f>
        <v>43442</v>
      </c>
      <c r="L18" s="304"/>
      <c r="M18" s="220">
        <f>IF(COUNT($G18:G18),EDATE(EDATE($G18,3),0))</f>
        <v>43473</v>
      </c>
      <c r="N18" s="304"/>
      <c r="O18" s="220">
        <f>IF(COUNT($G18:G18),EDATE(EDATE($G18,4),0))</f>
        <v>43504</v>
      </c>
      <c r="P18" s="304"/>
      <c r="Q18" s="220">
        <f>IF(COUNT($G18:G18),EDATE(EDATE($G18,5),0))</f>
        <v>43532</v>
      </c>
      <c r="R18" s="304"/>
      <c r="S18" s="220">
        <f>IF(COUNT($G18:G18),EDATE(EDATE($G18,6),0))</f>
        <v>43563</v>
      </c>
      <c r="T18" s="304"/>
      <c r="U18" s="220">
        <f>IF(COUNT($G18:G18),EDATE(EDATE($G18,7),0))</f>
        <v>43593</v>
      </c>
      <c r="V18" s="304"/>
      <c r="W18" s="220">
        <f>IF(COUNT($G18:G18),EDATE(EDATE($G18,8),0))</f>
        <v>43624</v>
      </c>
      <c r="X18" s="304"/>
      <c r="Y18" s="220">
        <f>IF(COUNT($G18:G18),EDATE(EDATE($G18,9),0))</f>
        <v>43654</v>
      </c>
      <c r="Z18" s="304"/>
      <c r="AA18" s="220">
        <f>IF(COUNT($G18:G18),EDATE(EDATE($G18,10),0))</f>
        <v>43685</v>
      </c>
      <c r="AB18" s="304"/>
      <c r="AC18" s="220">
        <f>IF(COUNT($G18:G18),EDATE(EDATE($G18,11),0))</f>
        <v>43716</v>
      </c>
      <c r="AD18" s="304"/>
      <c r="AE18" s="220">
        <f>IF(COUNT($G18:G18),EDATE(EDATE($G18,12),0))</f>
        <v>43746</v>
      </c>
      <c r="AF18" s="304"/>
      <c r="AG18" s="220">
        <f>IF(COUNT($G18:G18),EDATE(EDATE($G18,13),0))</f>
        <v>43777</v>
      </c>
      <c r="AH18" s="304"/>
      <c r="AI18" s="220">
        <f>IF(COUNT($G18:G18),EDATE(EDATE($G18,14),0))</f>
        <v>43807</v>
      </c>
      <c r="AJ18" s="304"/>
      <c r="AK18" s="220">
        <f>IF(COUNT($G18:G18),EDATE(EDATE($G18,15),0))</f>
        <v>43838</v>
      </c>
      <c r="AL18" s="304"/>
      <c r="AM18" s="220">
        <f>IF(COUNT($G18:G18),EDATE(EDATE($G18,16),0))</f>
        <v>43869</v>
      </c>
      <c r="AN18" s="304"/>
      <c r="AO18" s="220">
        <f>IF(COUNT($G18:G18),EDATE(EDATE($G18,17),0))</f>
        <v>43898</v>
      </c>
      <c r="AP18" s="304"/>
      <c r="AQ18" s="220">
        <f>IF(COUNT($G18:G18),EDATE(EDATE($G18,18),0))</f>
        <v>43929</v>
      </c>
      <c r="AR18" s="304"/>
      <c r="AS18" s="220">
        <f>IF(COUNT($G18:G18),EDATE(EDATE($G18,19),0))</f>
        <v>43959</v>
      </c>
      <c r="AT18" s="304"/>
      <c r="AU18" s="220">
        <f>IF(COUNT($G18:G18),EDATE(EDATE($G18,20),0))</f>
        <v>43990</v>
      </c>
      <c r="AV18" s="304"/>
      <c r="AW18" s="220">
        <f>IF(COUNT($G18:G18),EDATE(EDATE($G18,21),0))</f>
        <v>44020</v>
      </c>
      <c r="AX18" s="304"/>
      <c r="AY18" s="220">
        <f>IF(COUNT($G18:G18),EDATE(EDATE($G18,22),0))</f>
        <v>44051</v>
      </c>
      <c r="AZ18" s="304"/>
      <c r="BA18" s="220">
        <f>IF(COUNT($G18:G18),EDATE(EDATE($G18,23),0))</f>
        <v>44082</v>
      </c>
      <c r="BB18" s="304"/>
      <c r="BC18" s="220">
        <f>IF(COUNT($G18:G18),EDATE(EDATE($G18,24),0))</f>
        <v>44112</v>
      </c>
      <c r="BD18" s="304"/>
      <c r="BE18" s="220">
        <f>IF(COUNT($G18:G18),EDATE(EDATE($G18,25),0))</f>
        <v>44143</v>
      </c>
      <c r="BF18" s="304"/>
      <c r="BG18" s="220">
        <f>IF(COUNT($G18:G18),EDATE(EDATE($G18,26),0))</f>
        <v>44173</v>
      </c>
      <c r="BH18" s="304"/>
      <c r="BI18" s="220">
        <f>IF(COUNT($G18:G18),EDATE(EDATE($G18,27),0))</f>
        <v>44204</v>
      </c>
      <c r="BJ18" s="304"/>
      <c r="BK18" s="220">
        <f>IF(COUNT($G18:G18),EDATE(EDATE($G18,28),0))</f>
        <v>44235</v>
      </c>
      <c r="BL18" s="304"/>
      <c r="BM18" s="220">
        <f>IF(COUNT($G18:G18),EDATE(EDATE($G18,29),0))</f>
        <v>44263</v>
      </c>
      <c r="BN18" s="304"/>
      <c r="BO18" s="220">
        <f>IF(COUNT($G18:G18),EDATE(EDATE($G18,30),0))</f>
        <v>44294</v>
      </c>
      <c r="BP18" s="304"/>
      <c r="BQ18" s="220">
        <f>IF(COUNT($G18:G18),EDATE(EDATE($G18,31),0))</f>
        <v>44324</v>
      </c>
      <c r="BR18" s="304"/>
      <c r="BS18" s="220">
        <f>IF(COUNT($G18:G18),EDATE(EDATE($G18,32),0))</f>
        <v>44355</v>
      </c>
      <c r="BT18" s="304"/>
      <c r="BU18" s="220">
        <f>IF(COUNT($G18:G18),EDATE(EDATE($G18,33),0))</f>
        <v>44385</v>
      </c>
      <c r="BV18" s="304"/>
      <c r="BW18" s="220">
        <f>IF(COUNT($G18:G18),EDATE(EDATE($G18,34),0))</f>
        <v>44416</v>
      </c>
      <c r="BX18" s="304"/>
      <c r="BY18" s="220">
        <f>IF(COUNT($G18:G18),EDATE(EDATE($G18,35),0))</f>
        <v>44447</v>
      </c>
      <c r="BZ18" s="304"/>
      <c r="CA18" s="220">
        <f>IF(COUNT($G18:G18),EDATE(EDATE($G18,36),0))</f>
        <v>44477</v>
      </c>
      <c r="CB18" s="304"/>
      <c r="CC18" s="220">
        <f>IF(COUNT($G18:G18),EDATE(EDATE($G18,37),0))</f>
        <v>44508</v>
      </c>
      <c r="CD18" s="304"/>
      <c r="CE18" s="220">
        <f>IF(COUNT($G18:G18),EDATE(EDATE($G18,38),0))</f>
        <v>44538</v>
      </c>
      <c r="CF18" s="304"/>
      <c r="CG18" s="220">
        <f>IF(COUNT($G18:G18),EDATE(EDATE($G18,39),0))</f>
        <v>44569</v>
      </c>
      <c r="CH18" s="304"/>
      <c r="CI18" s="220">
        <f>IF(COUNT($G18:G18),EDATE(EDATE($G18,40),0))</f>
        <v>44600</v>
      </c>
      <c r="CJ18" s="304"/>
      <c r="CK18" s="220">
        <f>IF(COUNT($G18:G18),EDATE(EDATE($G18,41),0))</f>
        <v>44628</v>
      </c>
      <c r="CL18" s="304"/>
      <c r="CM18" s="220">
        <f>IF(COUNT($G18:G18),EDATE(EDATE($G18,42),0))</f>
        <v>44659</v>
      </c>
      <c r="CN18" s="304"/>
      <c r="CO18" s="220">
        <f>IF(COUNT($G18:G18),EDATE(EDATE($G18,43),0))</f>
        <v>44689</v>
      </c>
      <c r="CP18" s="304"/>
      <c r="CQ18" s="220">
        <f>IF(COUNT($G18:G18),EDATE(EDATE($G18,44),0))</f>
        <v>44720</v>
      </c>
      <c r="CR18" s="304"/>
      <c r="CS18" s="220">
        <f>IF(COUNT($G18:G18),EDATE(EDATE($G18,45),0))</f>
        <v>44750</v>
      </c>
      <c r="CT18" s="304"/>
      <c r="CU18" s="220">
        <f>IF(COUNT($G18:G18),EDATE(EDATE($G18,46),0))</f>
        <v>44781</v>
      </c>
      <c r="CV18" s="304"/>
      <c r="CW18" s="220">
        <f>IF(COUNT($G18:G18),EDATE(EDATE($G18,47),0))</f>
        <v>44812</v>
      </c>
      <c r="CX18" s="304"/>
      <c r="CY18" s="220">
        <f>IF(COUNT($G18:G18),EDATE(EDATE($G18,48),0))</f>
        <v>44842</v>
      </c>
      <c r="CZ18" s="304"/>
      <c r="DA18" s="220">
        <f>IF(COUNT($G18:G18),EDATE(EDATE($G18,49),0))</f>
        <v>44873</v>
      </c>
      <c r="DB18" s="304"/>
      <c r="DC18" s="220">
        <f>IF(COUNT($G18:G18),EDATE(EDATE($G18,50),0))</f>
        <v>44903</v>
      </c>
      <c r="DD18" s="304"/>
      <c r="DE18" s="220">
        <f>IF(COUNT($G18:G18),EDATE(EDATE($G18,51),0))</f>
        <v>44934</v>
      </c>
      <c r="DF18" s="304"/>
      <c r="DG18" s="220">
        <f>IF(COUNT($G18:G18),EDATE(EDATE($G18,52),0))</f>
        <v>44965</v>
      </c>
      <c r="DH18" s="304"/>
      <c r="DI18" s="220">
        <f>IF(COUNT($G18:G18),EDATE(EDATE($G18,53),0))</f>
        <v>44993</v>
      </c>
      <c r="DJ18" s="304"/>
      <c r="DK18" s="220">
        <f>IF(COUNT($G18:G18),EDATE(EDATE($G18,54),0))</f>
        <v>45024</v>
      </c>
      <c r="DL18" s="304"/>
      <c r="DM18" s="220">
        <f>IF(COUNT($G18:G18),EDATE(EDATE($G18,55),0))</f>
        <v>45054</v>
      </c>
      <c r="DN18" s="304"/>
      <c r="DO18" s="220">
        <f>IF(COUNT($G18:G18),EDATE(EDATE($G18,56),0))</f>
        <v>45085</v>
      </c>
      <c r="DP18" s="304"/>
      <c r="DQ18" s="220">
        <f>IF(COUNT($G18:G18),EDATE(EDATE($G18,57),0))</f>
        <v>45115</v>
      </c>
      <c r="DR18" s="304"/>
      <c r="DS18" s="220">
        <f>IF(COUNT($G18:G18),EDATE(EDATE($G18,58),0))</f>
        <v>45146</v>
      </c>
      <c r="DT18" s="304"/>
      <c r="DU18" s="220">
        <f>IF(COUNT($G18:G18),EDATE(EDATE($G18,59),0))</f>
        <v>45177</v>
      </c>
      <c r="DV18" s="304"/>
      <c r="DW18" s="220">
        <f>IF(COUNT($G18:G18),EDATE(EDATE($G18,60),0))</f>
        <v>45207</v>
      </c>
      <c r="DX18" s="304"/>
      <c r="DY18" s="220">
        <f>IF(COUNT($G18:G18),EDATE(EDATE($G18,61),0))</f>
        <v>45238</v>
      </c>
      <c r="DZ18" s="304"/>
      <c r="EA18" s="220">
        <f>IF(COUNT($G18:G18),EDATE(EDATE($G18,62),0))</f>
        <v>45268</v>
      </c>
      <c r="EB18" s="304"/>
      <c r="EC18" s="220">
        <f>IF(COUNT($G18:G18),EDATE(EDATE($G18,63),0))</f>
        <v>45299</v>
      </c>
      <c r="ED18" s="304"/>
      <c r="EE18" s="220">
        <f>IF(COUNT($G18:G18),EDATE(EDATE($G18,64),0))</f>
        <v>45330</v>
      </c>
      <c r="EF18" s="308"/>
      <c r="EG18" s="47"/>
    </row>
    <row r="19" spans="1:137" ht="21" customHeight="1" thickBot="1">
      <c r="A19" s="215" t="str">
        <f t="shared" ca="1" si="0"/>
        <v/>
      </c>
      <c r="B19" s="280"/>
      <c r="C19" s="282" t="e">
        <f>+VLOOKUP(B19,'اسماء العملاء'!$A$2:$E$1270,5,FALSE)</f>
        <v>#N/A</v>
      </c>
      <c r="D19" s="282" t="e">
        <f>+VLOOKUP(B19,'اسماء العملاء'!$A$2:$C$1270,2,FALSE)</f>
        <v>#N/A</v>
      </c>
      <c r="E19" s="282" t="e">
        <f>+VLOOKUP(B19,'اسماء العملاء'!$A$2:$C$1270,3,FALSE)</f>
        <v>#N/A</v>
      </c>
      <c r="F19" s="218" t="e">
        <f>+VLOOKUP(B19,'اسماء العملاء'!$A$2:$F$142,6,FALSE)</f>
        <v>#N/A</v>
      </c>
      <c r="G19" s="220">
        <v>43382</v>
      </c>
      <c r="H19" s="303"/>
      <c r="I19" s="220">
        <f>IF(COUNT($G19:G19),EDATE(EDATE($G19,1),0))</f>
        <v>43413</v>
      </c>
      <c r="J19" s="304"/>
      <c r="K19" s="220">
        <f>IF(COUNT($G19:G19),EDATE(EDATE($G19,2),0))</f>
        <v>43443</v>
      </c>
      <c r="L19" s="304"/>
      <c r="M19" s="220">
        <f>IF(COUNT($G19:G19),EDATE(EDATE($G19,3),0))</f>
        <v>43474</v>
      </c>
      <c r="N19" s="304"/>
      <c r="O19" s="220">
        <f>IF(COUNT($G19:G19),EDATE(EDATE($G19,4),0))</f>
        <v>43505</v>
      </c>
      <c r="P19" s="304"/>
      <c r="Q19" s="220">
        <f>IF(COUNT($G19:G19),EDATE(EDATE($G19,5),0))</f>
        <v>43533</v>
      </c>
      <c r="R19" s="304"/>
      <c r="S19" s="220">
        <f>IF(COUNT($G19:G19),EDATE(EDATE($G19,6),0))</f>
        <v>43564</v>
      </c>
      <c r="T19" s="304"/>
      <c r="U19" s="220">
        <f>IF(COUNT($G19:G19),EDATE(EDATE($G19,7),0))</f>
        <v>43594</v>
      </c>
      <c r="V19" s="304"/>
      <c r="W19" s="220">
        <f>IF(COUNT($G19:G19),EDATE(EDATE($G19,8),0))</f>
        <v>43625</v>
      </c>
      <c r="X19" s="304"/>
      <c r="Y19" s="220">
        <f>IF(COUNT($G19:G19),EDATE(EDATE($G19,9),0))</f>
        <v>43655</v>
      </c>
      <c r="Z19" s="304"/>
      <c r="AA19" s="220">
        <f>IF(COUNT($G19:G19),EDATE(EDATE($G19,10),0))</f>
        <v>43686</v>
      </c>
      <c r="AB19" s="304"/>
      <c r="AC19" s="220">
        <f>IF(COUNT($G19:G19),EDATE(EDATE($G19,11),0))</f>
        <v>43717</v>
      </c>
      <c r="AD19" s="304"/>
      <c r="AE19" s="220">
        <f>IF(COUNT($G19:G19),EDATE(EDATE($G19,12),0))</f>
        <v>43747</v>
      </c>
      <c r="AF19" s="304"/>
      <c r="AG19" s="220">
        <f>IF(COUNT($G19:G19),EDATE(EDATE($G19,13),0))</f>
        <v>43778</v>
      </c>
      <c r="AH19" s="304"/>
      <c r="AI19" s="220">
        <f>IF(COUNT($G19:G19),EDATE(EDATE($G19,14),0))</f>
        <v>43808</v>
      </c>
      <c r="AJ19" s="304"/>
      <c r="AK19" s="220">
        <f>IF(COUNT($G19:G19),EDATE(EDATE($G19,15),0))</f>
        <v>43839</v>
      </c>
      <c r="AL19" s="304"/>
      <c r="AM19" s="220">
        <f>IF(COUNT($G19:G19),EDATE(EDATE($G19,16),0))</f>
        <v>43870</v>
      </c>
      <c r="AN19" s="304"/>
      <c r="AO19" s="220">
        <f>IF(COUNT($G19:G19),EDATE(EDATE($G19,17),0))</f>
        <v>43899</v>
      </c>
      <c r="AP19" s="304"/>
      <c r="AQ19" s="220">
        <f>IF(COUNT($G19:G19),EDATE(EDATE($G19,18),0))</f>
        <v>43930</v>
      </c>
      <c r="AR19" s="304"/>
      <c r="AS19" s="220">
        <f>IF(COUNT($G19:G19),EDATE(EDATE($G19,19),0))</f>
        <v>43960</v>
      </c>
      <c r="AT19" s="304"/>
      <c r="AU19" s="220">
        <f>IF(COUNT($G19:G19),EDATE(EDATE($G19,20),0))</f>
        <v>43991</v>
      </c>
      <c r="AV19" s="304"/>
      <c r="AW19" s="220">
        <f>IF(COUNT($G19:G19),EDATE(EDATE($G19,21),0))</f>
        <v>44021</v>
      </c>
      <c r="AX19" s="304"/>
      <c r="AY19" s="220">
        <f>IF(COUNT($G19:G19),EDATE(EDATE($G19,22),0))</f>
        <v>44052</v>
      </c>
      <c r="AZ19" s="304"/>
      <c r="BA19" s="220">
        <f>IF(COUNT($G19:G19),EDATE(EDATE($G19,23),0))</f>
        <v>44083</v>
      </c>
      <c r="BB19" s="304"/>
      <c r="BC19" s="220">
        <f>IF(COUNT($G19:G19),EDATE(EDATE($G19,24),0))</f>
        <v>44113</v>
      </c>
      <c r="BD19" s="304"/>
      <c r="BE19" s="220">
        <f>IF(COUNT($G19:G19),EDATE(EDATE($G19,25),0))</f>
        <v>44144</v>
      </c>
      <c r="BF19" s="304"/>
      <c r="BG19" s="220">
        <f>IF(COUNT($G19:G19),EDATE(EDATE($G19,26),0))</f>
        <v>44174</v>
      </c>
      <c r="BH19" s="304"/>
      <c r="BI19" s="220">
        <f>IF(COUNT($G19:G19),EDATE(EDATE($G19,27),0))</f>
        <v>44205</v>
      </c>
      <c r="BJ19" s="304"/>
      <c r="BK19" s="220">
        <f>IF(COUNT($G19:G19),EDATE(EDATE($G19,28),0))</f>
        <v>44236</v>
      </c>
      <c r="BL19" s="304"/>
      <c r="BM19" s="220">
        <f>IF(COUNT($G19:G19),EDATE(EDATE($G19,29),0))</f>
        <v>44264</v>
      </c>
      <c r="BN19" s="304"/>
      <c r="BO19" s="220">
        <f>IF(COUNT($G19:G19),EDATE(EDATE($G19,30),0))</f>
        <v>44295</v>
      </c>
      <c r="BP19" s="304"/>
      <c r="BQ19" s="220">
        <f>IF(COUNT($G19:G19),EDATE(EDATE($G19,31),0))</f>
        <v>44325</v>
      </c>
      <c r="BR19" s="304"/>
      <c r="BS19" s="220">
        <f>IF(COUNT($G19:G19),EDATE(EDATE($G19,32),0))</f>
        <v>44356</v>
      </c>
      <c r="BT19" s="304"/>
      <c r="BU19" s="220">
        <f>IF(COUNT($G19:G19),EDATE(EDATE($G19,33),0))</f>
        <v>44386</v>
      </c>
      <c r="BV19" s="304"/>
      <c r="BW19" s="220">
        <f>IF(COUNT($G19:G19),EDATE(EDATE($G19,34),0))</f>
        <v>44417</v>
      </c>
      <c r="BX19" s="304"/>
      <c r="BY19" s="220">
        <f>IF(COUNT($G19:G19),EDATE(EDATE($G19,35),0))</f>
        <v>44448</v>
      </c>
      <c r="BZ19" s="304"/>
      <c r="CA19" s="220">
        <f>IF(COUNT($G19:G19),EDATE(EDATE($G19,36),0))</f>
        <v>44478</v>
      </c>
      <c r="CB19" s="304"/>
      <c r="CC19" s="220">
        <f>IF(COUNT($G19:G19),EDATE(EDATE($G19,37),0))</f>
        <v>44509</v>
      </c>
      <c r="CD19" s="304"/>
      <c r="CE19" s="220">
        <f>IF(COUNT($G19:G19),EDATE(EDATE($G19,38),0))</f>
        <v>44539</v>
      </c>
      <c r="CF19" s="304"/>
      <c r="CG19" s="220">
        <f>IF(COUNT($G19:G19),EDATE(EDATE($G19,39),0))</f>
        <v>44570</v>
      </c>
      <c r="CH19" s="304"/>
      <c r="CI19" s="220">
        <f>IF(COUNT($G19:G19),EDATE(EDATE($G19,40),0))</f>
        <v>44601</v>
      </c>
      <c r="CJ19" s="304"/>
      <c r="CK19" s="220">
        <f>IF(COUNT($G19:G19),EDATE(EDATE($G19,41),0))</f>
        <v>44629</v>
      </c>
      <c r="CL19" s="304"/>
      <c r="CM19" s="220">
        <f>IF(COUNT($G19:G19),EDATE(EDATE($G19,42),0))</f>
        <v>44660</v>
      </c>
      <c r="CN19" s="304"/>
      <c r="CO19" s="220">
        <f>IF(COUNT($G19:G19),EDATE(EDATE($G19,43),0))</f>
        <v>44690</v>
      </c>
      <c r="CP19" s="304"/>
      <c r="CQ19" s="220">
        <f>IF(COUNT($G19:G19),EDATE(EDATE($G19,44),0))</f>
        <v>44721</v>
      </c>
      <c r="CR19" s="304"/>
      <c r="CS19" s="220">
        <f>IF(COUNT($G19:G19),EDATE(EDATE($G19,45),0))</f>
        <v>44751</v>
      </c>
      <c r="CT19" s="304"/>
      <c r="CU19" s="220">
        <f>IF(COUNT($G19:G19),EDATE(EDATE($G19,46),0))</f>
        <v>44782</v>
      </c>
      <c r="CV19" s="304"/>
      <c r="CW19" s="220">
        <f>IF(COUNT($G19:G19),EDATE(EDATE($G19,47),0))</f>
        <v>44813</v>
      </c>
      <c r="CX19" s="304"/>
      <c r="CY19" s="220">
        <f>IF(COUNT($G19:G19),EDATE(EDATE($G19,48),0))</f>
        <v>44843</v>
      </c>
      <c r="CZ19" s="304"/>
      <c r="DA19" s="220">
        <f>IF(COUNT($G19:G19),EDATE(EDATE($G19,49),0))</f>
        <v>44874</v>
      </c>
      <c r="DB19" s="304"/>
      <c r="DC19" s="220">
        <f>IF(COUNT($G19:G19),EDATE(EDATE($G19,50),0))</f>
        <v>44904</v>
      </c>
      <c r="DD19" s="304"/>
      <c r="DE19" s="220">
        <f>IF(COUNT($G19:G19),EDATE(EDATE($G19,51),0))</f>
        <v>44935</v>
      </c>
      <c r="DF19" s="304"/>
      <c r="DG19" s="220">
        <f>IF(COUNT($G19:G19),EDATE(EDATE($G19,52),0))</f>
        <v>44966</v>
      </c>
      <c r="DH19" s="304"/>
      <c r="DI19" s="220">
        <f>IF(COUNT($G19:G19),EDATE(EDATE($G19,53),0))</f>
        <v>44994</v>
      </c>
      <c r="DJ19" s="304"/>
      <c r="DK19" s="220">
        <f>IF(COUNT($G19:G19),EDATE(EDATE($G19,54),0))</f>
        <v>45025</v>
      </c>
      <c r="DL19" s="304"/>
      <c r="DM19" s="220">
        <f>IF(COUNT($G19:G19),EDATE(EDATE($G19,55),0))</f>
        <v>45055</v>
      </c>
      <c r="DN19" s="304"/>
      <c r="DO19" s="220">
        <f>IF(COUNT($G19:G19),EDATE(EDATE($G19,56),0))</f>
        <v>45086</v>
      </c>
      <c r="DP19" s="304"/>
      <c r="DQ19" s="220">
        <f>IF(COUNT($G19:G19),EDATE(EDATE($G19,57),0))</f>
        <v>45116</v>
      </c>
      <c r="DR19" s="304"/>
      <c r="DS19" s="220">
        <f>IF(COUNT($G19:G19),EDATE(EDATE($G19,58),0))</f>
        <v>45147</v>
      </c>
      <c r="DT19" s="304"/>
      <c r="DU19" s="220">
        <f>IF(COUNT($G19:G19),EDATE(EDATE($G19,59),0))</f>
        <v>45178</v>
      </c>
      <c r="DV19" s="304"/>
      <c r="DW19" s="220">
        <f>IF(COUNT($G19:G19),EDATE(EDATE($G19,60),0))</f>
        <v>45208</v>
      </c>
      <c r="DX19" s="304"/>
      <c r="DY19" s="220">
        <f>IF(COUNT($G19:G19),EDATE(EDATE($G19,61),0))</f>
        <v>45239</v>
      </c>
      <c r="DZ19" s="304"/>
      <c r="EA19" s="220">
        <f>IF(COUNT($G19:G19),EDATE(EDATE($G19,62),0))</f>
        <v>45269</v>
      </c>
      <c r="EB19" s="304"/>
      <c r="EC19" s="220">
        <f>IF(COUNT($G19:G19),EDATE(EDATE($G19,63),0))</f>
        <v>45300</v>
      </c>
      <c r="ED19" s="304"/>
      <c r="EE19" s="220">
        <f>IF(COUNT($G19:G19),EDATE(EDATE($G19,64),0))</f>
        <v>45331</v>
      </c>
      <c r="EF19" s="308"/>
      <c r="EG19" s="47"/>
    </row>
    <row r="20" spans="1:137" ht="21" customHeight="1" thickBot="1">
      <c r="A20" s="215" t="str">
        <f t="shared" ca="1" si="0"/>
        <v/>
      </c>
      <c r="B20" s="280"/>
      <c r="C20" s="282" t="e">
        <f>+VLOOKUP(B20,'اسماء العملاء'!$A$2:$E$1270,5,FALSE)</f>
        <v>#N/A</v>
      </c>
      <c r="D20" s="282" t="e">
        <f>+VLOOKUP(B20,'اسماء العملاء'!$A$2:$C$1270,2,FALSE)</f>
        <v>#N/A</v>
      </c>
      <c r="E20" s="282" t="e">
        <f>+VLOOKUP(B20,'اسماء العملاء'!$A$2:$C$1270,3,FALSE)</f>
        <v>#N/A</v>
      </c>
      <c r="F20" s="218" t="e">
        <f>+VLOOKUP(B20,'اسماء العملاء'!$A$2:$F$142,6,FALSE)</f>
        <v>#N/A</v>
      </c>
      <c r="G20" s="220">
        <v>43383</v>
      </c>
      <c r="H20" s="303"/>
      <c r="I20" s="220">
        <f>IF(COUNT($G20:G20),EDATE(EDATE($G20,1),0))</f>
        <v>43414</v>
      </c>
      <c r="J20" s="304"/>
      <c r="K20" s="220">
        <f>IF(COUNT($G20:G20),EDATE(EDATE($G20,2),0))</f>
        <v>43444</v>
      </c>
      <c r="L20" s="304"/>
      <c r="M20" s="220">
        <f>IF(COUNT($G20:G20),EDATE(EDATE($G20,3),0))</f>
        <v>43475</v>
      </c>
      <c r="N20" s="304"/>
      <c r="O20" s="220">
        <f>IF(COUNT($G20:G20),EDATE(EDATE($G20,4),0))</f>
        <v>43506</v>
      </c>
      <c r="P20" s="304"/>
      <c r="Q20" s="220">
        <f>IF(COUNT($G20:G20),EDATE(EDATE($G20,5),0))</f>
        <v>43534</v>
      </c>
      <c r="R20" s="304"/>
      <c r="S20" s="220">
        <f>IF(COUNT($G20:G20),EDATE(EDATE($G20,6),0))</f>
        <v>43565</v>
      </c>
      <c r="T20" s="304"/>
      <c r="U20" s="220">
        <f>IF(COUNT($G20:G20),EDATE(EDATE($G20,7),0))</f>
        <v>43595</v>
      </c>
      <c r="V20" s="304"/>
      <c r="W20" s="220">
        <f>IF(COUNT($G20:G20),EDATE(EDATE($G20,8),0))</f>
        <v>43626</v>
      </c>
      <c r="X20" s="304"/>
      <c r="Y20" s="220">
        <f>IF(COUNT($G20:G20),EDATE(EDATE($G20,9),0))</f>
        <v>43656</v>
      </c>
      <c r="Z20" s="304"/>
      <c r="AA20" s="220">
        <f>IF(COUNT($G20:G20),EDATE(EDATE($G20,10),0))</f>
        <v>43687</v>
      </c>
      <c r="AB20" s="304"/>
      <c r="AC20" s="220">
        <f>IF(COUNT($G20:G20),EDATE(EDATE($G20,11),0))</f>
        <v>43718</v>
      </c>
      <c r="AD20" s="304"/>
      <c r="AE20" s="220">
        <f>IF(COUNT($G20:G20),EDATE(EDATE($G20,12),0))</f>
        <v>43748</v>
      </c>
      <c r="AF20" s="304"/>
      <c r="AG20" s="220">
        <f>IF(COUNT($G20:G20),EDATE(EDATE($G20,13),0))</f>
        <v>43779</v>
      </c>
      <c r="AH20" s="304"/>
      <c r="AI20" s="220">
        <f>IF(COUNT($G20:G20),EDATE(EDATE($G20,14),0))</f>
        <v>43809</v>
      </c>
      <c r="AJ20" s="304"/>
      <c r="AK20" s="220">
        <f>IF(COUNT($G20:G20),EDATE(EDATE($G20,15),0))</f>
        <v>43840</v>
      </c>
      <c r="AL20" s="304"/>
      <c r="AM20" s="220">
        <f>IF(COUNT($G20:G20),EDATE(EDATE($G20,16),0))</f>
        <v>43871</v>
      </c>
      <c r="AN20" s="304"/>
      <c r="AO20" s="220">
        <f>IF(COUNT($G20:G20),EDATE(EDATE($G20,17),0))</f>
        <v>43900</v>
      </c>
      <c r="AP20" s="304"/>
      <c r="AQ20" s="220">
        <f>IF(COUNT($G20:G20),EDATE(EDATE($G20,18),0))</f>
        <v>43931</v>
      </c>
      <c r="AR20" s="304"/>
      <c r="AS20" s="220">
        <f>IF(COUNT($G20:G20),EDATE(EDATE($G20,19),0))</f>
        <v>43961</v>
      </c>
      <c r="AT20" s="304"/>
      <c r="AU20" s="220">
        <f>IF(COUNT($G20:G20),EDATE(EDATE($G20,20),0))</f>
        <v>43992</v>
      </c>
      <c r="AV20" s="304"/>
      <c r="AW20" s="220">
        <f>IF(COUNT($G20:G20),EDATE(EDATE($G20,21),0))</f>
        <v>44022</v>
      </c>
      <c r="AX20" s="304"/>
      <c r="AY20" s="220">
        <f>IF(COUNT($G20:G20),EDATE(EDATE($G20,22),0))</f>
        <v>44053</v>
      </c>
      <c r="AZ20" s="304"/>
      <c r="BA20" s="220">
        <f>IF(COUNT($G20:G20),EDATE(EDATE($G20,23),0))</f>
        <v>44084</v>
      </c>
      <c r="BB20" s="304"/>
      <c r="BC20" s="220">
        <f>IF(COUNT($G20:G20),EDATE(EDATE($G20,24),0))</f>
        <v>44114</v>
      </c>
      <c r="BD20" s="304"/>
      <c r="BE20" s="220">
        <f>IF(COUNT($G20:G20),EDATE(EDATE($G20,25),0))</f>
        <v>44145</v>
      </c>
      <c r="BF20" s="304"/>
      <c r="BG20" s="220">
        <f>IF(COUNT($G20:G20),EDATE(EDATE($G20,26),0))</f>
        <v>44175</v>
      </c>
      <c r="BH20" s="304"/>
      <c r="BI20" s="220">
        <f>IF(COUNT($G20:G20),EDATE(EDATE($G20,27),0))</f>
        <v>44206</v>
      </c>
      <c r="BJ20" s="304"/>
      <c r="BK20" s="220">
        <f>IF(COUNT($G20:G20),EDATE(EDATE($G20,28),0))</f>
        <v>44237</v>
      </c>
      <c r="BL20" s="304"/>
      <c r="BM20" s="220">
        <f>IF(COUNT($G20:G20),EDATE(EDATE($G20,29),0))</f>
        <v>44265</v>
      </c>
      <c r="BN20" s="304"/>
      <c r="BO20" s="220">
        <f>IF(COUNT($G20:G20),EDATE(EDATE($G20,30),0))</f>
        <v>44296</v>
      </c>
      <c r="BP20" s="304"/>
      <c r="BQ20" s="220">
        <f>IF(COUNT($G20:G20),EDATE(EDATE($G20,31),0))</f>
        <v>44326</v>
      </c>
      <c r="BR20" s="304"/>
      <c r="BS20" s="220">
        <f>IF(COUNT($G20:G20),EDATE(EDATE($G20,32),0))</f>
        <v>44357</v>
      </c>
      <c r="BT20" s="304"/>
      <c r="BU20" s="220">
        <f>IF(COUNT($G20:G20),EDATE(EDATE($G20,33),0))</f>
        <v>44387</v>
      </c>
      <c r="BV20" s="304"/>
      <c r="BW20" s="220">
        <f>IF(COUNT($G20:G20),EDATE(EDATE($G20,34),0))</f>
        <v>44418</v>
      </c>
      <c r="BX20" s="304"/>
      <c r="BY20" s="220">
        <f>IF(COUNT($G20:G20),EDATE(EDATE($G20,35),0))</f>
        <v>44449</v>
      </c>
      <c r="BZ20" s="304"/>
      <c r="CA20" s="220">
        <f>IF(COUNT($G20:G20),EDATE(EDATE($G20,36),0))</f>
        <v>44479</v>
      </c>
      <c r="CB20" s="304"/>
      <c r="CC20" s="220">
        <f>IF(COUNT($G20:G20),EDATE(EDATE($G20,37),0))</f>
        <v>44510</v>
      </c>
      <c r="CD20" s="304"/>
      <c r="CE20" s="220">
        <f>IF(COUNT($G20:G20),EDATE(EDATE($G20,38),0))</f>
        <v>44540</v>
      </c>
      <c r="CF20" s="304"/>
      <c r="CG20" s="220">
        <f>IF(COUNT($G20:G20),EDATE(EDATE($G20,39),0))</f>
        <v>44571</v>
      </c>
      <c r="CH20" s="304"/>
      <c r="CI20" s="220">
        <f>IF(COUNT($G20:G20),EDATE(EDATE($G20,40),0))</f>
        <v>44602</v>
      </c>
      <c r="CJ20" s="304"/>
      <c r="CK20" s="220">
        <f>IF(COUNT($G20:G20),EDATE(EDATE($G20,41),0))</f>
        <v>44630</v>
      </c>
      <c r="CL20" s="304"/>
      <c r="CM20" s="220">
        <f>IF(COUNT($G20:G20),EDATE(EDATE($G20,42),0))</f>
        <v>44661</v>
      </c>
      <c r="CN20" s="304"/>
      <c r="CO20" s="220">
        <f>IF(COUNT($G20:G20),EDATE(EDATE($G20,43),0))</f>
        <v>44691</v>
      </c>
      <c r="CP20" s="304"/>
      <c r="CQ20" s="220">
        <f>IF(COUNT($G20:G20),EDATE(EDATE($G20,44),0))</f>
        <v>44722</v>
      </c>
      <c r="CR20" s="304"/>
      <c r="CS20" s="220">
        <f>IF(COUNT($G20:G20),EDATE(EDATE($G20,45),0))</f>
        <v>44752</v>
      </c>
      <c r="CT20" s="304"/>
      <c r="CU20" s="220">
        <f>IF(COUNT($G20:G20),EDATE(EDATE($G20,46),0))</f>
        <v>44783</v>
      </c>
      <c r="CV20" s="304"/>
      <c r="CW20" s="220">
        <f>IF(COUNT($G20:G20),EDATE(EDATE($G20,47),0))</f>
        <v>44814</v>
      </c>
      <c r="CX20" s="304"/>
      <c r="CY20" s="220">
        <f>IF(COUNT($G20:G20),EDATE(EDATE($G20,48),0))</f>
        <v>44844</v>
      </c>
      <c r="CZ20" s="304"/>
      <c r="DA20" s="220">
        <f>IF(COUNT($G20:G20),EDATE(EDATE($G20,49),0))</f>
        <v>44875</v>
      </c>
      <c r="DB20" s="304"/>
      <c r="DC20" s="220">
        <f>IF(COUNT($G20:G20),EDATE(EDATE($G20,50),0))</f>
        <v>44905</v>
      </c>
      <c r="DD20" s="304"/>
      <c r="DE20" s="220">
        <f>IF(COUNT($G20:G20),EDATE(EDATE($G20,51),0))</f>
        <v>44936</v>
      </c>
      <c r="DF20" s="304"/>
      <c r="DG20" s="220">
        <f>IF(COUNT($G20:G20),EDATE(EDATE($G20,52),0))</f>
        <v>44967</v>
      </c>
      <c r="DH20" s="304"/>
      <c r="DI20" s="220">
        <f>IF(COUNT($G20:G20),EDATE(EDATE($G20,53),0))</f>
        <v>44995</v>
      </c>
      <c r="DJ20" s="304"/>
      <c r="DK20" s="220">
        <f>IF(COUNT($G20:G20),EDATE(EDATE($G20,54),0))</f>
        <v>45026</v>
      </c>
      <c r="DL20" s="304"/>
      <c r="DM20" s="220">
        <f>IF(COUNT($G20:G20),EDATE(EDATE($G20,55),0))</f>
        <v>45056</v>
      </c>
      <c r="DN20" s="304"/>
      <c r="DO20" s="220">
        <f>IF(COUNT($G20:G20),EDATE(EDATE($G20,56),0))</f>
        <v>45087</v>
      </c>
      <c r="DP20" s="304"/>
      <c r="DQ20" s="220">
        <f>IF(COUNT($G20:G20),EDATE(EDATE($G20,57),0))</f>
        <v>45117</v>
      </c>
      <c r="DR20" s="304"/>
      <c r="DS20" s="220">
        <f>IF(COUNT($G20:G20),EDATE(EDATE($G20,58),0))</f>
        <v>45148</v>
      </c>
      <c r="DT20" s="304"/>
      <c r="DU20" s="220">
        <f>IF(COUNT($G20:G20),EDATE(EDATE($G20,59),0))</f>
        <v>45179</v>
      </c>
      <c r="DV20" s="304"/>
      <c r="DW20" s="220">
        <f>IF(COUNT($G20:G20),EDATE(EDATE($G20,60),0))</f>
        <v>45209</v>
      </c>
      <c r="DX20" s="304"/>
      <c r="DY20" s="220">
        <f>IF(COUNT($G20:G20),EDATE(EDATE($G20,61),0))</f>
        <v>45240</v>
      </c>
      <c r="DZ20" s="304"/>
      <c r="EA20" s="220">
        <f>IF(COUNT($G20:G20),EDATE(EDATE($G20,62),0))</f>
        <v>45270</v>
      </c>
      <c r="EB20" s="304"/>
      <c r="EC20" s="220">
        <f>IF(COUNT($G20:G20),EDATE(EDATE($G20,63),0))</f>
        <v>45301</v>
      </c>
      <c r="ED20" s="304"/>
      <c r="EE20" s="220">
        <f>IF(COUNT($G20:G20),EDATE(EDATE($G20,64),0))</f>
        <v>45332</v>
      </c>
      <c r="EF20" s="308"/>
      <c r="EG20" s="47"/>
    </row>
    <row r="21" spans="1:137" ht="21" customHeight="1" thickBot="1">
      <c r="A21" s="215" t="str">
        <f t="shared" ca="1" si="0"/>
        <v/>
      </c>
      <c r="B21" s="280"/>
      <c r="C21" s="282" t="e">
        <f>+VLOOKUP(B21,'اسماء العملاء'!$A$2:$E$1270,5,FALSE)</f>
        <v>#N/A</v>
      </c>
      <c r="D21" s="282" t="e">
        <f>+VLOOKUP(B21,'اسماء العملاء'!$A$2:$C$1270,2,FALSE)</f>
        <v>#N/A</v>
      </c>
      <c r="E21" s="282" t="e">
        <f>+VLOOKUP(B21,'اسماء العملاء'!$A$2:$C$1270,3,FALSE)</f>
        <v>#N/A</v>
      </c>
      <c r="F21" s="218" t="e">
        <f>+VLOOKUP(B21,'اسماء العملاء'!$A$2:$F$142,6,FALSE)</f>
        <v>#N/A</v>
      </c>
      <c r="G21" s="220">
        <v>43384</v>
      </c>
      <c r="H21" s="303"/>
      <c r="I21" s="220">
        <f>IF(COUNT($G21:G21),EDATE(EDATE($G21,1),0))</f>
        <v>43415</v>
      </c>
      <c r="J21" s="304"/>
      <c r="K21" s="220">
        <f>IF(COUNT($G21:G21),EDATE(EDATE($G21,2),0))</f>
        <v>43445</v>
      </c>
      <c r="L21" s="304"/>
      <c r="M21" s="220">
        <f>IF(COUNT($G21:G21),EDATE(EDATE($G21,3),0))</f>
        <v>43476</v>
      </c>
      <c r="N21" s="304"/>
      <c r="O21" s="220">
        <f>IF(COUNT($G21:G21),EDATE(EDATE($G21,4),0))</f>
        <v>43507</v>
      </c>
      <c r="P21" s="304"/>
      <c r="Q21" s="220">
        <f>IF(COUNT($G21:G21),EDATE(EDATE($G21,5),0))</f>
        <v>43535</v>
      </c>
      <c r="R21" s="304"/>
      <c r="S21" s="220">
        <f>IF(COUNT($G21:G21),EDATE(EDATE($G21,6),0))</f>
        <v>43566</v>
      </c>
      <c r="T21" s="304"/>
      <c r="U21" s="220">
        <f>IF(COUNT($G21:G21),EDATE(EDATE($G21,7),0))</f>
        <v>43596</v>
      </c>
      <c r="V21" s="304"/>
      <c r="W21" s="220">
        <f>IF(COUNT($G21:G21),EDATE(EDATE($G21,8),0))</f>
        <v>43627</v>
      </c>
      <c r="X21" s="304"/>
      <c r="Y21" s="220">
        <f>IF(COUNT($G21:G21),EDATE(EDATE($G21,9),0))</f>
        <v>43657</v>
      </c>
      <c r="Z21" s="304"/>
      <c r="AA21" s="220">
        <f>IF(COUNT($G21:G21),EDATE(EDATE($G21,10),0))</f>
        <v>43688</v>
      </c>
      <c r="AB21" s="304"/>
      <c r="AC21" s="220">
        <f>IF(COUNT($G21:G21),EDATE(EDATE($G21,11),0))</f>
        <v>43719</v>
      </c>
      <c r="AD21" s="304"/>
      <c r="AE21" s="220">
        <f>IF(COUNT($G21:G21),EDATE(EDATE($G21,12),0))</f>
        <v>43749</v>
      </c>
      <c r="AF21" s="304"/>
      <c r="AG21" s="220">
        <f>IF(COUNT($G21:G21),EDATE(EDATE($G21,13),0))</f>
        <v>43780</v>
      </c>
      <c r="AH21" s="304"/>
      <c r="AI21" s="220">
        <f>IF(COUNT($G21:G21),EDATE(EDATE($G21,14),0))</f>
        <v>43810</v>
      </c>
      <c r="AJ21" s="304"/>
      <c r="AK21" s="220">
        <f>IF(COUNT($G21:G21),EDATE(EDATE($G21,15),0))</f>
        <v>43841</v>
      </c>
      <c r="AL21" s="304"/>
      <c r="AM21" s="220">
        <f>IF(COUNT($G21:G21),EDATE(EDATE($G21,16),0))</f>
        <v>43872</v>
      </c>
      <c r="AN21" s="304"/>
      <c r="AO21" s="220">
        <f>IF(COUNT($G21:G21),EDATE(EDATE($G21,17),0))</f>
        <v>43901</v>
      </c>
      <c r="AP21" s="304"/>
      <c r="AQ21" s="220">
        <f>IF(COUNT($G21:G21),EDATE(EDATE($G21,18),0))</f>
        <v>43932</v>
      </c>
      <c r="AR21" s="304"/>
      <c r="AS21" s="220">
        <f>IF(COUNT($G21:G21),EDATE(EDATE($G21,19),0))</f>
        <v>43962</v>
      </c>
      <c r="AT21" s="304"/>
      <c r="AU21" s="220">
        <f>IF(COUNT($G21:G21),EDATE(EDATE($G21,20),0))</f>
        <v>43993</v>
      </c>
      <c r="AV21" s="304"/>
      <c r="AW21" s="220">
        <f>IF(COUNT($G21:G21),EDATE(EDATE($G21,21),0))</f>
        <v>44023</v>
      </c>
      <c r="AX21" s="304"/>
      <c r="AY21" s="220">
        <f>IF(COUNT($G21:G21),EDATE(EDATE($G21,22),0))</f>
        <v>44054</v>
      </c>
      <c r="AZ21" s="304"/>
      <c r="BA21" s="220">
        <f>IF(COUNT($G21:G21),EDATE(EDATE($G21,23),0))</f>
        <v>44085</v>
      </c>
      <c r="BB21" s="304"/>
      <c r="BC21" s="220">
        <f>IF(COUNT($G21:G21),EDATE(EDATE($G21,24),0))</f>
        <v>44115</v>
      </c>
      <c r="BD21" s="304"/>
      <c r="BE21" s="220">
        <f>IF(COUNT($G21:G21),EDATE(EDATE($G21,25),0))</f>
        <v>44146</v>
      </c>
      <c r="BF21" s="304"/>
      <c r="BG21" s="220">
        <f>IF(COUNT($G21:G21),EDATE(EDATE($G21,26),0))</f>
        <v>44176</v>
      </c>
      <c r="BH21" s="304"/>
      <c r="BI21" s="220">
        <f>IF(COUNT($G21:G21),EDATE(EDATE($G21,27),0))</f>
        <v>44207</v>
      </c>
      <c r="BJ21" s="304"/>
      <c r="BK21" s="220">
        <f>IF(COUNT($G21:G21),EDATE(EDATE($G21,28),0))</f>
        <v>44238</v>
      </c>
      <c r="BL21" s="304"/>
      <c r="BM21" s="220">
        <f>IF(COUNT($G21:G21),EDATE(EDATE($G21,29),0))</f>
        <v>44266</v>
      </c>
      <c r="BN21" s="304"/>
      <c r="BO21" s="220">
        <f>IF(COUNT($G21:G21),EDATE(EDATE($G21,30),0))</f>
        <v>44297</v>
      </c>
      <c r="BP21" s="304"/>
      <c r="BQ21" s="220">
        <f>IF(COUNT($G21:G21),EDATE(EDATE($G21,31),0))</f>
        <v>44327</v>
      </c>
      <c r="BR21" s="304"/>
      <c r="BS21" s="220">
        <f>IF(COUNT($G21:G21),EDATE(EDATE($G21,32),0))</f>
        <v>44358</v>
      </c>
      <c r="BT21" s="304"/>
      <c r="BU21" s="220">
        <f>IF(COUNT($G21:G21),EDATE(EDATE($G21,33),0))</f>
        <v>44388</v>
      </c>
      <c r="BV21" s="304"/>
      <c r="BW21" s="220">
        <f>IF(COUNT($G21:G21),EDATE(EDATE($G21,34),0))</f>
        <v>44419</v>
      </c>
      <c r="BX21" s="304"/>
      <c r="BY21" s="220">
        <f>IF(COUNT($G21:G21),EDATE(EDATE($G21,35),0))</f>
        <v>44450</v>
      </c>
      <c r="BZ21" s="304"/>
      <c r="CA21" s="220">
        <f>IF(COUNT($G21:G21),EDATE(EDATE($G21,36),0))</f>
        <v>44480</v>
      </c>
      <c r="CB21" s="304"/>
      <c r="CC21" s="220">
        <f>IF(COUNT($G21:G21),EDATE(EDATE($G21,37),0))</f>
        <v>44511</v>
      </c>
      <c r="CD21" s="304"/>
      <c r="CE21" s="220">
        <f>IF(COUNT($G21:G21),EDATE(EDATE($G21,38),0))</f>
        <v>44541</v>
      </c>
      <c r="CF21" s="304"/>
      <c r="CG21" s="220">
        <f>IF(COUNT($G21:G21),EDATE(EDATE($G21,39),0))</f>
        <v>44572</v>
      </c>
      <c r="CH21" s="304"/>
      <c r="CI21" s="220">
        <f>IF(COUNT($G21:G21),EDATE(EDATE($G21,40),0))</f>
        <v>44603</v>
      </c>
      <c r="CJ21" s="304"/>
      <c r="CK21" s="220">
        <f>IF(COUNT($G21:G21),EDATE(EDATE($G21,41),0))</f>
        <v>44631</v>
      </c>
      <c r="CL21" s="304"/>
      <c r="CM21" s="220">
        <f>IF(COUNT($G21:G21),EDATE(EDATE($G21,42),0))</f>
        <v>44662</v>
      </c>
      <c r="CN21" s="304"/>
      <c r="CO21" s="220">
        <f>IF(COUNT($G21:G21),EDATE(EDATE($G21,43),0))</f>
        <v>44692</v>
      </c>
      <c r="CP21" s="304"/>
      <c r="CQ21" s="220">
        <f>IF(COUNT($G21:G21),EDATE(EDATE($G21,44),0))</f>
        <v>44723</v>
      </c>
      <c r="CR21" s="304"/>
      <c r="CS21" s="220">
        <f>IF(COUNT($G21:G21),EDATE(EDATE($G21,45),0))</f>
        <v>44753</v>
      </c>
      <c r="CT21" s="304"/>
      <c r="CU21" s="220">
        <f>IF(COUNT($G21:G21),EDATE(EDATE($G21,46),0))</f>
        <v>44784</v>
      </c>
      <c r="CV21" s="304"/>
      <c r="CW21" s="220">
        <f>IF(COUNT($G21:G21),EDATE(EDATE($G21,47),0))</f>
        <v>44815</v>
      </c>
      <c r="CX21" s="304"/>
      <c r="CY21" s="220">
        <f>IF(COUNT($G21:G21),EDATE(EDATE($G21,48),0))</f>
        <v>44845</v>
      </c>
      <c r="CZ21" s="304"/>
      <c r="DA21" s="220">
        <f>IF(COUNT($G21:G21),EDATE(EDATE($G21,49),0))</f>
        <v>44876</v>
      </c>
      <c r="DB21" s="304"/>
      <c r="DC21" s="220">
        <f>IF(COUNT($G21:G21),EDATE(EDATE($G21,50),0))</f>
        <v>44906</v>
      </c>
      <c r="DD21" s="304"/>
      <c r="DE21" s="220">
        <f>IF(COUNT($G21:G21),EDATE(EDATE($G21,51),0))</f>
        <v>44937</v>
      </c>
      <c r="DF21" s="304"/>
      <c r="DG21" s="220">
        <f>IF(COUNT($G21:G21),EDATE(EDATE($G21,52),0))</f>
        <v>44968</v>
      </c>
      <c r="DH21" s="304"/>
      <c r="DI21" s="220">
        <f>IF(COUNT($G21:G21),EDATE(EDATE($G21,53),0))</f>
        <v>44996</v>
      </c>
      <c r="DJ21" s="304"/>
      <c r="DK21" s="220">
        <f>IF(COUNT($G21:G21),EDATE(EDATE($G21,54),0))</f>
        <v>45027</v>
      </c>
      <c r="DL21" s="304"/>
      <c r="DM21" s="220">
        <f>IF(COUNT($G21:G21),EDATE(EDATE($G21,55),0))</f>
        <v>45057</v>
      </c>
      <c r="DN21" s="304"/>
      <c r="DO21" s="220">
        <f>IF(COUNT($G21:G21),EDATE(EDATE($G21,56),0))</f>
        <v>45088</v>
      </c>
      <c r="DP21" s="304"/>
      <c r="DQ21" s="220">
        <f>IF(COUNT($G21:G21),EDATE(EDATE($G21,57),0))</f>
        <v>45118</v>
      </c>
      <c r="DR21" s="304"/>
      <c r="DS21" s="220">
        <f>IF(COUNT($G21:G21),EDATE(EDATE($G21,58),0))</f>
        <v>45149</v>
      </c>
      <c r="DT21" s="304"/>
      <c r="DU21" s="220">
        <f>IF(COUNT($G21:G21),EDATE(EDATE($G21,59),0))</f>
        <v>45180</v>
      </c>
      <c r="DV21" s="304"/>
      <c r="DW21" s="220">
        <f>IF(COUNT($G21:G21),EDATE(EDATE($G21,60),0))</f>
        <v>45210</v>
      </c>
      <c r="DX21" s="304"/>
      <c r="DY21" s="220">
        <f>IF(COUNT($G21:G21),EDATE(EDATE($G21,61),0))</f>
        <v>45241</v>
      </c>
      <c r="DZ21" s="304"/>
      <c r="EA21" s="220">
        <f>IF(COUNT($G21:G21),EDATE(EDATE($G21,62),0))</f>
        <v>45271</v>
      </c>
      <c r="EB21" s="304"/>
      <c r="EC21" s="220">
        <f>IF(COUNT($G21:G21),EDATE(EDATE($G21,63),0))</f>
        <v>45302</v>
      </c>
      <c r="ED21" s="304"/>
      <c r="EE21" s="220">
        <f>IF(COUNT($G21:G21),EDATE(EDATE($G21,64),0))</f>
        <v>45333</v>
      </c>
      <c r="EF21" s="308"/>
      <c r="EG21" s="47"/>
    </row>
    <row r="22" spans="1:137" ht="21" customHeight="1" thickBot="1">
      <c r="A22" s="215" t="str">
        <f t="shared" ca="1" si="0"/>
        <v/>
      </c>
      <c r="B22" s="280"/>
      <c r="C22" s="282" t="e">
        <f>+VLOOKUP(B22,'اسماء العملاء'!$A$2:$E$1270,5,FALSE)</f>
        <v>#N/A</v>
      </c>
      <c r="D22" s="282" t="e">
        <f>+VLOOKUP(B22,'اسماء العملاء'!$A$2:$C$1270,2,FALSE)</f>
        <v>#N/A</v>
      </c>
      <c r="E22" s="282" t="e">
        <f>+VLOOKUP(B22,'اسماء العملاء'!$A$2:$C$1270,3,FALSE)</f>
        <v>#N/A</v>
      </c>
      <c r="F22" s="218" t="e">
        <f>+VLOOKUP(B22,'اسماء العملاء'!$A$2:$F$142,6,FALSE)</f>
        <v>#N/A</v>
      </c>
      <c r="G22" s="220">
        <v>43385</v>
      </c>
      <c r="H22" s="303"/>
      <c r="I22" s="220">
        <f>IF(COUNT($G22:G22),EDATE(EDATE($G22,1),0))</f>
        <v>43416</v>
      </c>
      <c r="J22" s="304"/>
      <c r="K22" s="220">
        <f>IF(COUNT($G22:G22),EDATE(EDATE($G22,2),0))</f>
        <v>43446</v>
      </c>
      <c r="L22" s="304"/>
      <c r="M22" s="220">
        <f>IF(COUNT($G22:G22),EDATE(EDATE($G22,3),0))</f>
        <v>43477</v>
      </c>
      <c r="N22" s="304"/>
      <c r="O22" s="220">
        <f>IF(COUNT($G22:G22),EDATE(EDATE($G22,4),0))</f>
        <v>43508</v>
      </c>
      <c r="P22" s="304"/>
      <c r="Q22" s="220">
        <f>IF(COUNT($G22:G22),EDATE(EDATE($G22,5),0))</f>
        <v>43536</v>
      </c>
      <c r="R22" s="304"/>
      <c r="S22" s="220">
        <f>IF(COUNT($G22:G22),EDATE(EDATE($G22,6),0))</f>
        <v>43567</v>
      </c>
      <c r="T22" s="304"/>
      <c r="U22" s="220">
        <f>IF(COUNT($G22:G22),EDATE(EDATE($G22,7),0))</f>
        <v>43597</v>
      </c>
      <c r="V22" s="304"/>
      <c r="W22" s="220">
        <f>IF(COUNT($G22:G22),EDATE(EDATE($G22,8),0))</f>
        <v>43628</v>
      </c>
      <c r="X22" s="304"/>
      <c r="Y22" s="220">
        <f>IF(COUNT($G22:G22),EDATE(EDATE($G22,9),0))</f>
        <v>43658</v>
      </c>
      <c r="Z22" s="304"/>
      <c r="AA22" s="220">
        <f>IF(COUNT($G22:G22),EDATE(EDATE($G22,10),0))</f>
        <v>43689</v>
      </c>
      <c r="AB22" s="304"/>
      <c r="AC22" s="220">
        <f>IF(COUNT($G22:G22),EDATE(EDATE($G22,11),0))</f>
        <v>43720</v>
      </c>
      <c r="AD22" s="304"/>
      <c r="AE22" s="220">
        <f>IF(COUNT($G22:G22),EDATE(EDATE($G22,12),0))</f>
        <v>43750</v>
      </c>
      <c r="AF22" s="304"/>
      <c r="AG22" s="220">
        <f>IF(COUNT($G22:G22),EDATE(EDATE($G22,13),0))</f>
        <v>43781</v>
      </c>
      <c r="AH22" s="304"/>
      <c r="AI22" s="220">
        <f>IF(COUNT($G22:G22),EDATE(EDATE($G22,14),0))</f>
        <v>43811</v>
      </c>
      <c r="AJ22" s="304"/>
      <c r="AK22" s="220">
        <f>IF(COUNT($G22:G22),EDATE(EDATE($G22,15),0))</f>
        <v>43842</v>
      </c>
      <c r="AL22" s="304"/>
      <c r="AM22" s="220">
        <f>IF(COUNT($G22:G22),EDATE(EDATE($G22,16),0))</f>
        <v>43873</v>
      </c>
      <c r="AN22" s="304"/>
      <c r="AO22" s="220">
        <f>IF(COUNT($G22:G22),EDATE(EDATE($G22,17),0))</f>
        <v>43902</v>
      </c>
      <c r="AP22" s="304"/>
      <c r="AQ22" s="220">
        <f>IF(COUNT($G22:G22),EDATE(EDATE($G22,18),0))</f>
        <v>43933</v>
      </c>
      <c r="AR22" s="304"/>
      <c r="AS22" s="220">
        <f>IF(COUNT($G22:G22),EDATE(EDATE($G22,19),0))</f>
        <v>43963</v>
      </c>
      <c r="AT22" s="304"/>
      <c r="AU22" s="220">
        <f>IF(COUNT($G22:G22),EDATE(EDATE($G22,20),0))</f>
        <v>43994</v>
      </c>
      <c r="AV22" s="304"/>
      <c r="AW22" s="220">
        <f>IF(COUNT($G22:G22),EDATE(EDATE($G22,21),0))</f>
        <v>44024</v>
      </c>
      <c r="AX22" s="304"/>
      <c r="AY22" s="220">
        <f>IF(COUNT($G22:G22),EDATE(EDATE($G22,22),0))</f>
        <v>44055</v>
      </c>
      <c r="AZ22" s="304"/>
      <c r="BA22" s="220">
        <f>IF(COUNT($G22:G22),EDATE(EDATE($G22,23),0))</f>
        <v>44086</v>
      </c>
      <c r="BB22" s="304"/>
      <c r="BC22" s="220">
        <f>IF(COUNT($G22:G22),EDATE(EDATE($G22,24),0))</f>
        <v>44116</v>
      </c>
      <c r="BD22" s="304"/>
      <c r="BE22" s="220">
        <f>IF(COUNT($G22:G22),EDATE(EDATE($G22,25),0))</f>
        <v>44147</v>
      </c>
      <c r="BF22" s="304"/>
      <c r="BG22" s="220">
        <f>IF(COUNT($G22:G22),EDATE(EDATE($G22,26),0))</f>
        <v>44177</v>
      </c>
      <c r="BH22" s="304"/>
      <c r="BI22" s="220">
        <f>IF(COUNT($G22:G22),EDATE(EDATE($G22,27),0))</f>
        <v>44208</v>
      </c>
      <c r="BJ22" s="304"/>
      <c r="BK22" s="220">
        <f>IF(COUNT($G22:G22),EDATE(EDATE($G22,28),0))</f>
        <v>44239</v>
      </c>
      <c r="BL22" s="304"/>
      <c r="BM22" s="220">
        <f>IF(COUNT($G22:G22),EDATE(EDATE($G22,29),0))</f>
        <v>44267</v>
      </c>
      <c r="BN22" s="304"/>
      <c r="BO22" s="220">
        <f>IF(COUNT($G22:G22),EDATE(EDATE($G22,30),0))</f>
        <v>44298</v>
      </c>
      <c r="BP22" s="304"/>
      <c r="BQ22" s="220">
        <f>IF(COUNT($G22:G22),EDATE(EDATE($G22,31),0))</f>
        <v>44328</v>
      </c>
      <c r="BR22" s="304"/>
      <c r="BS22" s="220">
        <f>IF(COUNT($G22:G22),EDATE(EDATE($G22,32),0))</f>
        <v>44359</v>
      </c>
      <c r="BT22" s="304"/>
      <c r="BU22" s="220">
        <f>IF(COUNT($G22:G22),EDATE(EDATE($G22,33),0))</f>
        <v>44389</v>
      </c>
      <c r="BV22" s="304"/>
      <c r="BW22" s="220">
        <f>IF(COUNT($G22:G22),EDATE(EDATE($G22,34),0))</f>
        <v>44420</v>
      </c>
      <c r="BX22" s="304"/>
      <c r="BY22" s="220">
        <f>IF(COUNT($G22:G22),EDATE(EDATE($G22,35),0))</f>
        <v>44451</v>
      </c>
      <c r="BZ22" s="304"/>
      <c r="CA22" s="220">
        <f>IF(COUNT($G22:G22),EDATE(EDATE($G22,36),0))</f>
        <v>44481</v>
      </c>
      <c r="CB22" s="304"/>
      <c r="CC22" s="220">
        <f>IF(COUNT($G22:G22),EDATE(EDATE($G22,37),0))</f>
        <v>44512</v>
      </c>
      <c r="CD22" s="304"/>
      <c r="CE22" s="220">
        <f>IF(COUNT($G22:G22),EDATE(EDATE($G22,38),0))</f>
        <v>44542</v>
      </c>
      <c r="CF22" s="304"/>
      <c r="CG22" s="220">
        <f>IF(COUNT($G22:G22),EDATE(EDATE($G22,39),0))</f>
        <v>44573</v>
      </c>
      <c r="CH22" s="304"/>
      <c r="CI22" s="220">
        <f>IF(COUNT($G22:G22),EDATE(EDATE($G22,40),0))</f>
        <v>44604</v>
      </c>
      <c r="CJ22" s="304"/>
      <c r="CK22" s="220">
        <f>IF(COUNT($G22:G22),EDATE(EDATE($G22,41),0))</f>
        <v>44632</v>
      </c>
      <c r="CL22" s="304"/>
      <c r="CM22" s="220">
        <f>IF(COUNT($G22:G22),EDATE(EDATE($G22,42),0))</f>
        <v>44663</v>
      </c>
      <c r="CN22" s="304"/>
      <c r="CO22" s="220">
        <f>IF(COUNT($G22:G22),EDATE(EDATE($G22,43),0))</f>
        <v>44693</v>
      </c>
      <c r="CP22" s="304"/>
      <c r="CQ22" s="220">
        <f>IF(COUNT($G22:G22),EDATE(EDATE($G22,44),0))</f>
        <v>44724</v>
      </c>
      <c r="CR22" s="304"/>
      <c r="CS22" s="220">
        <f>IF(COUNT($G22:G22),EDATE(EDATE($G22,45),0))</f>
        <v>44754</v>
      </c>
      <c r="CT22" s="304"/>
      <c r="CU22" s="220">
        <f>IF(COUNT($G22:G22),EDATE(EDATE($G22,46),0))</f>
        <v>44785</v>
      </c>
      <c r="CV22" s="304"/>
      <c r="CW22" s="220">
        <f>IF(COUNT($G22:G22),EDATE(EDATE($G22,47),0))</f>
        <v>44816</v>
      </c>
      <c r="CX22" s="304"/>
      <c r="CY22" s="220">
        <f>IF(COUNT($G22:G22),EDATE(EDATE($G22,48),0))</f>
        <v>44846</v>
      </c>
      <c r="CZ22" s="304"/>
      <c r="DA22" s="220">
        <f>IF(COUNT($G22:G22),EDATE(EDATE($G22,49),0))</f>
        <v>44877</v>
      </c>
      <c r="DB22" s="304"/>
      <c r="DC22" s="220">
        <f>IF(COUNT($G22:G22),EDATE(EDATE($G22,50),0))</f>
        <v>44907</v>
      </c>
      <c r="DD22" s="304"/>
      <c r="DE22" s="220">
        <f>IF(COUNT($G22:G22),EDATE(EDATE($G22,51),0))</f>
        <v>44938</v>
      </c>
      <c r="DF22" s="304"/>
      <c r="DG22" s="220">
        <f>IF(COUNT($G22:G22),EDATE(EDATE($G22,52),0))</f>
        <v>44969</v>
      </c>
      <c r="DH22" s="304"/>
      <c r="DI22" s="220">
        <f>IF(COUNT($G22:G22),EDATE(EDATE($G22,53),0))</f>
        <v>44997</v>
      </c>
      <c r="DJ22" s="304"/>
      <c r="DK22" s="220">
        <f>IF(COUNT($G22:G22),EDATE(EDATE($G22,54),0))</f>
        <v>45028</v>
      </c>
      <c r="DL22" s="304"/>
      <c r="DM22" s="220">
        <f>IF(COUNT($G22:G22),EDATE(EDATE($G22,55),0))</f>
        <v>45058</v>
      </c>
      <c r="DN22" s="304"/>
      <c r="DO22" s="220">
        <f>IF(COUNT($G22:G22),EDATE(EDATE($G22,56),0))</f>
        <v>45089</v>
      </c>
      <c r="DP22" s="304"/>
      <c r="DQ22" s="220">
        <f>IF(COUNT($G22:G22),EDATE(EDATE($G22,57),0))</f>
        <v>45119</v>
      </c>
      <c r="DR22" s="304"/>
      <c r="DS22" s="220">
        <f>IF(COUNT($G22:G22),EDATE(EDATE($G22,58),0))</f>
        <v>45150</v>
      </c>
      <c r="DT22" s="304"/>
      <c r="DU22" s="220">
        <f>IF(COUNT($G22:G22),EDATE(EDATE($G22,59),0))</f>
        <v>45181</v>
      </c>
      <c r="DV22" s="304"/>
      <c r="DW22" s="220">
        <f>IF(COUNT($G22:G22),EDATE(EDATE($G22,60),0))</f>
        <v>45211</v>
      </c>
      <c r="DX22" s="304"/>
      <c r="DY22" s="220">
        <f>IF(COUNT($G22:G22),EDATE(EDATE($G22,61),0))</f>
        <v>45242</v>
      </c>
      <c r="DZ22" s="304"/>
      <c r="EA22" s="220">
        <f>IF(COUNT($G22:G22),EDATE(EDATE($G22,62),0))</f>
        <v>45272</v>
      </c>
      <c r="EB22" s="304"/>
      <c r="EC22" s="220">
        <f>IF(COUNT($G22:G22),EDATE(EDATE($G22,63),0))</f>
        <v>45303</v>
      </c>
      <c r="ED22" s="304"/>
      <c r="EE22" s="220">
        <f>IF(COUNT($G22:G22),EDATE(EDATE($G22,64),0))</f>
        <v>45334</v>
      </c>
      <c r="EF22" s="308"/>
      <c r="EG22" s="47"/>
    </row>
    <row r="23" spans="1:137" ht="21" customHeight="1" thickBot="1">
      <c r="A23" s="215" t="str">
        <f t="shared" ca="1" si="0"/>
        <v/>
      </c>
      <c r="B23" s="280"/>
      <c r="C23" s="282" t="e">
        <f>+VLOOKUP(B23,'اسماء العملاء'!$A$2:$E$1270,5,FALSE)</f>
        <v>#N/A</v>
      </c>
      <c r="D23" s="282" t="e">
        <f>+VLOOKUP(B23,'اسماء العملاء'!$A$2:$C$1270,2,FALSE)</f>
        <v>#N/A</v>
      </c>
      <c r="E23" s="282" t="e">
        <f>+VLOOKUP(B23,'اسماء العملاء'!$A$2:$C$1270,3,FALSE)</f>
        <v>#N/A</v>
      </c>
      <c r="F23" s="218" t="e">
        <f>+VLOOKUP(B23,'اسماء العملاء'!$A$2:$F$142,6,FALSE)</f>
        <v>#N/A</v>
      </c>
      <c r="G23" s="220">
        <v>43386</v>
      </c>
      <c r="H23" s="303"/>
      <c r="I23" s="220">
        <f>IF(COUNT($G23:G23),EDATE(EDATE($G23,1),0))</f>
        <v>43417</v>
      </c>
      <c r="J23" s="304"/>
      <c r="K23" s="220">
        <f>IF(COUNT($G23:G23),EDATE(EDATE($G23,2),0))</f>
        <v>43447</v>
      </c>
      <c r="L23" s="304"/>
      <c r="M23" s="220">
        <f>IF(COUNT($G23:G23),EDATE(EDATE($G23,3),0))</f>
        <v>43478</v>
      </c>
      <c r="N23" s="304"/>
      <c r="O23" s="220">
        <f>IF(COUNT($G23:G23),EDATE(EDATE($G23,4),0))</f>
        <v>43509</v>
      </c>
      <c r="P23" s="304"/>
      <c r="Q23" s="220">
        <f>IF(COUNT($G23:G23),EDATE(EDATE($G23,5),0))</f>
        <v>43537</v>
      </c>
      <c r="R23" s="304"/>
      <c r="S23" s="220">
        <f>IF(COUNT($G23:G23),EDATE(EDATE($G23,6),0))</f>
        <v>43568</v>
      </c>
      <c r="T23" s="304"/>
      <c r="U23" s="220">
        <f>IF(COUNT($G23:G23),EDATE(EDATE($G23,7),0))</f>
        <v>43598</v>
      </c>
      <c r="V23" s="304"/>
      <c r="W23" s="220">
        <f>IF(COUNT($G23:G23),EDATE(EDATE($G23,8),0))</f>
        <v>43629</v>
      </c>
      <c r="X23" s="304"/>
      <c r="Y23" s="220">
        <f>IF(COUNT($G23:G23),EDATE(EDATE($G23,9),0))</f>
        <v>43659</v>
      </c>
      <c r="Z23" s="304"/>
      <c r="AA23" s="220">
        <f>IF(COUNT($G23:G23),EDATE(EDATE($G23,10),0))</f>
        <v>43690</v>
      </c>
      <c r="AB23" s="304"/>
      <c r="AC23" s="220">
        <f>IF(COUNT($G23:G23),EDATE(EDATE($G23,11),0))</f>
        <v>43721</v>
      </c>
      <c r="AD23" s="304"/>
      <c r="AE23" s="220">
        <f>IF(COUNT($G23:G23),EDATE(EDATE($G23,12),0))</f>
        <v>43751</v>
      </c>
      <c r="AF23" s="304"/>
      <c r="AG23" s="220">
        <f>IF(COUNT($G23:G23),EDATE(EDATE($G23,13),0))</f>
        <v>43782</v>
      </c>
      <c r="AH23" s="304"/>
      <c r="AI23" s="220">
        <f>IF(COUNT($G23:G23),EDATE(EDATE($G23,14),0))</f>
        <v>43812</v>
      </c>
      <c r="AJ23" s="304"/>
      <c r="AK23" s="220">
        <f>IF(COUNT($G23:G23),EDATE(EDATE($G23,15),0))</f>
        <v>43843</v>
      </c>
      <c r="AL23" s="304"/>
      <c r="AM23" s="220">
        <f>IF(COUNT($G23:G23),EDATE(EDATE($G23,16),0))</f>
        <v>43874</v>
      </c>
      <c r="AN23" s="304"/>
      <c r="AO23" s="220">
        <f>IF(COUNT($G23:G23),EDATE(EDATE($G23,17),0))</f>
        <v>43903</v>
      </c>
      <c r="AP23" s="304"/>
      <c r="AQ23" s="220">
        <f>IF(COUNT($G23:G23),EDATE(EDATE($G23,18),0))</f>
        <v>43934</v>
      </c>
      <c r="AR23" s="304"/>
      <c r="AS23" s="220">
        <f>IF(COUNT($G23:G23),EDATE(EDATE($G23,19),0))</f>
        <v>43964</v>
      </c>
      <c r="AT23" s="304"/>
      <c r="AU23" s="220">
        <f>IF(COUNT($G23:G23),EDATE(EDATE($G23,20),0))</f>
        <v>43995</v>
      </c>
      <c r="AV23" s="304"/>
      <c r="AW23" s="220">
        <f>IF(COUNT($G23:G23),EDATE(EDATE($G23,21),0))</f>
        <v>44025</v>
      </c>
      <c r="AX23" s="304"/>
      <c r="AY23" s="220">
        <f>IF(COUNT($G23:G23),EDATE(EDATE($G23,22),0))</f>
        <v>44056</v>
      </c>
      <c r="AZ23" s="304"/>
      <c r="BA23" s="220">
        <f>IF(COUNT($G23:G23),EDATE(EDATE($G23,23),0))</f>
        <v>44087</v>
      </c>
      <c r="BB23" s="304"/>
      <c r="BC23" s="220">
        <f>IF(COUNT($G23:G23),EDATE(EDATE($G23,24),0))</f>
        <v>44117</v>
      </c>
      <c r="BD23" s="304"/>
      <c r="BE23" s="220">
        <f>IF(COUNT($G23:G23),EDATE(EDATE($G23,25),0))</f>
        <v>44148</v>
      </c>
      <c r="BF23" s="304"/>
      <c r="BG23" s="220">
        <f>IF(COUNT($G23:G23),EDATE(EDATE($G23,26),0))</f>
        <v>44178</v>
      </c>
      <c r="BH23" s="304"/>
      <c r="BI23" s="220">
        <f>IF(COUNT($G23:G23),EDATE(EDATE($G23,27),0))</f>
        <v>44209</v>
      </c>
      <c r="BJ23" s="304"/>
      <c r="BK23" s="220">
        <f>IF(COUNT($G23:G23),EDATE(EDATE($G23,28),0))</f>
        <v>44240</v>
      </c>
      <c r="BL23" s="304"/>
      <c r="BM23" s="220">
        <f>IF(COUNT($G23:G23),EDATE(EDATE($G23,29),0))</f>
        <v>44268</v>
      </c>
      <c r="BN23" s="304"/>
      <c r="BO23" s="220">
        <f>IF(COUNT($G23:G23),EDATE(EDATE($G23,30),0))</f>
        <v>44299</v>
      </c>
      <c r="BP23" s="304"/>
      <c r="BQ23" s="220">
        <f>IF(COUNT($G23:G23),EDATE(EDATE($G23,31),0))</f>
        <v>44329</v>
      </c>
      <c r="BR23" s="304"/>
      <c r="BS23" s="220">
        <f>IF(COUNT($G23:G23),EDATE(EDATE($G23,32),0))</f>
        <v>44360</v>
      </c>
      <c r="BT23" s="304"/>
      <c r="BU23" s="220">
        <f>IF(COUNT($G23:G23),EDATE(EDATE($G23,33),0))</f>
        <v>44390</v>
      </c>
      <c r="BV23" s="304"/>
      <c r="BW23" s="220">
        <f>IF(COUNT($G23:G23),EDATE(EDATE($G23,34),0))</f>
        <v>44421</v>
      </c>
      <c r="BX23" s="304"/>
      <c r="BY23" s="220">
        <f>IF(COUNT($G23:G23),EDATE(EDATE($G23,35),0))</f>
        <v>44452</v>
      </c>
      <c r="BZ23" s="304"/>
      <c r="CA23" s="220">
        <f>IF(COUNT($G23:G23),EDATE(EDATE($G23,36),0))</f>
        <v>44482</v>
      </c>
      <c r="CB23" s="304"/>
      <c r="CC23" s="220">
        <f>IF(COUNT($G23:G23),EDATE(EDATE($G23,37),0))</f>
        <v>44513</v>
      </c>
      <c r="CD23" s="304"/>
      <c r="CE23" s="220">
        <f>IF(COUNT($G23:G23),EDATE(EDATE($G23,38),0))</f>
        <v>44543</v>
      </c>
      <c r="CF23" s="304"/>
      <c r="CG23" s="220">
        <f>IF(COUNT($G23:G23),EDATE(EDATE($G23,39),0))</f>
        <v>44574</v>
      </c>
      <c r="CH23" s="304"/>
      <c r="CI23" s="220">
        <f>IF(COUNT($G23:G23),EDATE(EDATE($G23,40),0))</f>
        <v>44605</v>
      </c>
      <c r="CJ23" s="304"/>
      <c r="CK23" s="220">
        <f>IF(COUNT($G23:G23),EDATE(EDATE($G23,41),0))</f>
        <v>44633</v>
      </c>
      <c r="CL23" s="304"/>
      <c r="CM23" s="220">
        <f>IF(COUNT($G23:G23),EDATE(EDATE($G23,42),0))</f>
        <v>44664</v>
      </c>
      <c r="CN23" s="304"/>
      <c r="CO23" s="220">
        <f>IF(COUNT($G23:G23),EDATE(EDATE($G23,43),0))</f>
        <v>44694</v>
      </c>
      <c r="CP23" s="304"/>
      <c r="CQ23" s="220">
        <f>IF(COUNT($G23:G23),EDATE(EDATE($G23,44),0))</f>
        <v>44725</v>
      </c>
      <c r="CR23" s="304"/>
      <c r="CS23" s="220">
        <f>IF(COUNT($G23:G23),EDATE(EDATE($G23,45),0))</f>
        <v>44755</v>
      </c>
      <c r="CT23" s="304"/>
      <c r="CU23" s="220">
        <f>IF(COUNT($G23:G23),EDATE(EDATE($G23,46),0))</f>
        <v>44786</v>
      </c>
      <c r="CV23" s="304"/>
      <c r="CW23" s="220">
        <f>IF(COUNT($G23:G23),EDATE(EDATE($G23,47),0))</f>
        <v>44817</v>
      </c>
      <c r="CX23" s="304"/>
      <c r="CY23" s="220">
        <f>IF(COUNT($G23:G23),EDATE(EDATE($G23,48),0))</f>
        <v>44847</v>
      </c>
      <c r="CZ23" s="304"/>
      <c r="DA23" s="220">
        <f>IF(COUNT($G23:G23),EDATE(EDATE($G23,49),0))</f>
        <v>44878</v>
      </c>
      <c r="DB23" s="304"/>
      <c r="DC23" s="220">
        <f>IF(COUNT($G23:G23),EDATE(EDATE($G23,50),0))</f>
        <v>44908</v>
      </c>
      <c r="DD23" s="304"/>
      <c r="DE23" s="220">
        <f>IF(COUNT($G23:G23),EDATE(EDATE($G23,51),0))</f>
        <v>44939</v>
      </c>
      <c r="DF23" s="304"/>
      <c r="DG23" s="220">
        <f>IF(COUNT($G23:G23),EDATE(EDATE($G23,52),0))</f>
        <v>44970</v>
      </c>
      <c r="DH23" s="304"/>
      <c r="DI23" s="220">
        <f>IF(COUNT($G23:G23),EDATE(EDATE($G23,53),0))</f>
        <v>44998</v>
      </c>
      <c r="DJ23" s="304"/>
      <c r="DK23" s="220">
        <f>IF(COUNT($G23:G23),EDATE(EDATE($G23,54),0))</f>
        <v>45029</v>
      </c>
      <c r="DL23" s="304"/>
      <c r="DM23" s="220">
        <f>IF(COUNT($G23:G23),EDATE(EDATE($G23,55),0))</f>
        <v>45059</v>
      </c>
      <c r="DN23" s="304"/>
      <c r="DO23" s="220">
        <f>IF(COUNT($G23:G23),EDATE(EDATE($G23,56),0))</f>
        <v>45090</v>
      </c>
      <c r="DP23" s="304"/>
      <c r="DQ23" s="220">
        <f>IF(COUNT($G23:G23),EDATE(EDATE($G23,57),0))</f>
        <v>45120</v>
      </c>
      <c r="DR23" s="304"/>
      <c r="DS23" s="220">
        <f>IF(COUNT($G23:G23),EDATE(EDATE($G23,58),0))</f>
        <v>45151</v>
      </c>
      <c r="DT23" s="304"/>
      <c r="DU23" s="220">
        <f>IF(COUNT($G23:G23),EDATE(EDATE($G23,59),0))</f>
        <v>45182</v>
      </c>
      <c r="DV23" s="304"/>
      <c r="DW23" s="220">
        <f>IF(COUNT($G23:G23),EDATE(EDATE($G23,60),0))</f>
        <v>45212</v>
      </c>
      <c r="DX23" s="304"/>
      <c r="DY23" s="220">
        <f>IF(COUNT($G23:G23),EDATE(EDATE($G23,61),0))</f>
        <v>45243</v>
      </c>
      <c r="DZ23" s="304"/>
      <c r="EA23" s="220">
        <f>IF(COUNT($G23:G23),EDATE(EDATE($G23,62),0))</f>
        <v>45273</v>
      </c>
      <c r="EB23" s="304"/>
      <c r="EC23" s="220">
        <f>IF(COUNT($G23:G23),EDATE(EDATE($G23,63),0))</f>
        <v>45304</v>
      </c>
      <c r="ED23" s="304"/>
      <c r="EE23" s="220">
        <f>IF(COUNT($G23:G23),EDATE(EDATE($G23,64),0))</f>
        <v>45335</v>
      </c>
      <c r="EF23" s="308"/>
      <c r="EG23" s="47"/>
    </row>
    <row r="24" spans="1:137" ht="21" customHeight="1" thickBot="1">
      <c r="A24" s="215" t="str">
        <f t="shared" ca="1" si="0"/>
        <v/>
      </c>
      <c r="B24" s="280"/>
      <c r="C24" s="282" t="e">
        <f>+VLOOKUP(B24,'اسماء العملاء'!$A$2:$E$1270,5,FALSE)</f>
        <v>#N/A</v>
      </c>
      <c r="D24" s="282" t="e">
        <f>+VLOOKUP(B24,'اسماء العملاء'!$A$2:$C$1270,2,FALSE)</f>
        <v>#N/A</v>
      </c>
      <c r="E24" s="282" t="e">
        <f>+VLOOKUP(B24,'اسماء العملاء'!$A$2:$C$1270,3,FALSE)</f>
        <v>#N/A</v>
      </c>
      <c r="F24" s="218" t="e">
        <f>+VLOOKUP(B24,'اسماء العملاء'!$A$2:$F$142,6,FALSE)</f>
        <v>#N/A</v>
      </c>
      <c r="G24" s="220">
        <v>43387</v>
      </c>
      <c r="H24" s="303"/>
      <c r="I24" s="220">
        <f>IF(COUNT($G24:G24),EDATE(EDATE($G24,1),0))</f>
        <v>43418</v>
      </c>
      <c r="J24" s="304"/>
      <c r="K24" s="220">
        <f>IF(COUNT($G24:G24),EDATE(EDATE($G24,2),0))</f>
        <v>43448</v>
      </c>
      <c r="L24" s="304"/>
      <c r="M24" s="220">
        <f>IF(COUNT($G24:G24),EDATE(EDATE($G24,3),0))</f>
        <v>43479</v>
      </c>
      <c r="N24" s="304"/>
      <c r="O24" s="220">
        <f>IF(COUNT($G24:G24),EDATE(EDATE($G24,4),0))</f>
        <v>43510</v>
      </c>
      <c r="P24" s="304"/>
      <c r="Q24" s="220">
        <f>IF(COUNT($G24:G24),EDATE(EDATE($G24,5),0))</f>
        <v>43538</v>
      </c>
      <c r="R24" s="304"/>
      <c r="S24" s="220">
        <f>IF(COUNT($G24:G24),EDATE(EDATE($G24,6),0))</f>
        <v>43569</v>
      </c>
      <c r="T24" s="304"/>
      <c r="U24" s="220">
        <f>IF(COUNT($G24:G24),EDATE(EDATE($G24,7),0))</f>
        <v>43599</v>
      </c>
      <c r="V24" s="304"/>
      <c r="W24" s="220">
        <f>IF(COUNT($G24:G24),EDATE(EDATE($G24,8),0))</f>
        <v>43630</v>
      </c>
      <c r="X24" s="304"/>
      <c r="Y24" s="220">
        <f>IF(COUNT($G24:G24),EDATE(EDATE($G24,9),0))</f>
        <v>43660</v>
      </c>
      <c r="Z24" s="304"/>
      <c r="AA24" s="220">
        <f>IF(COUNT($G24:G24),EDATE(EDATE($G24,10),0))</f>
        <v>43691</v>
      </c>
      <c r="AB24" s="304"/>
      <c r="AC24" s="220">
        <f>IF(COUNT($G24:G24),EDATE(EDATE($G24,11),0))</f>
        <v>43722</v>
      </c>
      <c r="AD24" s="304"/>
      <c r="AE24" s="220">
        <f>IF(COUNT($G24:G24),EDATE(EDATE($G24,12),0))</f>
        <v>43752</v>
      </c>
      <c r="AF24" s="304"/>
      <c r="AG24" s="220">
        <f>IF(COUNT($G24:G24),EDATE(EDATE($G24,13),0))</f>
        <v>43783</v>
      </c>
      <c r="AH24" s="304"/>
      <c r="AI24" s="220">
        <f>IF(COUNT($G24:G24),EDATE(EDATE($G24,14),0))</f>
        <v>43813</v>
      </c>
      <c r="AJ24" s="304"/>
      <c r="AK24" s="220">
        <f>IF(COUNT($G24:G24),EDATE(EDATE($G24,15),0))</f>
        <v>43844</v>
      </c>
      <c r="AL24" s="304"/>
      <c r="AM24" s="220">
        <f>IF(COUNT($G24:G24),EDATE(EDATE($G24,16),0))</f>
        <v>43875</v>
      </c>
      <c r="AN24" s="304"/>
      <c r="AO24" s="220">
        <f>IF(COUNT($G24:G24),EDATE(EDATE($G24,17),0))</f>
        <v>43904</v>
      </c>
      <c r="AP24" s="304"/>
      <c r="AQ24" s="220">
        <f>IF(COUNT($G24:G24),EDATE(EDATE($G24,18),0))</f>
        <v>43935</v>
      </c>
      <c r="AR24" s="304"/>
      <c r="AS24" s="220">
        <f>IF(COUNT($G24:G24),EDATE(EDATE($G24,19),0))</f>
        <v>43965</v>
      </c>
      <c r="AT24" s="304"/>
      <c r="AU24" s="220">
        <f>IF(COUNT($G24:G24),EDATE(EDATE($G24,20),0))</f>
        <v>43996</v>
      </c>
      <c r="AV24" s="304"/>
      <c r="AW24" s="220">
        <f>IF(COUNT($G24:G24),EDATE(EDATE($G24,21),0))</f>
        <v>44026</v>
      </c>
      <c r="AX24" s="304"/>
      <c r="AY24" s="220">
        <f>IF(COUNT($G24:G24),EDATE(EDATE($G24,22),0))</f>
        <v>44057</v>
      </c>
      <c r="AZ24" s="304"/>
      <c r="BA24" s="220">
        <f>IF(COUNT($G24:G24),EDATE(EDATE($G24,23),0))</f>
        <v>44088</v>
      </c>
      <c r="BB24" s="304"/>
      <c r="BC24" s="220">
        <f>IF(COUNT($G24:G24),EDATE(EDATE($G24,24),0))</f>
        <v>44118</v>
      </c>
      <c r="BD24" s="304"/>
      <c r="BE24" s="220">
        <f>IF(COUNT($G24:G24),EDATE(EDATE($G24,25),0))</f>
        <v>44149</v>
      </c>
      <c r="BF24" s="304"/>
      <c r="BG24" s="220">
        <f>IF(COUNT($G24:G24),EDATE(EDATE($G24,26),0))</f>
        <v>44179</v>
      </c>
      <c r="BH24" s="304"/>
      <c r="BI24" s="220">
        <f>IF(COUNT($G24:G24),EDATE(EDATE($G24,27),0))</f>
        <v>44210</v>
      </c>
      <c r="BJ24" s="304"/>
      <c r="BK24" s="220">
        <f>IF(COUNT($G24:G24),EDATE(EDATE($G24,28),0))</f>
        <v>44241</v>
      </c>
      <c r="BL24" s="304"/>
      <c r="BM24" s="220">
        <f>IF(COUNT($G24:G24),EDATE(EDATE($G24,29),0))</f>
        <v>44269</v>
      </c>
      <c r="BN24" s="304"/>
      <c r="BO24" s="220">
        <f>IF(COUNT($G24:G24),EDATE(EDATE($G24,30),0))</f>
        <v>44300</v>
      </c>
      <c r="BP24" s="304"/>
      <c r="BQ24" s="220">
        <f>IF(COUNT($G24:G24),EDATE(EDATE($G24,31),0))</f>
        <v>44330</v>
      </c>
      <c r="BR24" s="304"/>
      <c r="BS24" s="220">
        <f>IF(COUNT($G24:G24),EDATE(EDATE($G24,32),0))</f>
        <v>44361</v>
      </c>
      <c r="BT24" s="304"/>
      <c r="BU24" s="220">
        <f>IF(COUNT($G24:G24),EDATE(EDATE($G24,33),0))</f>
        <v>44391</v>
      </c>
      <c r="BV24" s="304"/>
      <c r="BW24" s="220">
        <f>IF(COUNT($G24:G24),EDATE(EDATE($G24,34),0))</f>
        <v>44422</v>
      </c>
      <c r="BX24" s="304"/>
      <c r="BY24" s="220">
        <f>IF(COUNT($G24:G24),EDATE(EDATE($G24,35),0))</f>
        <v>44453</v>
      </c>
      <c r="BZ24" s="304"/>
      <c r="CA24" s="220">
        <f>IF(COUNT($G24:G24),EDATE(EDATE($G24,36),0))</f>
        <v>44483</v>
      </c>
      <c r="CB24" s="304"/>
      <c r="CC24" s="220">
        <f>IF(COUNT($G24:G24),EDATE(EDATE($G24,37),0))</f>
        <v>44514</v>
      </c>
      <c r="CD24" s="304"/>
      <c r="CE24" s="220">
        <f>IF(COUNT($G24:G24),EDATE(EDATE($G24,38),0))</f>
        <v>44544</v>
      </c>
      <c r="CF24" s="304"/>
      <c r="CG24" s="220">
        <f>IF(COUNT($G24:G24),EDATE(EDATE($G24,39),0))</f>
        <v>44575</v>
      </c>
      <c r="CH24" s="304"/>
      <c r="CI24" s="220">
        <f>IF(COUNT($G24:G24),EDATE(EDATE($G24,40),0))</f>
        <v>44606</v>
      </c>
      <c r="CJ24" s="304"/>
      <c r="CK24" s="220">
        <f>IF(COUNT($G24:G24),EDATE(EDATE($G24,41),0))</f>
        <v>44634</v>
      </c>
      <c r="CL24" s="304"/>
      <c r="CM24" s="220">
        <f>IF(COUNT($G24:G24),EDATE(EDATE($G24,42),0))</f>
        <v>44665</v>
      </c>
      <c r="CN24" s="304"/>
      <c r="CO24" s="220">
        <f>IF(COUNT($G24:G24),EDATE(EDATE($G24,43),0))</f>
        <v>44695</v>
      </c>
      <c r="CP24" s="304"/>
      <c r="CQ24" s="220">
        <f>IF(COUNT($G24:G24),EDATE(EDATE($G24,44),0))</f>
        <v>44726</v>
      </c>
      <c r="CR24" s="304"/>
      <c r="CS24" s="220">
        <f>IF(COUNT($G24:G24),EDATE(EDATE($G24,45),0))</f>
        <v>44756</v>
      </c>
      <c r="CT24" s="304"/>
      <c r="CU24" s="220">
        <f>IF(COUNT($G24:G24),EDATE(EDATE($G24,46),0))</f>
        <v>44787</v>
      </c>
      <c r="CV24" s="304"/>
      <c r="CW24" s="220">
        <f>IF(COUNT($G24:G24),EDATE(EDATE($G24,47),0))</f>
        <v>44818</v>
      </c>
      <c r="CX24" s="304"/>
      <c r="CY24" s="220">
        <f>IF(COUNT($G24:G24),EDATE(EDATE($G24,48),0))</f>
        <v>44848</v>
      </c>
      <c r="CZ24" s="304"/>
      <c r="DA24" s="220">
        <f>IF(COUNT($G24:G24),EDATE(EDATE($G24,49),0))</f>
        <v>44879</v>
      </c>
      <c r="DB24" s="304"/>
      <c r="DC24" s="220">
        <f>IF(COUNT($G24:G24),EDATE(EDATE($G24,50),0))</f>
        <v>44909</v>
      </c>
      <c r="DD24" s="304"/>
      <c r="DE24" s="220">
        <f>IF(COUNT($G24:G24),EDATE(EDATE($G24,51),0))</f>
        <v>44940</v>
      </c>
      <c r="DF24" s="304"/>
      <c r="DG24" s="220">
        <f>IF(COUNT($G24:G24),EDATE(EDATE($G24,52),0))</f>
        <v>44971</v>
      </c>
      <c r="DH24" s="304"/>
      <c r="DI24" s="220">
        <f>IF(COUNT($G24:G24),EDATE(EDATE($G24,53),0))</f>
        <v>44999</v>
      </c>
      <c r="DJ24" s="304"/>
      <c r="DK24" s="220">
        <f>IF(COUNT($G24:G24),EDATE(EDATE($G24,54),0))</f>
        <v>45030</v>
      </c>
      <c r="DL24" s="304"/>
      <c r="DM24" s="220">
        <f>IF(COUNT($G24:G24),EDATE(EDATE($G24,55),0))</f>
        <v>45060</v>
      </c>
      <c r="DN24" s="304"/>
      <c r="DO24" s="220">
        <f>IF(COUNT($G24:G24),EDATE(EDATE($G24,56),0))</f>
        <v>45091</v>
      </c>
      <c r="DP24" s="304"/>
      <c r="DQ24" s="220">
        <f>IF(COUNT($G24:G24),EDATE(EDATE($G24,57),0))</f>
        <v>45121</v>
      </c>
      <c r="DR24" s="304"/>
      <c r="DS24" s="220">
        <f>IF(COUNT($G24:G24),EDATE(EDATE($G24,58),0))</f>
        <v>45152</v>
      </c>
      <c r="DT24" s="304"/>
      <c r="DU24" s="220">
        <f>IF(COUNT($G24:G24),EDATE(EDATE($G24,59),0))</f>
        <v>45183</v>
      </c>
      <c r="DV24" s="304"/>
      <c r="DW24" s="220">
        <f>IF(COUNT($G24:G24),EDATE(EDATE($G24,60),0))</f>
        <v>45213</v>
      </c>
      <c r="DX24" s="304"/>
      <c r="DY24" s="220">
        <f>IF(COUNT($G24:G24),EDATE(EDATE($G24,61),0))</f>
        <v>45244</v>
      </c>
      <c r="DZ24" s="304"/>
      <c r="EA24" s="220">
        <f>IF(COUNT($G24:G24),EDATE(EDATE($G24,62),0))</f>
        <v>45274</v>
      </c>
      <c r="EB24" s="304"/>
      <c r="EC24" s="220">
        <f>IF(COUNT($G24:G24),EDATE(EDATE($G24,63),0))</f>
        <v>45305</v>
      </c>
      <c r="ED24" s="304"/>
      <c r="EE24" s="220">
        <f>IF(COUNT($G24:G24),EDATE(EDATE($G24,64),0))</f>
        <v>45336</v>
      </c>
      <c r="EF24" s="308"/>
      <c r="EG24" s="47"/>
    </row>
    <row r="25" spans="1:137" ht="21" customHeight="1" thickBot="1">
      <c r="A25" s="215" t="str">
        <f t="shared" ca="1" si="0"/>
        <v/>
      </c>
      <c r="B25" s="280"/>
      <c r="C25" s="282" t="e">
        <f>+VLOOKUP(B25,'اسماء العملاء'!$A$2:$E$1270,5,FALSE)</f>
        <v>#N/A</v>
      </c>
      <c r="D25" s="282" t="e">
        <f>+VLOOKUP(B25,'اسماء العملاء'!$A$2:$C$1270,2,FALSE)</f>
        <v>#N/A</v>
      </c>
      <c r="E25" s="282" t="e">
        <f>+VLOOKUP(B25,'اسماء العملاء'!$A$2:$C$1270,3,FALSE)</f>
        <v>#N/A</v>
      </c>
      <c r="F25" s="218" t="e">
        <f>+VLOOKUP(B25,'اسماء العملاء'!$A$2:$F$142,6,FALSE)</f>
        <v>#N/A</v>
      </c>
      <c r="G25" s="220">
        <v>43388</v>
      </c>
      <c r="H25" s="303"/>
      <c r="I25" s="220">
        <f>IF(COUNT($G25:G25),EDATE(EDATE($G25,1),0))</f>
        <v>43419</v>
      </c>
      <c r="J25" s="304"/>
      <c r="K25" s="220">
        <f>IF(COUNT($G25:G25),EDATE(EDATE($G25,2),0))</f>
        <v>43449</v>
      </c>
      <c r="L25" s="304"/>
      <c r="M25" s="220">
        <f>IF(COUNT($G25:G25),EDATE(EDATE($G25,3),0))</f>
        <v>43480</v>
      </c>
      <c r="N25" s="304"/>
      <c r="O25" s="220">
        <f>IF(COUNT($G25:G25),EDATE(EDATE($G25,4),0))</f>
        <v>43511</v>
      </c>
      <c r="P25" s="304"/>
      <c r="Q25" s="220">
        <f>IF(COUNT($G25:G25),EDATE(EDATE($G25,5),0))</f>
        <v>43539</v>
      </c>
      <c r="R25" s="304"/>
      <c r="S25" s="220">
        <f>IF(COUNT($G25:G25),EDATE(EDATE($G25,6),0))</f>
        <v>43570</v>
      </c>
      <c r="T25" s="304"/>
      <c r="U25" s="220">
        <f>IF(COUNT($G25:G25),EDATE(EDATE($G25,7),0))</f>
        <v>43600</v>
      </c>
      <c r="V25" s="304"/>
      <c r="W25" s="220">
        <f>IF(COUNT($G25:G25),EDATE(EDATE($G25,8),0))</f>
        <v>43631</v>
      </c>
      <c r="X25" s="304"/>
      <c r="Y25" s="220">
        <f>IF(COUNT($G25:G25),EDATE(EDATE($G25,9),0))</f>
        <v>43661</v>
      </c>
      <c r="Z25" s="304"/>
      <c r="AA25" s="220">
        <f>IF(COUNT($G25:G25),EDATE(EDATE($G25,10),0))</f>
        <v>43692</v>
      </c>
      <c r="AB25" s="304"/>
      <c r="AC25" s="220">
        <f>IF(COUNT($G25:G25),EDATE(EDATE($G25,11),0))</f>
        <v>43723</v>
      </c>
      <c r="AD25" s="304"/>
      <c r="AE25" s="220">
        <f>IF(COUNT($G25:G25),EDATE(EDATE($G25,12),0))</f>
        <v>43753</v>
      </c>
      <c r="AF25" s="304"/>
      <c r="AG25" s="220">
        <f>IF(COUNT($G25:G25),EDATE(EDATE($G25,13),0))</f>
        <v>43784</v>
      </c>
      <c r="AH25" s="304"/>
      <c r="AI25" s="220">
        <f>IF(COUNT($G25:G25),EDATE(EDATE($G25,14),0))</f>
        <v>43814</v>
      </c>
      <c r="AJ25" s="304"/>
      <c r="AK25" s="220">
        <f>IF(COUNT($G25:G25),EDATE(EDATE($G25,15),0))</f>
        <v>43845</v>
      </c>
      <c r="AL25" s="304"/>
      <c r="AM25" s="220">
        <f>IF(COUNT($G25:G25),EDATE(EDATE($G25,16),0))</f>
        <v>43876</v>
      </c>
      <c r="AN25" s="304"/>
      <c r="AO25" s="220">
        <f>IF(COUNT($G25:G25),EDATE(EDATE($G25,17),0))</f>
        <v>43905</v>
      </c>
      <c r="AP25" s="304"/>
      <c r="AQ25" s="220">
        <f>IF(COUNT($G25:G25),EDATE(EDATE($G25,18),0))</f>
        <v>43936</v>
      </c>
      <c r="AR25" s="304"/>
      <c r="AS25" s="220">
        <f>IF(COUNT($G25:G25),EDATE(EDATE($G25,19),0))</f>
        <v>43966</v>
      </c>
      <c r="AT25" s="304"/>
      <c r="AU25" s="220">
        <f>IF(COUNT($G25:G25),EDATE(EDATE($G25,20),0))</f>
        <v>43997</v>
      </c>
      <c r="AV25" s="304"/>
      <c r="AW25" s="220">
        <f>IF(COUNT($G25:G25),EDATE(EDATE($G25,21),0))</f>
        <v>44027</v>
      </c>
      <c r="AX25" s="304"/>
      <c r="AY25" s="220">
        <f>IF(COUNT($G25:G25),EDATE(EDATE($G25,22),0))</f>
        <v>44058</v>
      </c>
      <c r="AZ25" s="304"/>
      <c r="BA25" s="220">
        <f>IF(COUNT($G25:G25),EDATE(EDATE($G25,23),0))</f>
        <v>44089</v>
      </c>
      <c r="BB25" s="304"/>
      <c r="BC25" s="220">
        <f>IF(COUNT($G25:G25),EDATE(EDATE($G25,24),0))</f>
        <v>44119</v>
      </c>
      <c r="BD25" s="304"/>
      <c r="BE25" s="220">
        <f>IF(COUNT($G25:G25),EDATE(EDATE($G25,25),0))</f>
        <v>44150</v>
      </c>
      <c r="BF25" s="304"/>
      <c r="BG25" s="220">
        <f>IF(COUNT($G25:G25),EDATE(EDATE($G25,26),0))</f>
        <v>44180</v>
      </c>
      <c r="BH25" s="304"/>
      <c r="BI25" s="220">
        <f>IF(COUNT($G25:G25),EDATE(EDATE($G25,27),0))</f>
        <v>44211</v>
      </c>
      <c r="BJ25" s="304"/>
      <c r="BK25" s="220">
        <f>IF(COUNT($G25:G25),EDATE(EDATE($G25,28),0))</f>
        <v>44242</v>
      </c>
      <c r="BL25" s="304"/>
      <c r="BM25" s="220">
        <f>IF(COUNT($G25:G25),EDATE(EDATE($G25,29),0))</f>
        <v>44270</v>
      </c>
      <c r="BN25" s="304"/>
      <c r="BO25" s="220">
        <f>IF(COUNT($G25:G25),EDATE(EDATE($G25,30),0))</f>
        <v>44301</v>
      </c>
      <c r="BP25" s="304"/>
      <c r="BQ25" s="220">
        <f>IF(COUNT($G25:G25),EDATE(EDATE($G25,31),0))</f>
        <v>44331</v>
      </c>
      <c r="BR25" s="304"/>
      <c r="BS25" s="220">
        <f>IF(COUNT($G25:G25),EDATE(EDATE($G25,32),0))</f>
        <v>44362</v>
      </c>
      <c r="BT25" s="304"/>
      <c r="BU25" s="220">
        <f>IF(COUNT($G25:G25),EDATE(EDATE($G25,33),0))</f>
        <v>44392</v>
      </c>
      <c r="BV25" s="304"/>
      <c r="BW25" s="220">
        <f>IF(COUNT($G25:G25),EDATE(EDATE($G25,34),0))</f>
        <v>44423</v>
      </c>
      <c r="BX25" s="304"/>
      <c r="BY25" s="220">
        <f>IF(COUNT($G25:G25),EDATE(EDATE($G25,35),0))</f>
        <v>44454</v>
      </c>
      <c r="BZ25" s="304"/>
      <c r="CA25" s="220">
        <f>IF(COUNT($G25:G25),EDATE(EDATE($G25,36),0))</f>
        <v>44484</v>
      </c>
      <c r="CB25" s="304"/>
      <c r="CC25" s="220">
        <f>IF(COUNT($G25:G25),EDATE(EDATE($G25,37),0))</f>
        <v>44515</v>
      </c>
      <c r="CD25" s="304"/>
      <c r="CE25" s="220">
        <f>IF(COUNT($G25:G25),EDATE(EDATE($G25,38),0))</f>
        <v>44545</v>
      </c>
      <c r="CF25" s="304"/>
      <c r="CG25" s="220">
        <f>IF(COUNT($G25:G25),EDATE(EDATE($G25,39),0))</f>
        <v>44576</v>
      </c>
      <c r="CH25" s="304"/>
      <c r="CI25" s="220">
        <f>IF(COUNT($G25:G25),EDATE(EDATE($G25,40),0))</f>
        <v>44607</v>
      </c>
      <c r="CJ25" s="304"/>
      <c r="CK25" s="220">
        <f>IF(COUNT($G25:G25),EDATE(EDATE($G25,41),0))</f>
        <v>44635</v>
      </c>
      <c r="CL25" s="304"/>
      <c r="CM25" s="220">
        <f>IF(COUNT($G25:G25),EDATE(EDATE($G25,42),0))</f>
        <v>44666</v>
      </c>
      <c r="CN25" s="304"/>
      <c r="CO25" s="220">
        <f>IF(COUNT($G25:G25),EDATE(EDATE($G25,43),0))</f>
        <v>44696</v>
      </c>
      <c r="CP25" s="304"/>
      <c r="CQ25" s="220">
        <f>IF(COUNT($G25:G25),EDATE(EDATE($G25,44),0))</f>
        <v>44727</v>
      </c>
      <c r="CR25" s="304"/>
      <c r="CS25" s="220">
        <f>IF(COUNT($G25:G25),EDATE(EDATE($G25,45),0))</f>
        <v>44757</v>
      </c>
      <c r="CT25" s="304"/>
      <c r="CU25" s="220">
        <f>IF(COUNT($G25:G25),EDATE(EDATE($G25,46),0))</f>
        <v>44788</v>
      </c>
      <c r="CV25" s="304"/>
      <c r="CW25" s="220">
        <f>IF(COUNT($G25:G25),EDATE(EDATE($G25,47),0))</f>
        <v>44819</v>
      </c>
      <c r="CX25" s="304"/>
      <c r="CY25" s="220">
        <f>IF(COUNT($G25:G25),EDATE(EDATE($G25,48),0))</f>
        <v>44849</v>
      </c>
      <c r="CZ25" s="304"/>
      <c r="DA25" s="220">
        <f>IF(COUNT($G25:G25),EDATE(EDATE($G25,49),0))</f>
        <v>44880</v>
      </c>
      <c r="DB25" s="304"/>
      <c r="DC25" s="220">
        <f>IF(COUNT($G25:G25),EDATE(EDATE($G25,50),0))</f>
        <v>44910</v>
      </c>
      <c r="DD25" s="304"/>
      <c r="DE25" s="220">
        <f>IF(COUNT($G25:G25),EDATE(EDATE($G25,51),0))</f>
        <v>44941</v>
      </c>
      <c r="DF25" s="304"/>
      <c r="DG25" s="220">
        <f>IF(COUNT($G25:G25),EDATE(EDATE($G25,52),0))</f>
        <v>44972</v>
      </c>
      <c r="DH25" s="304"/>
      <c r="DI25" s="220">
        <f>IF(COUNT($G25:G25),EDATE(EDATE($G25,53),0))</f>
        <v>45000</v>
      </c>
      <c r="DJ25" s="304"/>
      <c r="DK25" s="220">
        <f>IF(COUNT($G25:G25),EDATE(EDATE($G25,54),0))</f>
        <v>45031</v>
      </c>
      <c r="DL25" s="304"/>
      <c r="DM25" s="220">
        <f>IF(COUNT($G25:G25),EDATE(EDATE($G25,55),0))</f>
        <v>45061</v>
      </c>
      <c r="DN25" s="304"/>
      <c r="DO25" s="220">
        <f>IF(COUNT($G25:G25),EDATE(EDATE($G25,56),0))</f>
        <v>45092</v>
      </c>
      <c r="DP25" s="304"/>
      <c r="DQ25" s="220">
        <f>IF(COUNT($G25:G25),EDATE(EDATE($G25,57),0))</f>
        <v>45122</v>
      </c>
      <c r="DR25" s="304"/>
      <c r="DS25" s="220">
        <f>IF(COUNT($G25:G25),EDATE(EDATE($G25,58),0))</f>
        <v>45153</v>
      </c>
      <c r="DT25" s="304"/>
      <c r="DU25" s="220">
        <f>IF(COUNT($G25:G25),EDATE(EDATE($G25,59),0))</f>
        <v>45184</v>
      </c>
      <c r="DV25" s="304"/>
      <c r="DW25" s="220">
        <f>IF(COUNT($G25:G25),EDATE(EDATE($G25,60),0))</f>
        <v>45214</v>
      </c>
      <c r="DX25" s="304"/>
      <c r="DY25" s="220">
        <f>IF(COUNT($G25:G25),EDATE(EDATE($G25,61),0))</f>
        <v>45245</v>
      </c>
      <c r="DZ25" s="304"/>
      <c r="EA25" s="220">
        <f>IF(COUNT($G25:G25),EDATE(EDATE($G25,62),0))</f>
        <v>45275</v>
      </c>
      <c r="EB25" s="304"/>
      <c r="EC25" s="220">
        <f>IF(COUNT($G25:G25),EDATE(EDATE($G25,63),0))</f>
        <v>45306</v>
      </c>
      <c r="ED25" s="304"/>
      <c r="EE25" s="220">
        <f>IF(COUNT($G25:G25),EDATE(EDATE($G25,64),0))</f>
        <v>45337</v>
      </c>
      <c r="EF25" s="308"/>
      <c r="EG25" s="47"/>
    </row>
    <row r="26" spans="1:137" ht="21" customHeight="1" thickBot="1">
      <c r="A26" s="215" t="str">
        <f t="shared" ca="1" si="0"/>
        <v/>
      </c>
      <c r="B26" s="280"/>
      <c r="C26" s="282" t="e">
        <f>+VLOOKUP(B26,'اسماء العملاء'!$A$2:$E$1270,5,FALSE)</f>
        <v>#N/A</v>
      </c>
      <c r="D26" s="282" t="e">
        <f>+VLOOKUP(B26,'اسماء العملاء'!$A$2:$C$1270,2,FALSE)</f>
        <v>#N/A</v>
      </c>
      <c r="E26" s="282" t="e">
        <f>+VLOOKUP(B26,'اسماء العملاء'!$A$2:$C$1270,3,FALSE)</f>
        <v>#N/A</v>
      </c>
      <c r="F26" s="218" t="e">
        <f>+VLOOKUP(B26,'اسماء العملاء'!$A$2:$F$142,6,FALSE)</f>
        <v>#N/A</v>
      </c>
      <c r="G26" s="220">
        <v>43389</v>
      </c>
      <c r="H26" s="303"/>
      <c r="I26" s="220">
        <f>IF(COUNT($G26:G26),EDATE(EDATE($G26,1),0))</f>
        <v>43420</v>
      </c>
      <c r="J26" s="304"/>
      <c r="K26" s="220">
        <f>IF(COUNT($G26:G26),EDATE(EDATE($G26,2),0))</f>
        <v>43450</v>
      </c>
      <c r="L26" s="304"/>
      <c r="M26" s="220">
        <f>IF(COUNT($G26:G26),EDATE(EDATE($G26,3),0))</f>
        <v>43481</v>
      </c>
      <c r="N26" s="304"/>
      <c r="O26" s="220">
        <f>IF(COUNT($G26:G26),EDATE(EDATE($G26,4),0))</f>
        <v>43512</v>
      </c>
      <c r="P26" s="304"/>
      <c r="Q26" s="220">
        <f>IF(COUNT($G26:G26),EDATE(EDATE($G26,5),0))</f>
        <v>43540</v>
      </c>
      <c r="R26" s="304"/>
      <c r="S26" s="220">
        <f>IF(COUNT($G26:G26),EDATE(EDATE($G26,6),0))</f>
        <v>43571</v>
      </c>
      <c r="T26" s="304"/>
      <c r="U26" s="220">
        <f>IF(COUNT($G26:G26),EDATE(EDATE($G26,7),0))</f>
        <v>43601</v>
      </c>
      <c r="V26" s="304"/>
      <c r="W26" s="220">
        <f>IF(COUNT($G26:G26),EDATE(EDATE($G26,8),0))</f>
        <v>43632</v>
      </c>
      <c r="X26" s="304"/>
      <c r="Y26" s="220">
        <f>IF(COUNT($G26:G26),EDATE(EDATE($G26,9),0))</f>
        <v>43662</v>
      </c>
      <c r="Z26" s="304"/>
      <c r="AA26" s="220">
        <f>IF(COUNT($G26:G26),EDATE(EDATE($G26,10),0))</f>
        <v>43693</v>
      </c>
      <c r="AB26" s="304"/>
      <c r="AC26" s="220">
        <f>IF(COUNT($G26:G26),EDATE(EDATE($G26,11),0))</f>
        <v>43724</v>
      </c>
      <c r="AD26" s="304"/>
      <c r="AE26" s="220">
        <f>IF(COUNT($G26:G26),EDATE(EDATE($G26,12),0))</f>
        <v>43754</v>
      </c>
      <c r="AF26" s="304"/>
      <c r="AG26" s="220">
        <f>IF(COUNT($G26:G26),EDATE(EDATE($G26,13),0))</f>
        <v>43785</v>
      </c>
      <c r="AH26" s="304"/>
      <c r="AI26" s="220">
        <f>IF(COUNT($G26:G26),EDATE(EDATE($G26,14),0))</f>
        <v>43815</v>
      </c>
      <c r="AJ26" s="304"/>
      <c r="AK26" s="220">
        <f>IF(COUNT($G26:G26),EDATE(EDATE($G26,15),0))</f>
        <v>43846</v>
      </c>
      <c r="AL26" s="304"/>
      <c r="AM26" s="220">
        <f>IF(COUNT($G26:G26),EDATE(EDATE($G26,16),0))</f>
        <v>43877</v>
      </c>
      <c r="AN26" s="304"/>
      <c r="AO26" s="220">
        <f>IF(COUNT($G26:G26),EDATE(EDATE($G26,17),0))</f>
        <v>43906</v>
      </c>
      <c r="AP26" s="304"/>
      <c r="AQ26" s="220">
        <f>IF(COUNT($G26:G26),EDATE(EDATE($G26,18),0))</f>
        <v>43937</v>
      </c>
      <c r="AR26" s="304"/>
      <c r="AS26" s="220">
        <f>IF(COUNT($G26:G26),EDATE(EDATE($G26,19),0))</f>
        <v>43967</v>
      </c>
      <c r="AT26" s="304"/>
      <c r="AU26" s="220">
        <f>IF(COUNT($G26:G26),EDATE(EDATE($G26,20),0))</f>
        <v>43998</v>
      </c>
      <c r="AV26" s="304"/>
      <c r="AW26" s="220">
        <f>IF(COUNT($G26:G26),EDATE(EDATE($G26,21),0))</f>
        <v>44028</v>
      </c>
      <c r="AX26" s="304"/>
      <c r="AY26" s="220">
        <f>IF(COUNT($G26:G26),EDATE(EDATE($G26,22),0))</f>
        <v>44059</v>
      </c>
      <c r="AZ26" s="304"/>
      <c r="BA26" s="220">
        <f>IF(COUNT($G26:G26),EDATE(EDATE($G26,23),0))</f>
        <v>44090</v>
      </c>
      <c r="BB26" s="304"/>
      <c r="BC26" s="220">
        <f>IF(COUNT($G26:G26),EDATE(EDATE($G26,24),0))</f>
        <v>44120</v>
      </c>
      <c r="BD26" s="304"/>
      <c r="BE26" s="220">
        <f>IF(COUNT($G26:G26),EDATE(EDATE($G26,25),0))</f>
        <v>44151</v>
      </c>
      <c r="BF26" s="304"/>
      <c r="BG26" s="220">
        <f>IF(COUNT($G26:G26),EDATE(EDATE($G26,26),0))</f>
        <v>44181</v>
      </c>
      <c r="BH26" s="304"/>
      <c r="BI26" s="220">
        <f>IF(COUNT($G26:G26),EDATE(EDATE($G26,27),0))</f>
        <v>44212</v>
      </c>
      <c r="BJ26" s="304"/>
      <c r="BK26" s="220">
        <f>IF(COUNT($G26:G26),EDATE(EDATE($G26,28),0))</f>
        <v>44243</v>
      </c>
      <c r="BL26" s="304"/>
      <c r="BM26" s="220">
        <f>IF(COUNT($G26:G26),EDATE(EDATE($G26,29),0))</f>
        <v>44271</v>
      </c>
      <c r="BN26" s="304"/>
      <c r="BO26" s="220">
        <f>IF(COUNT($G26:G26),EDATE(EDATE($G26,30),0))</f>
        <v>44302</v>
      </c>
      <c r="BP26" s="304"/>
      <c r="BQ26" s="220">
        <f>IF(COUNT($G26:G26),EDATE(EDATE($G26,31),0))</f>
        <v>44332</v>
      </c>
      <c r="BR26" s="304"/>
      <c r="BS26" s="220">
        <f>IF(COUNT($G26:G26),EDATE(EDATE($G26,32),0))</f>
        <v>44363</v>
      </c>
      <c r="BT26" s="304"/>
      <c r="BU26" s="220">
        <f>IF(COUNT($G26:G26),EDATE(EDATE($G26,33),0))</f>
        <v>44393</v>
      </c>
      <c r="BV26" s="304"/>
      <c r="BW26" s="220">
        <f>IF(COUNT($G26:G26),EDATE(EDATE($G26,34),0))</f>
        <v>44424</v>
      </c>
      <c r="BX26" s="304"/>
      <c r="BY26" s="220">
        <f>IF(COUNT($G26:G26),EDATE(EDATE($G26,35),0))</f>
        <v>44455</v>
      </c>
      <c r="BZ26" s="304"/>
      <c r="CA26" s="220">
        <f>IF(COUNT($G26:G26),EDATE(EDATE($G26,36),0))</f>
        <v>44485</v>
      </c>
      <c r="CB26" s="304"/>
      <c r="CC26" s="220">
        <f>IF(COUNT($G26:G26),EDATE(EDATE($G26,37),0))</f>
        <v>44516</v>
      </c>
      <c r="CD26" s="304"/>
      <c r="CE26" s="220">
        <f>IF(COUNT($G26:G26),EDATE(EDATE($G26,38),0))</f>
        <v>44546</v>
      </c>
      <c r="CF26" s="304"/>
      <c r="CG26" s="220">
        <f>IF(COUNT($G26:G26),EDATE(EDATE($G26,39),0))</f>
        <v>44577</v>
      </c>
      <c r="CH26" s="304"/>
      <c r="CI26" s="220">
        <f>IF(COUNT($G26:G26),EDATE(EDATE($G26,40),0))</f>
        <v>44608</v>
      </c>
      <c r="CJ26" s="304"/>
      <c r="CK26" s="220">
        <f>IF(COUNT($G26:G26),EDATE(EDATE($G26,41),0))</f>
        <v>44636</v>
      </c>
      <c r="CL26" s="304"/>
      <c r="CM26" s="220">
        <f>IF(COUNT($G26:G26),EDATE(EDATE($G26,42),0))</f>
        <v>44667</v>
      </c>
      <c r="CN26" s="304"/>
      <c r="CO26" s="220">
        <f>IF(COUNT($G26:G26),EDATE(EDATE($G26,43),0))</f>
        <v>44697</v>
      </c>
      <c r="CP26" s="304"/>
      <c r="CQ26" s="220">
        <f>IF(COUNT($G26:G26),EDATE(EDATE($G26,44),0))</f>
        <v>44728</v>
      </c>
      <c r="CR26" s="304"/>
      <c r="CS26" s="220">
        <f>IF(COUNT($G26:G26),EDATE(EDATE($G26,45),0))</f>
        <v>44758</v>
      </c>
      <c r="CT26" s="304"/>
      <c r="CU26" s="220">
        <f>IF(COUNT($G26:G26),EDATE(EDATE($G26,46),0))</f>
        <v>44789</v>
      </c>
      <c r="CV26" s="304"/>
      <c r="CW26" s="220">
        <f>IF(COUNT($G26:G26),EDATE(EDATE($G26,47),0))</f>
        <v>44820</v>
      </c>
      <c r="CX26" s="304"/>
      <c r="CY26" s="220">
        <f>IF(COUNT($G26:G26),EDATE(EDATE($G26,48),0))</f>
        <v>44850</v>
      </c>
      <c r="CZ26" s="304"/>
      <c r="DA26" s="220">
        <f>IF(COUNT($G26:G26),EDATE(EDATE($G26,49),0))</f>
        <v>44881</v>
      </c>
      <c r="DB26" s="304"/>
      <c r="DC26" s="220">
        <f>IF(COUNT($G26:G26),EDATE(EDATE($G26,50),0))</f>
        <v>44911</v>
      </c>
      <c r="DD26" s="304"/>
      <c r="DE26" s="220">
        <f>IF(COUNT($G26:G26),EDATE(EDATE($G26,51),0))</f>
        <v>44942</v>
      </c>
      <c r="DF26" s="304"/>
      <c r="DG26" s="220">
        <f>IF(COUNT($G26:G26),EDATE(EDATE($G26,52),0))</f>
        <v>44973</v>
      </c>
      <c r="DH26" s="304"/>
      <c r="DI26" s="220">
        <f>IF(COUNT($G26:G26),EDATE(EDATE($G26,53),0))</f>
        <v>45001</v>
      </c>
      <c r="DJ26" s="304"/>
      <c r="DK26" s="220">
        <f>IF(COUNT($G26:G26),EDATE(EDATE($G26,54),0))</f>
        <v>45032</v>
      </c>
      <c r="DL26" s="304"/>
      <c r="DM26" s="220">
        <f>IF(COUNT($G26:G26),EDATE(EDATE($G26,55),0))</f>
        <v>45062</v>
      </c>
      <c r="DN26" s="304"/>
      <c r="DO26" s="220">
        <f>IF(COUNT($G26:G26),EDATE(EDATE($G26,56),0))</f>
        <v>45093</v>
      </c>
      <c r="DP26" s="304"/>
      <c r="DQ26" s="220">
        <f>IF(COUNT($G26:G26),EDATE(EDATE($G26,57),0))</f>
        <v>45123</v>
      </c>
      <c r="DR26" s="304"/>
      <c r="DS26" s="220">
        <f>IF(COUNT($G26:G26),EDATE(EDATE($G26,58),0))</f>
        <v>45154</v>
      </c>
      <c r="DT26" s="304"/>
      <c r="DU26" s="220">
        <f>IF(COUNT($G26:G26),EDATE(EDATE($G26,59),0))</f>
        <v>45185</v>
      </c>
      <c r="DV26" s="304"/>
      <c r="DW26" s="220">
        <f>IF(COUNT($G26:G26),EDATE(EDATE($G26,60),0))</f>
        <v>45215</v>
      </c>
      <c r="DX26" s="304"/>
      <c r="DY26" s="220">
        <f>IF(COUNT($G26:G26),EDATE(EDATE($G26,61),0))</f>
        <v>45246</v>
      </c>
      <c r="DZ26" s="304"/>
      <c r="EA26" s="220">
        <f>IF(COUNT($G26:G26),EDATE(EDATE($G26,62),0))</f>
        <v>45276</v>
      </c>
      <c r="EB26" s="304"/>
      <c r="EC26" s="220">
        <f>IF(COUNT($G26:G26),EDATE(EDATE($G26,63),0))</f>
        <v>45307</v>
      </c>
      <c r="ED26" s="304"/>
      <c r="EE26" s="220">
        <f>IF(COUNT($G26:G26),EDATE(EDATE($G26,64),0))</f>
        <v>45338</v>
      </c>
      <c r="EF26" s="308"/>
      <c r="EG26" s="47"/>
    </row>
    <row r="27" spans="1:137" ht="21" customHeight="1" thickBot="1">
      <c r="A27" s="215" t="str">
        <f t="shared" ca="1" si="0"/>
        <v/>
      </c>
      <c r="B27" s="280"/>
      <c r="C27" s="282" t="e">
        <f>+VLOOKUP(B27,'اسماء العملاء'!$A$2:$E$1270,5,FALSE)</f>
        <v>#N/A</v>
      </c>
      <c r="D27" s="282" t="e">
        <f>+VLOOKUP(B27,'اسماء العملاء'!$A$2:$C$1270,2,FALSE)</f>
        <v>#N/A</v>
      </c>
      <c r="E27" s="282" t="e">
        <f>+VLOOKUP(B27,'اسماء العملاء'!$A$2:$C$1270,3,FALSE)</f>
        <v>#N/A</v>
      </c>
      <c r="F27" s="218" t="e">
        <f>+VLOOKUP(B27,'اسماء العملاء'!$A$2:$F$142,6,FALSE)</f>
        <v>#N/A</v>
      </c>
      <c r="G27" s="220">
        <v>43390</v>
      </c>
      <c r="H27" s="303"/>
      <c r="I27" s="220">
        <f>IF(COUNT($G27:G27),EDATE(EDATE($G27,1),0))</f>
        <v>43421</v>
      </c>
      <c r="J27" s="304"/>
      <c r="K27" s="220">
        <f>IF(COUNT($G27:G27),EDATE(EDATE($G27,2),0))</f>
        <v>43451</v>
      </c>
      <c r="L27" s="304"/>
      <c r="M27" s="220">
        <f>IF(COUNT($G27:G27),EDATE(EDATE($G27,3),0))</f>
        <v>43482</v>
      </c>
      <c r="N27" s="304"/>
      <c r="O27" s="220">
        <f>IF(COUNT($G27:G27),EDATE(EDATE($G27,4),0))</f>
        <v>43513</v>
      </c>
      <c r="P27" s="304"/>
      <c r="Q27" s="220">
        <f>IF(COUNT($G27:G27),EDATE(EDATE($G27,5),0))</f>
        <v>43541</v>
      </c>
      <c r="R27" s="304"/>
      <c r="S27" s="220">
        <f>IF(COUNT($G27:G27),EDATE(EDATE($G27,6),0))</f>
        <v>43572</v>
      </c>
      <c r="T27" s="304"/>
      <c r="U27" s="220">
        <f>IF(COUNT($G27:G27),EDATE(EDATE($G27,7),0))</f>
        <v>43602</v>
      </c>
      <c r="V27" s="304"/>
      <c r="W27" s="220">
        <f>IF(COUNT($G27:G27),EDATE(EDATE($G27,8),0))</f>
        <v>43633</v>
      </c>
      <c r="X27" s="304"/>
      <c r="Y27" s="220">
        <f>IF(COUNT($G27:G27),EDATE(EDATE($G27,9),0))</f>
        <v>43663</v>
      </c>
      <c r="Z27" s="304"/>
      <c r="AA27" s="220">
        <f>IF(COUNT($G27:G27),EDATE(EDATE($G27,10),0))</f>
        <v>43694</v>
      </c>
      <c r="AB27" s="304"/>
      <c r="AC27" s="220">
        <f>IF(COUNT($G27:G27),EDATE(EDATE($G27,11),0))</f>
        <v>43725</v>
      </c>
      <c r="AD27" s="304"/>
      <c r="AE27" s="220">
        <f>IF(COUNT($G27:G27),EDATE(EDATE($G27,12),0))</f>
        <v>43755</v>
      </c>
      <c r="AF27" s="304"/>
      <c r="AG27" s="220">
        <f>IF(COUNT($G27:G27),EDATE(EDATE($G27,13),0))</f>
        <v>43786</v>
      </c>
      <c r="AH27" s="304"/>
      <c r="AI27" s="220">
        <f>IF(COUNT($G27:G27),EDATE(EDATE($G27,14),0))</f>
        <v>43816</v>
      </c>
      <c r="AJ27" s="304"/>
      <c r="AK27" s="220">
        <f>IF(COUNT($G27:G27),EDATE(EDATE($G27,15),0))</f>
        <v>43847</v>
      </c>
      <c r="AL27" s="304"/>
      <c r="AM27" s="220">
        <f>IF(COUNT($G27:G27),EDATE(EDATE($G27,16),0))</f>
        <v>43878</v>
      </c>
      <c r="AN27" s="304"/>
      <c r="AO27" s="220">
        <f>IF(COUNT($G27:G27),EDATE(EDATE($G27,17),0))</f>
        <v>43907</v>
      </c>
      <c r="AP27" s="304"/>
      <c r="AQ27" s="220">
        <f>IF(COUNT($G27:G27),EDATE(EDATE($G27,18),0))</f>
        <v>43938</v>
      </c>
      <c r="AR27" s="304"/>
      <c r="AS27" s="220">
        <f>IF(COUNT($G27:G27),EDATE(EDATE($G27,19),0))</f>
        <v>43968</v>
      </c>
      <c r="AT27" s="304"/>
      <c r="AU27" s="220">
        <f>IF(COUNT($G27:G27),EDATE(EDATE($G27,20),0))</f>
        <v>43999</v>
      </c>
      <c r="AV27" s="304"/>
      <c r="AW27" s="220">
        <f>IF(COUNT($G27:G27),EDATE(EDATE($G27,21),0))</f>
        <v>44029</v>
      </c>
      <c r="AX27" s="304"/>
      <c r="AY27" s="220">
        <f>IF(COUNT($G27:G27),EDATE(EDATE($G27,22),0))</f>
        <v>44060</v>
      </c>
      <c r="AZ27" s="304"/>
      <c r="BA27" s="220">
        <f>IF(COUNT($G27:G27),EDATE(EDATE($G27,23),0))</f>
        <v>44091</v>
      </c>
      <c r="BB27" s="304"/>
      <c r="BC27" s="220">
        <f>IF(COUNT($G27:G27),EDATE(EDATE($G27,24),0))</f>
        <v>44121</v>
      </c>
      <c r="BD27" s="304"/>
      <c r="BE27" s="220">
        <f>IF(COUNT($G27:G27),EDATE(EDATE($G27,25),0))</f>
        <v>44152</v>
      </c>
      <c r="BF27" s="304"/>
      <c r="BG27" s="220">
        <f>IF(COUNT($G27:G27),EDATE(EDATE($G27,26),0))</f>
        <v>44182</v>
      </c>
      <c r="BH27" s="304"/>
      <c r="BI27" s="220">
        <f>IF(COUNT($G27:G27),EDATE(EDATE($G27,27),0))</f>
        <v>44213</v>
      </c>
      <c r="BJ27" s="304"/>
      <c r="BK27" s="220">
        <f>IF(COUNT($G27:G27),EDATE(EDATE($G27,28),0))</f>
        <v>44244</v>
      </c>
      <c r="BL27" s="304"/>
      <c r="BM27" s="220">
        <f>IF(COUNT($G27:G27),EDATE(EDATE($G27,29),0))</f>
        <v>44272</v>
      </c>
      <c r="BN27" s="304"/>
      <c r="BO27" s="220">
        <f>IF(COUNT($G27:G27),EDATE(EDATE($G27,30),0))</f>
        <v>44303</v>
      </c>
      <c r="BP27" s="304"/>
      <c r="BQ27" s="220">
        <f>IF(COUNT($G27:G27),EDATE(EDATE($G27,31),0))</f>
        <v>44333</v>
      </c>
      <c r="BR27" s="304"/>
      <c r="BS27" s="220">
        <f>IF(COUNT($G27:G27),EDATE(EDATE($G27,32),0))</f>
        <v>44364</v>
      </c>
      <c r="BT27" s="304"/>
      <c r="BU27" s="220">
        <f>IF(COUNT($G27:G27),EDATE(EDATE($G27,33),0))</f>
        <v>44394</v>
      </c>
      <c r="BV27" s="304"/>
      <c r="BW27" s="220">
        <f>IF(COUNT($G27:G27),EDATE(EDATE($G27,34),0))</f>
        <v>44425</v>
      </c>
      <c r="BX27" s="304"/>
      <c r="BY27" s="220">
        <f>IF(COUNT($G27:G27),EDATE(EDATE($G27,35),0))</f>
        <v>44456</v>
      </c>
      <c r="BZ27" s="304"/>
      <c r="CA27" s="220">
        <f>IF(COUNT($G27:G27),EDATE(EDATE($G27,36),0))</f>
        <v>44486</v>
      </c>
      <c r="CB27" s="304"/>
      <c r="CC27" s="220">
        <f>IF(COUNT($G27:G27),EDATE(EDATE($G27,37),0))</f>
        <v>44517</v>
      </c>
      <c r="CD27" s="304"/>
      <c r="CE27" s="220">
        <f>IF(COUNT($G27:G27),EDATE(EDATE($G27,38),0))</f>
        <v>44547</v>
      </c>
      <c r="CF27" s="304"/>
      <c r="CG27" s="220">
        <f>IF(COUNT($G27:G27),EDATE(EDATE($G27,39),0))</f>
        <v>44578</v>
      </c>
      <c r="CH27" s="304"/>
      <c r="CI27" s="220">
        <f>IF(COUNT($G27:G27),EDATE(EDATE($G27,40),0))</f>
        <v>44609</v>
      </c>
      <c r="CJ27" s="304"/>
      <c r="CK27" s="220">
        <f>IF(COUNT($G27:G27),EDATE(EDATE($G27,41),0))</f>
        <v>44637</v>
      </c>
      <c r="CL27" s="304"/>
      <c r="CM27" s="220">
        <f>IF(COUNT($G27:G27),EDATE(EDATE($G27,42),0))</f>
        <v>44668</v>
      </c>
      <c r="CN27" s="304"/>
      <c r="CO27" s="220">
        <f>IF(COUNT($G27:G27),EDATE(EDATE($G27,43),0))</f>
        <v>44698</v>
      </c>
      <c r="CP27" s="304"/>
      <c r="CQ27" s="220">
        <f>IF(COUNT($G27:G27),EDATE(EDATE($G27,44),0))</f>
        <v>44729</v>
      </c>
      <c r="CR27" s="304"/>
      <c r="CS27" s="220">
        <f>IF(COUNT($G27:G27),EDATE(EDATE($G27,45),0))</f>
        <v>44759</v>
      </c>
      <c r="CT27" s="304"/>
      <c r="CU27" s="220">
        <f>IF(COUNT($G27:G27),EDATE(EDATE($G27,46),0))</f>
        <v>44790</v>
      </c>
      <c r="CV27" s="304"/>
      <c r="CW27" s="220">
        <f>IF(COUNT($G27:G27),EDATE(EDATE($G27,47),0))</f>
        <v>44821</v>
      </c>
      <c r="CX27" s="304"/>
      <c r="CY27" s="220">
        <f>IF(COUNT($G27:G27),EDATE(EDATE($G27,48),0))</f>
        <v>44851</v>
      </c>
      <c r="CZ27" s="304"/>
      <c r="DA27" s="220">
        <f>IF(COUNT($G27:G27),EDATE(EDATE($G27,49),0))</f>
        <v>44882</v>
      </c>
      <c r="DB27" s="304"/>
      <c r="DC27" s="220">
        <f>IF(COUNT($G27:G27),EDATE(EDATE($G27,50),0))</f>
        <v>44912</v>
      </c>
      <c r="DD27" s="304"/>
      <c r="DE27" s="220">
        <f>IF(COUNT($G27:G27),EDATE(EDATE($G27,51),0))</f>
        <v>44943</v>
      </c>
      <c r="DF27" s="304"/>
      <c r="DG27" s="220">
        <f>IF(COUNT($G27:G27),EDATE(EDATE($G27,52),0))</f>
        <v>44974</v>
      </c>
      <c r="DH27" s="304"/>
      <c r="DI27" s="220">
        <f>IF(COUNT($G27:G27),EDATE(EDATE($G27,53),0))</f>
        <v>45002</v>
      </c>
      <c r="DJ27" s="304"/>
      <c r="DK27" s="220">
        <f>IF(COUNT($G27:G27),EDATE(EDATE($G27,54),0))</f>
        <v>45033</v>
      </c>
      <c r="DL27" s="304"/>
      <c r="DM27" s="220">
        <f>IF(COUNT($G27:G27),EDATE(EDATE($G27,55),0))</f>
        <v>45063</v>
      </c>
      <c r="DN27" s="304"/>
      <c r="DO27" s="220">
        <f>IF(COUNT($G27:G27),EDATE(EDATE($G27,56),0))</f>
        <v>45094</v>
      </c>
      <c r="DP27" s="304"/>
      <c r="DQ27" s="220">
        <f>IF(COUNT($G27:G27),EDATE(EDATE($G27,57),0))</f>
        <v>45124</v>
      </c>
      <c r="DR27" s="304"/>
      <c r="DS27" s="220">
        <f>IF(COUNT($G27:G27),EDATE(EDATE($G27,58),0))</f>
        <v>45155</v>
      </c>
      <c r="DT27" s="304"/>
      <c r="DU27" s="220">
        <f>IF(COUNT($G27:G27),EDATE(EDATE($G27,59),0))</f>
        <v>45186</v>
      </c>
      <c r="DV27" s="304"/>
      <c r="DW27" s="220">
        <f>IF(COUNT($G27:G27),EDATE(EDATE($G27,60),0))</f>
        <v>45216</v>
      </c>
      <c r="DX27" s="304"/>
      <c r="DY27" s="220">
        <f>IF(COUNT($G27:G27),EDATE(EDATE($G27,61),0))</f>
        <v>45247</v>
      </c>
      <c r="DZ27" s="304"/>
      <c r="EA27" s="220">
        <f>IF(COUNT($G27:G27),EDATE(EDATE($G27,62),0))</f>
        <v>45277</v>
      </c>
      <c r="EB27" s="304"/>
      <c r="EC27" s="220">
        <f>IF(COUNT($G27:G27),EDATE(EDATE($G27,63),0))</f>
        <v>45308</v>
      </c>
      <c r="ED27" s="304"/>
      <c r="EE27" s="220">
        <f>IF(COUNT($G27:G27),EDATE(EDATE($G27,64),0))</f>
        <v>45339</v>
      </c>
      <c r="EF27" s="308"/>
      <c r="EG27" s="47"/>
    </row>
    <row r="28" spans="1:137" ht="21" customHeight="1" thickBot="1">
      <c r="A28" s="215" t="str">
        <f t="shared" ca="1" si="0"/>
        <v/>
      </c>
      <c r="B28" s="280"/>
      <c r="C28" s="282" t="e">
        <f>+VLOOKUP(B28,'اسماء العملاء'!$A$2:$E$1270,5,FALSE)</f>
        <v>#N/A</v>
      </c>
      <c r="D28" s="282" t="e">
        <f>+VLOOKUP(B28,'اسماء العملاء'!$A$2:$C$1270,2,FALSE)</f>
        <v>#N/A</v>
      </c>
      <c r="E28" s="282" t="e">
        <f>+VLOOKUP(B28,'اسماء العملاء'!$A$2:$C$1270,3,FALSE)</f>
        <v>#N/A</v>
      </c>
      <c r="F28" s="218" t="e">
        <f>+VLOOKUP(B28,'اسماء العملاء'!$A$2:$F$142,6,FALSE)</f>
        <v>#N/A</v>
      </c>
      <c r="G28" s="220">
        <v>43391</v>
      </c>
      <c r="H28" s="303"/>
      <c r="I28" s="220">
        <f>IF(COUNT($G28:G28),EDATE(EDATE($G28,1),0))</f>
        <v>43422</v>
      </c>
      <c r="J28" s="304"/>
      <c r="K28" s="220">
        <f>IF(COUNT($G28:G28),EDATE(EDATE($G28,2),0))</f>
        <v>43452</v>
      </c>
      <c r="L28" s="304"/>
      <c r="M28" s="220">
        <f>IF(COUNT($G28:G28),EDATE(EDATE($G28,3),0))</f>
        <v>43483</v>
      </c>
      <c r="N28" s="304"/>
      <c r="O28" s="220">
        <f>IF(COUNT($G28:G28),EDATE(EDATE($G28,4),0))</f>
        <v>43514</v>
      </c>
      <c r="P28" s="304"/>
      <c r="Q28" s="220">
        <f>IF(COUNT($G28:G28),EDATE(EDATE($G28,5),0))</f>
        <v>43542</v>
      </c>
      <c r="R28" s="304"/>
      <c r="S28" s="220">
        <f>IF(COUNT($G28:G28),EDATE(EDATE($G28,6),0))</f>
        <v>43573</v>
      </c>
      <c r="T28" s="304"/>
      <c r="U28" s="220">
        <f>IF(COUNT($G28:G28),EDATE(EDATE($G28,7),0))</f>
        <v>43603</v>
      </c>
      <c r="V28" s="304"/>
      <c r="W28" s="220">
        <f>IF(COUNT($G28:G28),EDATE(EDATE($G28,8),0))</f>
        <v>43634</v>
      </c>
      <c r="X28" s="304"/>
      <c r="Y28" s="220">
        <f>IF(COUNT($G28:G28),EDATE(EDATE($G28,9),0))</f>
        <v>43664</v>
      </c>
      <c r="Z28" s="304"/>
      <c r="AA28" s="220">
        <f>IF(COUNT($G28:G28),EDATE(EDATE($G28,10),0))</f>
        <v>43695</v>
      </c>
      <c r="AB28" s="304"/>
      <c r="AC28" s="220">
        <f>IF(COUNT($G28:G28),EDATE(EDATE($G28,11),0))</f>
        <v>43726</v>
      </c>
      <c r="AD28" s="304"/>
      <c r="AE28" s="220">
        <f>IF(COUNT($G28:G28),EDATE(EDATE($G28,12),0))</f>
        <v>43756</v>
      </c>
      <c r="AF28" s="304"/>
      <c r="AG28" s="220">
        <f>IF(COUNT($G28:G28),EDATE(EDATE($G28,13),0))</f>
        <v>43787</v>
      </c>
      <c r="AH28" s="304"/>
      <c r="AI28" s="220">
        <f>IF(COUNT($G28:G28),EDATE(EDATE($G28,14),0))</f>
        <v>43817</v>
      </c>
      <c r="AJ28" s="304"/>
      <c r="AK28" s="220">
        <f>IF(COUNT($G28:G28),EDATE(EDATE($G28,15),0))</f>
        <v>43848</v>
      </c>
      <c r="AL28" s="304"/>
      <c r="AM28" s="220">
        <f>IF(COUNT($G28:G28),EDATE(EDATE($G28,16),0))</f>
        <v>43879</v>
      </c>
      <c r="AN28" s="304"/>
      <c r="AO28" s="220">
        <f>IF(COUNT($G28:G28),EDATE(EDATE($G28,17),0))</f>
        <v>43908</v>
      </c>
      <c r="AP28" s="304"/>
      <c r="AQ28" s="220">
        <f>IF(COUNT($G28:G28),EDATE(EDATE($G28,18),0))</f>
        <v>43939</v>
      </c>
      <c r="AR28" s="304"/>
      <c r="AS28" s="220">
        <f>IF(COUNT($G28:G28),EDATE(EDATE($G28,19),0))</f>
        <v>43969</v>
      </c>
      <c r="AT28" s="304"/>
      <c r="AU28" s="220">
        <f>IF(COUNT($G28:G28),EDATE(EDATE($G28,20),0))</f>
        <v>44000</v>
      </c>
      <c r="AV28" s="304"/>
      <c r="AW28" s="220">
        <f>IF(COUNT($G28:G28),EDATE(EDATE($G28,21),0))</f>
        <v>44030</v>
      </c>
      <c r="AX28" s="304"/>
      <c r="AY28" s="220">
        <f>IF(COUNT($G28:G28),EDATE(EDATE($G28,22),0))</f>
        <v>44061</v>
      </c>
      <c r="AZ28" s="304"/>
      <c r="BA28" s="220">
        <f>IF(COUNT($G28:G28),EDATE(EDATE($G28,23),0))</f>
        <v>44092</v>
      </c>
      <c r="BB28" s="304"/>
      <c r="BC28" s="220">
        <f>IF(COUNT($G28:G28),EDATE(EDATE($G28,24),0))</f>
        <v>44122</v>
      </c>
      <c r="BD28" s="304"/>
      <c r="BE28" s="220">
        <f>IF(COUNT($G28:G28),EDATE(EDATE($G28,25),0))</f>
        <v>44153</v>
      </c>
      <c r="BF28" s="304"/>
      <c r="BG28" s="220">
        <f>IF(COUNT($G28:G28),EDATE(EDATE($G28,26),0))</f>
        <v>44183</v>
      </c>
      <c r="BH28" s="304"/>
      <c r="BI28" s="220">
        <f>IF(COUNT($G28:G28),EDATE(EDATE($G28,27),0))</f>
        <v>44214</v>
      </c>
      <c r="BJ28" s="304"/>
      <c r="BK28" s="220">
        <f>IF(COUNT($G28:G28),EDATE(EDATE($G28,28),0))</f>
        <v>44245</v>
      </c>
      <c r="BL28" s="304"/>
      <c r="BM28" s="220">
        <f>IF(COUNT($G28:G28),EDATE(EDATE($G28,29),0))</f>
        <v>44273</v>
      </c>
      <c r="BN28" s="304"/>
      <c r="BO28" s="220">
        <f>IF(COUNT($G28:G28),EDATE(EDATE($G28,30),0))</f>
        <v>44304</v>
      </c>
      <c r="BP28" s="304"/>
      <c r="BQ28" s="220">
        <f>IF(COUNT($G28:G28),EDATE(EDATE($G28,31),0))</f>
        <v>44334</v>
      </c>
      <c r="BR28" s="304"/>
      <c r="BS28" s="220">
        <f>IF(COUNT($G28:G28),EDATE(EDATE($G28,32),0))</f>
        <v>44365</v>
      </c>
      <c r="BT28" s="304"/>
      <c r="BU28" s="220">
        <f>IF(COUNT($G28:G28),EDATE(EDATE($G28,33),0))</f>
        <v>44395</v>
      </c>
      <c r="BV28" s="304"/>
      <c r="BW28" s="220">
        <f>IF(COUNT($G28:G28),EDATE(EDATE($G28,34),0))</f>
        <v>44426</v>
      </c>
      <c r="BX28" s="304"/>
      <c r="BY28" s="220">
        <f>IF(COUNT($G28:G28),EDATE(EDATE($G28,35),0))</f>
        <v>44457</v>
      </c>
      <c r="BZ28" s="304"/>
      <c r="CA28" s="220">
        <f>IF(COUNT($G28:G28),EDATE(EDATE($G28,36),0))</f>
        <v>44487</v>
      </c>
      <c r="CB28" s="304"/>
      <c r="CC28" s="220">
        <f>IF(COUNT($G28:G28),EDATE(EDATE($G28,37),0))</f>
        <v>44518</v>
      </c>
      <c r="CD28" s="304"/>
      <c r="CE28" s="220">
        <f>IF(COUNT($G28:G28),EDATE(EDATE($G28,38),0))</f>
        <v>44548</v>
      </c>
      <c r="CF28" s="304"/>
      <c r="CG28" s="220">
        <f>IF(COUNT($G28:G28),EDATE(EDATE($G28,39),0))</f>
        <v>44579</v>
      </c>
      <c r="CH28" s="304"/>
      <c r="CI28" s="220">
        <f>IF(COUNT($G28:G28),EDATE(EDATE($G28,40),0))</f>
        <v>44610</v>
      </c>
      <c r="CJ28" s="304"/>
      <c r="CK28" s="220">
        <f>IF(COUNT($G28:G28),EDATE(EDATE($G28,41),0))</f>
        <v>44638</v>
      </c>
      <c r="CL28" s="304"/>
      <c r="CM28" s="220">
        <f>IF(COUNT($G28:G28),EDATE(EDATE($G28,42),0))</f>
        <v>44669</v>
      </c>
      <c r="CN28" s="304"/>
      <c r="CO28" s="220">
        <f>IF(COUNT($G28:G28),EDATE(EDATE($G28,43),0))</f>
        <v>44699</v>
      </c>
      <c r="CP28" s="304"/>
      <c r="CQ28" s="220">
        <f>IF(COUNT($G28:G28),EDATE(EDATE($G28,44),0))</f>
        <v>44730</v>
      </c>
      <c r="CR28" s="304"/>
      <c r="CS28" s="220">
        <f>IF(COUNT($G28:G28),EDATE(EDATE($G28,45),0))</f>
        <v>44760</v>
      </c>
      <c r="CT28" s="304"/>
      <c r="CU28" s="220">
        <f>IF(COUNT($G28:G28),EDATE(EDATE($G28,46),0))</f>
        <v>44791</v>
      </c>
      <c r="CV28" s="304"/>
      <c r="CW28" s="220">
        <f>IF(COUNT($G28:G28),EDATE(EDATE($G28,47),0))</f>
        <v>44822</v>
      </c>
      <c r="CX28" s="304"/>
      <c r="CY28" s="220">
        <f>IF(COUNT($G28:G28),EDATE(EDATE($G28,48),0))</f>
        <v>44852</v>
      </c>
      <c r="CZ28" s="304"/>
      <c r="DA28" s="220">
        <f>IF(COUNT($G28:G28),EDATE(EDATE($G28,49),0))</f>
        <v>44883</v>
      </c>
      <c r="DB28" s="304"/>
      <c r="DC28" s="220">
        <f>IF(COUNT($G28:G28),EDATE(EDATE($G28,50),0))</f>
        <v>44913</v>
      </c>
      <c r="DD28" s="304"/>
      <c r="DE28" s="220">
        <f>IF(COUNT($G28:G28),EDATE(EDATE($G28,51),0))</f>
        <v>44944</v>
      </c>
      <c r="DF28" s="304"/>
      <c r="DG28" s="220">
        <f>IF(COUNT($G28:G28),EDATE(EDATE($G28,52),0))</f>
        <v>44975</v>
      </c>
      <c r="DH28" s="304"/>
      <c r="DI28" s="220">
        <f>IF(COUNT($G28:G28),EDATE(EDATE($G28,53),0))</f>
        <v>45003</v>
      </c>
      <c r="DJ28" s="304"/>
      <c r="DK28" s="220">
        <f>IF(COUNT($G28:G28),EDATE(EDATE($G28,54),0))</f>
        <v>45034</v>
      </c>
      <c r="DL28" s="304"/>
      <c r="DM28" s="220">
        <f>IF(COUNT($G28:G28),EDATE(EDATE($G28,55),0))</f>
        <v>45064</v>
      </c>
      <c r="DN28" s="304"/>
      <c r="DO28" s="220">
        <f>IF(COUNT($G28:G28),EDATE(EDATE($G28,56),0))</f>
        <v>45095</v>
      </c>
      <c r="DP28" s="304"/>
      <c r="DQ28" s="220">
        <f>IF(COUNT($G28:G28),EDATE(EDATE($G28,57),0))</f>
        <v>45125</v>
      </c>
      <c r="DR28" s="304"/>
      <c r="DS28" s="220">
        <f>IF(COUNT($G28:G28),EDATE(EDATE($G28,58),0))</f>
        <v>45156</v>
      </c>
      <c r="DT28" s="304"/>
      <c r="DU28" s="220">
        <f>IF(COUNT($G28:G28),EDATE(EDATE($G28,59),0))</f>
        <v>45187</v>
      </c>
      <c r="DV28" s="304"/>
      <c r="DW28" s="220">
        <f>IF(COUNT($G28:G28),EDATE(EDATE($G28,60),0))</f>
        <v>45217</v>
      </c>
      <c r="DX28" s="304"/>
      <c r="DY28" s="220">
        <f>IF(COUNT($G28:G28),EDATE(EDATE($G28,61),0))</f>
        <v>45248</v>
      </c>
      <c r="DZ28" s="304"/>
      <c r="EA28" s="220">
        <f>IF(COUNT($G28:G28),EDATE(EDATE($G28,62),0))</f>
        <v>45278</v>
      </c>
      <c r="EB28" s="304"/>
      <c r="EC28" s="220">
        <f>IF(COUNT($G28:G28),EDATE(EDATE($G28,63),0))</f>
        <v>45309</v>
      </c>
      <c r="ED28" s="304"/>
      <c r="EE28" s="220">
        <f>IF(COUNT($G28:G28),EDATE(EDATE($G28,64),0))</f>
        <v>45340</v>
      </c>
      <c r="EF28" s="308"/>
      <c r="EG28" s="47"/>
    </row>
    <row r="29" spans="1:137" ht="21" customHeight="1" thickBot="1">
      <c r="A29" s="215" t="str">
        <f t="shared" ca="1" si="0"/>
        <v/>
      </c>
      <c r="B29" s="280"/>
      <c r="C29" s="282" t="e">
        <f>+VLOOKUP(B29,'اسماء العملاء'!$A$2:$E$1270,5,FALSE)</f>
        <v>#N/A</v>
      </c>
      <c r="D29" s="282" t="e">
        <f>+VLOOKUP(B29,'اسماء العملاء'!$A$2:$C$1270,2,FALSE)</f>
        <v>#N/A</v>
      </c>
      <c r="E29" s="282" t="e">
        <f>+VLOOKUP(B29,'اسماء العملاء'!$A$2:$C$1270,3,FALSE)</f>
        <v>#N/A</v>
      </c>
      <c r="F29" s="218" t="e">
        <f>+VLOOKUP(B29,'اسماء العملاء'!$A$2:$F$142,6,FALSE)</f>
        <v>#N/A</v>
      </c>
      <c r="G29" s="220">
        <v>43392</v>
      </c>
      <c r="H29" s="303"/>
      <c r="I29" s="220">
        <f>IF(COUNT($G29:G29),EDATE(EDATE($G29,1),0))</f>
        <v>43423</v>
      </c>
      <c r="J29" s="304"/>
      <c r="K29" s="220">
        <f>IF(COUNT($G29:G29),EDATE(EDATE($G29,2),0))</f>
        <v>43453</v>
      </c>
      <c r="L29" s="304"/>
      <c r="M29" s="220">
        <f>IF(COUNT($G29:G29),EDATE(EDATE($G29,3),0))</f>
        <v>43484</v>
      </c>
      <c r="N29" s="304"/>
      <c r="O29" s="220">
        <f>IF(COUNT($G29:G29),EDATE(EDATE($G29,4),0))</f>
        <v>43515</v>
      </c>
      <c r="P29" s="304"/>
      <c r="Q29" s="220">
        <f>IF(COUNT($G29:G29),EDATE(EDATE($G29,5),0))</f>
        <v>43543</v>
      </c>
      <c r="R29" s="304"/>
      <c r="S29" s="220">
        <f>IF(COUNT($G29:G29),EDATE(EDATE($G29,6),0))</f>
        <v>43574</v>
      </c>
      <c r="T29" s="304"/>
      <c r="U29" s="220">
        <f>IF(COUNT($G29:G29),EDATE(EDATE($G29,7),0))</f>
        <v>43604</v>
      </c>
      <c r="V29" s="304"/>
      <c r="W29" s="220">
        <f>IF(COUNT($G29:G29),EDATE(EDATE($G29,8),0))</f>
        <v>43635</v>
      </c>
      <c r="X29" s="304"/>
      <c r="Y29" s="220">
        <f>IF(COUNT($G29:G29),EDATE(EDATE($G29,9),0))</f>
        <v>43665</v>
      </c>
      <c r="Z29" s="304"/>
      <c r="AA29" s="220">
        <f>IF(COUNT($G29:G29),EDATE(EDATE($G29,10),0))</f>
        <v>43696</v>
      </c>
      <c r="AB29" s="304"/>
      <c r="AC29" s="220">
        <f>IF(COUNT($G29:G29),EDATE(EDATE($G29,11),0))</f>
        <v>43727</v>
      </c>
      <c r="AD29" s="304"/>
      <c r="AE29" s="220">
        <f>IF(COUNT($G29:G29),EDATE(EDATE($G29,12),0))</f>
        <v>43757</v>
      </c>
      <c r="AF29" s="304"/>
      <c r="AG29" s="220">
        <f>IF(COUNT($G29:G29),EDATE(EDATE($G29,13),0))</f>
        <v>43788</v>
      </c>
      <c r="AH29" s="304"/>
      <c r="AI29" s="220">
        <f>IF(COUNT($G29:G29),EDATE(EDATE($G29,14),0))</f>
        <v>43818</v>
      </c>
      <c r="AJ29" s="304"/>
      <c r="AK29" s="220">
        <f>IF(COUNT($G29:G29),EDATE(EDATE($G29,15),0))</f>
        <v>43849</v>
      </c>
      <c r="AL29" s="304"/>
      <c r="AM29" s="220">
        <f>IF(COUNT($G29:G29),EDATE(EDATE($G29,16),0))</f>
        <v>43880</v>
      </c>
      <c r="AN29" s="304"/>
      <c r="AO29" s="220">
        <f>IF(COUNT($G29:G29),EDATE(EDATE($G29,17),0))</f>
        <v>43909</v>
      </c>
      <c r="AP29" s="304"/>
      <c r="AQ29" s="220">
        <f>IF(COUNT($G29:G29),EDATE(EDATE($G29,18),0))</f>
        <v>43940</v>
      </c>
      <c r="AR29" s="304"/>
      <c r="AS29" s="220">
        <f>IF(COUNT($G29:G29),EDATE(EDATE($G29,19),0))</f>
        <v>43970</v>
      </c>
      <c r="AT29" s="304"/>
      <c r="AU29" s="220">
        <f>IF(COUNT($G29:G29),EDATE(EDATE($G29,20),0))</f>
        <v>44001</v>
      </c>
      <c r="AV29" s="304"/>
      <c r="AW29" s="220">
        <f>IF(COUNT($G29:G29),EDATE(EDATE($G29,21),0))</f>
        <v>44031</v>
      </c>
      <c r="AX29" s="304"/>
      <c r="AY29" s="220">
        <f>IF(COUNT($G29:G29),EDATE(EDATE($G29,22),0))</f>
        <v>44062</v>
      </c>
      <c r="AZ29" s="304"/>
      <c r="BA29" s="220">
        <f>IF(COUNT($G29:G29),EDATE(EDATE($G29,23),0))</f>
        <v>44093</v>
      </c>
      <c r="BB29" s="304"/>
      <c r="BC29" s="220">
        <f>IF(COUNT($G29:G29),EDATE(EDATE($G29,24),0))</f>
        <v>44123</v>
      </c>
      <c r="BD29" s="304"/>
      <c r="BE29" s="220">
        <f>IF(COUNT($G29:G29),EDATE(EDATE($G29,25),0))</f>
        <v>44154</v>
      </c>
      <c r="BF29" s="304"/>
      <c r="BG29" s="220">
        <f>IF(COUNT($G29:G29),EDATE(EDATE($G29,26),0))</f>
        <v>44184</v>
      </c>
      <c r="BH29" s="304"/>
      <c r="BI29" s="220">
        <f>IF(COUNT($G29:G29),EDATE(EDATE($G29,27),0))</f>
        <v>44215</v>
      </c>
      <c r="BJ29" s="304"/>
      <c r="BK29" s="220">
        <f>IF(COUNT($G29:G29),EDATE(EDATE($G29,28),0))</f>
        <v>44246</v>
      </c>
      <c r="BL29" s="304"/>
      <c r="BM29" s="220">
        <f>IF(COUNT($G29:G29),EDATE(EDATE($G29,29),0))</f>
        <v>44274</v>
      </c>
      <c r="BN29" s="304"/>
      <c r="BO29" s="220">
        <f>IF(COUNT($G29:G29),EDATE(EDATE($G29,30),0))</f>
        <v>44305</v>
      </c>
      <c r="BP29" s="304"/>
      <c r="BQ29" s="220">
        <f>IF(COUNT($G29:G29),EDATE(EDATE($G29,31),0))</f>
        <v>44335</v>
      </c>
      <c r="BR29" s="304"/>
      <c r="BS29" s="220">
        <f>IF(COUNT($G29:G29),EDATE(EDATE($G29,32),0))</f>
        <v>44366</v>
      </c>
      <c r="BT29" s="304"/>
      <c r="BU29" s="220">
        <f>IF(COUNT($G29:G29),EDATE(EDATE($G29,33),0))</f>
        <v>44396</v>
      </c>
      <c r="BV29" s="304"/>
      <c r="BW29" s="220">
        <f>IF(COUNT($G29:G29),EDATE(EDATE($G29,34),0))</f>
        <v>44427</v>
      </c>
      <c r="BX29" s="304"/>
      <c r="BY29" s="220">
        <f>IF(COUNT($G29:G29),EDATE(EDATE($G29,35),0))</f>
        <v>44458</v>
      </c>
      <c r="BZ29" s="304"/>
      <c r="CA29" s="220">
        <f>IF(COUNT($G29:G29),EDATE(EDATE($G29,36),0))</f>
        <v>44488</v>
      </c>
      <c r="CB29" s="304"/>
      <c r="CC29" s="220">
        <f>IF(COUNT($G29:G29),EDATE(EDATE($G29,37),0))</f>
        <v>44519</v>
      </c>
      <c r="CD29" s="304"/>
      <c r="CE29" s="220">
        <f>IF(COUNT($G29:G29),EDATE(EDATE($G29,38),0))</f>
        <v>44549</v>
      </c>
      <c r="CF29" s="304"/>
      <c r="CG29" s="220">
        <f>IF(COUNT($G29:G29),EDATE(EDATE($G29,39),0))</f>
        <v>44580</v>
      </c>
      <c r="CH29" s="304"/>
      <c r="CI29" s="220">
        <f>IF(COUNT($G29:G29),EDATE(EDATE($G29,40),0))</f>
        <v>44611</v>
      </c>
      <c r="CJ29" s="304"/>
      <c r="CK29" s="220">
        <f>IF(COUNT($G29:G29),EDATE(EDATE($G29,41),0))</f>
        <v>44639</v>
      </c>
      <c r="CL29" s="304"/>
      <c r="CM29" s="220">
        <f>IF(COUNT($G29:G29),EDATE(EDATE($G29,42),0))</f>
        <v>44670</v>
      </c>
      <c r="CN29" s="304"/>
      <c r="CO29" s="220">
        <f>IF(COUNT($G29:G29),EDATE(EDATE($G29,43),0))</f>
        <v>44700</v>
      </c>
      <c r="CP29" s="304"/>
      <c r="CQ29" s="220">
        <f>IF(COUNT($G29:G29),EDATE(EDATE($G29,44),0))</f>
        <v>44731</v>
      </c>
      <c r="CR29" s="304"/>
      <c r="CS29" s="220">
        <f>IF(COUNT($G29:G29),EDATE(EDATE($G29,45),0))</f>
        <v>44761</v>
      </c>
      <c r="CT29" s="304"/>
      <c r="CU29" s="220">
        <f>IF(COUNT($G29:G29),EDATE(EDATE($G29,46),0))</f>
        <v>44792</v>
      </c>
      <c r="CV29" s="304"/>
      <c r="CW29" s="220">
        <f>IF(COUNT($G29:G29),EDATE(EDATE($G29,47),0))</f>
        <v>44823</v>
      </c>
      <c r="CX29" s="304"/>
      <c r="CY29" s="220">
        <f>IF(COUNT($G29:G29),EDATE(EDATE($G29,48),0))</f>
        <v>44853</v>
      </c>
      <c r="CZ29" s="304"/>
      <c r="DA29" s="220">
        <f>IF(COUNT($G29:G29),EDATE(EDATE($G29,49),0))</f>
        <v>44884</v>
      </c>
      <c r="DB29" s="304"/>
      <c r="DC29" s="220">
        <f>IF(COUNT($G29:G29),EDATE(EDATE($G29,50),0))</f>
        <v>44914</v>
      </c>
      <c r="DD29" s="304"/>
      <c r="DE29" s="220">
        <f>IF(COUNT($G29:G29),EDATE(EDATE($G29,51),0))</f>
        <v>44945</v>
      </c>
      <c r="DF29" s="304"/>
      <c r="DG29" s="220">
        <f>IF(COUNT($G29:G29),EDATE(EDATE($G29,52),0))</f>
        <v>44976</v>
      </c>
      <c r="DH29" s="304"/>
      <c r="DI29" s="220">
        <f>IF(COUNT($G29:G29),EDATE(EDATE($G29,53),0))</f>
        <v>45004</v>
      </c>
      <c r="DJ29" s="304"/>
      <c r="DK29" s="220">
        <f>IF(COUNT($G29:G29),EDATE(EDATE($G29,54),0))</f>
        <v>45035</v>
      </c>
      <c r="DL29" s="304"/>
      <c r="DM29" s="220">
        <f>IF(COUNT($G29:G29),EDATE(EDATE($G29,55),0))</f>
        <v>45065</v>
      </c>
      <c r="DN29" s="304"/>
      <c r="DO29" s="220">
        <f>IF(COUNT($G29:G29),EDATE(EDATE($G29,56),0))</f>
        <v>45096</v>
      </c>
      <c r="DP29" s="304"/>
      <c r="DQ29" s="220">
        <f>IF(COUNT($G29:G29),EDATE(EDATE($G29,57),0))</f>
        <v>45126</v>
      </c>
      <c r="DR29" s="304"/>
      <c r="DS29" s="220">
        <f>IF(COUNT($G29:G29),EDATE(EDATE($G29,58),0))</f>
        <v>45157</v>
      </c>
      <c r="DT29" s="304"/>
      <c r="DU29" s="220">
        <f>IF(COUNT($G29:G29),EDATE(EDATE($G29,59),0))</f>
        <v>45188</v>
      </c>
      <c r="DV29" s="304"/>
      <c r="DW29" s="220">
        <f>IF(COUNT($G29:G29),EDATE(EDATE($G29,60),0))</f>
        <v>45218</v>
      </c>
      <c r="DX29" s="304"/>
      <c r="DY29" s="220">
        <f>IF(COUNT($G29:G29),EDATE(EDATE($G29,61),0))</f>
        <v>45249</v>
      </c>
      <c r="DZ29" s="304"/>
      <c r="EA29" s="220">
        <f>IF(COUNT($G29:G29),EDATE(EDATE($G29,62),0))</f>
        <v>45279</v>
      </c>
      <c r="EB29" s="304"/>
      <c r="EC29" s="220">
        <f>IF(COUNT($G29:G29),EDATE(EDATE($G29,63),0))</f>
        <v>45310</v>
      </c>
      <c r="ED29" s="304"/>
      <c r="EE29" s="220">
        <f>IF(COUNT($G29:G29),EDATE(EDATE($G29,64),0))</f>
        <v>45341</v>
      </c>
      <c r="EF29" s="308"/>
      <c r="EG29" s="47"/>
    </row>
    <row r="30" spans="1:137" ht="21" customHeight="1" thickBot="1">
      <c r="A30" s="215" t="str">
        <f t="shared" ca="1" si="0"/>
        <v/>
      </c>
      <c r="B30" s="280"/>
      <c r="C30" s="282" t="e">
        <f>+VLOOKUP(B30,'اسماء العملاء'!$A$2:$E$1270,5,FALSE)</f>
        <v>#N/A</v>
      </c>
      <c r="D30" s="282" t="e">
        <f>+VLOOKUP(B30,'اسماء العملاء'!$A$2:$C$1270,2,FALSE)</f>
        <v>#N/A</v>
      </c>
      <c r="E30" s="282" t="e">
        <f>+VLOOKUP(B30,'اسماء العملاء'!$A$2:$C$1270,3,FALSE)</f>
        <v>#N/A</v>
      </c>
      <c r="F30" s="218" t="e">
        <f>+VLOOKUP(B30,'اسماء العملاء'!$A$2:$F$142,6,FALSE)</f>
        <v>#N/A</v>
      </c>
      <c r="G30" s="220">
        <v>43393</v>
      </c>
      <c r="H30" s="303"/>
      <c r="I30" s="220">
        <f>IF(COUNT($G30:G30),EDATE(EDATE($G30,1),0))</f>
        <v>43424</v>
      </c>
      <c r="J30" s="304"/>
      <c r="K30" s="220">
        <f>IF(COUNT($G30:G30),EDATE(EDATE($G30,2),0))</f>
        <v>43454</v>
      </c>
      <c r="L30" s="304"/>
      <c r="M30" s="220">
        <f>IF(COUNT($G30:G30),EDATE(EDATE($G30,3),0))</f>
        <v>43485</v>
      </c>
      <c r="N30" s="304"/>
      <c r="O30" s="220">
        <f>IF(COUNT($G30:G30),EDATE(EDATE($G30,4),0))</f>
        <v>43516</v>
      </c>
      <c r="P30" s="304"/>
      <c r="Q30" s="220">
        <f>IF(COUNT($G30:G30),EDATE(EDATE($G30,5),0))</f>
        <v>43544</v>
      </c>
      <c r="R30" s="304"/>
      <c r="S30" s="220">
        <f>IF(COUNT($G30:G30),EDATE(EDATE($G30,6),0))</f>
        <v>43575</v>
      </c>
      <c r="T30" s="304"/>
      <c r="U30" s="220">
        <f>IF(COUNT($G30:G30),EDATE(EDATE($G30,7),0))</f>
        <v>43605</v>
      </c>
      <c r="V30" s="304"/>
      <c r="W30" s="220">
        <f>IF(COUNT($G30:G30),EDATE(EDATE($G30,8),0))</f>
        <v>43636</v>
      </c>
      <c r="X30" s="304"/>
      <c r="Y30" s="220">
        <f>IF(COUNT($G30:G30),EDATE(EDATE($G30,9),0))</f>
        <v>43666</v>
      </c>
      <c r="Z30" s="304"/>
      <c r="AA30" s="220">
        <f>IF(COUNT($G30:G30),EDATE(EDATE($G30,10),0))</f>
        <v>43697</v>
      </c>
      <c r="AB30" s="304"/>
      <c r="AC30" s="220">
        <f>IF(COUNT($G30:G30),EDATE(EDATE($G30,11),0))</f>
        <v>43728</v>
      </c>
      <c r="AD30" s="304"/>
      <c r="AE30" s="220">
        <f>IF(COUNT($G30:G30),EDATE(EDATE($G30,12),0))</f>
        <v>43758</v>
      </c>
      <c r="AF30" s="304"/>
      <c r="AG30" s="220">
        <f>IF(COUNT($G30:G30),EDATE(EDATE($G30,13),0))</f>
        <v>43789</v>
      </c>
      <c r="AH30" s="304"/>
      <c r="AI30" s="220">
        <f>IF(COUNT($G30:G30),EDATE(EDATE($G30,14),0))</f>
        <v>43819</v>
      </c>
      <c r="AJ30" s="304"/>
      <c r="AK30" s="220">
        <f>IF(COUNT($G30:G30),EDATE(EDATE($G30,15),0))</f>
        <v>43850</v>
      </c>
      <c r="AL30" s="304"/>
      <c r="AM30" s="220">
        <f>IF(COUNT($G30:G30),EDATE(EDATE($G30,16),0))</f>
        <v>43881</v>
      </c>
      <c r="AN30" s="304"/>
      <c r="AO30" s="220">
        <f>IF(COUNT($G30:G30),EDATE(EDATE($G30,17),0))</f>
        <v>43910</v>
      </c>
      <c r="AP30" s="304"/>
      <c r="AQ30" s="220">
        <f>IF(COUNT($G30:G30),EDATE(EDATE($G30,18),0))</f>
        <v>43941</v>
      </c>
      <c r="AR30" s="304"/>
      <c r="AS30" s="220">
        <f>IF(COUNT($G30:G30),EDATE(EDATE($G30,19),0))</f>
        <v>43971</v>
      </c>
      <c r="AT30" s="304"/>
      <c r="AU30" s="220">
        <f>IF(COUNT($G30:G30),EDATE(EDATE($G30,20),0))</f>
        <v>44002</v>
      </c>
      <c r="AV30" s="304"/>
      <c r="AW30" s="220">
        <f>IF(COUNT($G30:G30),EDATE(EDATE($G30,21),0))</f>
        <v>44032</v>
      </c>
      <c r="AX30" s="304"/>
      <c r="AY30" s="220">
        <f>IF(COUNT($G30:G30),EDATE(EDATE($G30,22),0))</f>
        <v>44063</v>
      </c>
      <c r="AZ30" s="304"/>
      <c r="BA30" s="220">
        <f>IF(COUNT($G30:G30),EDATE(EDATE($G30,23),0))</f>
        <v>44094</v>
      </c>
      <c r="BB30" s="304"/>
      <c r="BC30" s="220">
        <f>IF(COUNT($G30:G30),EDATE(EDATE($G30,24),0))</f>
        <v>44124</v>
      </c>
      <c r="BD30" s="304"/>
      <c r="BE30" s="220">
        <f>IF(COUNT($G30:G30),EDATE(EDATE($G30,25),0))</f>
        <v>44155</v>
      </c>
      <c r="BF30" s="304"/>
      <c r="BG30" s="220">
        <f>IF(COUNT($G30:G30),EDATE(EDATE($G30,26),0))</f>
        <v>44185</v>
      </c>
      <c r="BH30" s="304"/>
      <c r="BI30" s="220">
        <f>IF(COUNT($G30:G30),EDATE(EDATE($G30,27),0))</f>
        <v>44216</v>
      </c>
      <c r="BJ30" s="304"/>
      <c r="BK30" s="220">
        <f>IF(COUNT($G30:G30),EDATE(EDATE($G30,28),0))</f>
        <v>44247</v>
      </c>
      <c r="BL30" s="304"/>
      <c r="BM30" s="220">
        <f>IF(COUNT($G30:G30),EDATE(EDATE($G30,29),0))</f>
        <v>44275</v>
      </c>
      <c r="BN30" s="304"/>
      <c r="BO30" s="220">
        <f>IF(COUNT($G30:G30),EDATE(EDATE($G30,30),0))</f>
        <v>44306</v>
      </c>
      <c r="BP30" s="304"/>
      <c r="BQ30" s="220">
        <f>IF(COUNT($G30:G30),EDATE(EDATE($G30,31),0))</f>
        <v>44336</v>
      </c>
      <c r="BR30" s="304"/>
      <c r="BS30" s="220">
        <f>IF(COUNT($G30:G30),EDATE(EDATE($G30,32),0))</f>
        <v>44367</v>
      </c>
      <c r="BT30" s="304"/>
      <c r="BU30" s="220">
        <f>IF(COUNT($G30:G30),EDATE(EDATE($G30,33),0))</f>
        <v>44397</v>
      </c>
      <c r="BV30" s="304"/>
      <c r="BW30" s="220">
        <f>IF(COUNT($G30:G30),EDATE(EDATE($G30,34),0))</f>
        <v>44428</v>
      </c>
      <c r="BX30" s="304"/>
      <c r="BY30" s="220">
        <f>IF(COUNT($G30:G30),EDATE(EDATE($G30,35),0))</f>
        <v>44459</v>
      </c>
      <c r="BZ30" s="304"/>
      <c r="CA30" s="220">
        <f>IF(COUNT($G30:G30),EDATE(EDATE($G30,36),0))</f>
        <v>44489</v>
      </c>
      <c r="CB30" s="304"/>
      <c r="CC30" s="220">
        <f>IF(COUNT($G30:G30),EDATE(EDATE($G30,37),0))</f>
        <v>44520</v>
      </c>
      <c r="CD30" s="304"/>
      <c r="CE30" s="220">
        <f>IF(COUNT($G30:G30),EDATE(EDATE($G30,38),0))</f>
        <v>44550</v>
      </c>
      <c r="CF30" s="304"/>
      <c r="CG30" s="220">
        <f>IF(COUNT($G30:G30),EDATE(EDATE($G30,39),0))</f>
        <v>44581</v>
      </c>
      <c r="CH30" s="304"/>
      <c r="CI30" s="220">
        <f>IF(COUNT($G30:G30),EDATE(EDATE($G30,40),0))</f>
        <v>44612</v>
      </c>
      <c r="CJ30" s="304"/>
      <c r="CK30" s="220">
        <f>IF(COUNT($G30:G30),EDATE(EDATE($G30,41),0))</f>
        <v>44640</v>
      </c>
      <c r="CL30" s="304"/>
      <c r="CM30" s="220">
        <f>IF(COUNT($G30:G30),EDATE(EDATE($G30,42),0))</f>
        <v>44671</v>
      </c>
      <c r="CN30" s="304"/>
      <c r="CO30" s="220">
        <f>IF(COUNT($G30:G30),EDATE(EDATE($G30,43),0))</f>
        <v>44701</v>
      </c>
      <c r="CP30" s="304"/>
      <c r="CQ30" s="220">
        <f>IF(COUNT($G30:G30),EDATE(EDATE($G30,44),0))</f>
        <v>44732</v>
      </c>
      <c r="CR30" s="304"/>
      <c r="CS30" s="220">
        <f>IF(COUNT($G30:G30),EDATE(EDATE($G30,45),0))</f>
        <v>44762</v>
      </c>
      <c r="CT30" s="304"/>
      <c r="CU30" s="220">
        <f>IF(COUNT($G30:G30),EDATE(EDATE($G30,46),0))</f>
        <v>44793</v>
      </c>
      <c r="CV30" s="304"/>
      <c r="CW30" s="220">
        <f>IF(COUNT($G30:G30),EDATE(EDATE($G30,47),0))</f>
        <v>44824</v>
      </c>
      <c r="CX30" s="304"/>
      <c r="CY30" s="220">
        <f>IF(COUNT($G30:G30),EDATE(EDATE($G30,48),0))</f>
        <v>44854</v>
      </c>
      <c r="CZ30" s="304"/>
      <c r="DA30" s="220">
        <f>IF(COUNT($G30:G30),EDATE(EDATE($G30,49),0))</f>
        <v>44885</v>
      </c>
      <c r="DB30" s="304"/>
      <c r="DC30" s="220">
        <f>IF(COUNT($G30:G30),EDATE(EDATE($G30,50),0))</f>
        <v>44915</v>
      </c>
      <c r="DD30" s="304"/>
      <c r="DE30" s="220">
        <f>IF(COUNT($G30:G30),EDATE(EDATE($G30,51),0))</f>
        <v>44946</v>
      </c>
      <c r="DF30" s="304"/>
      <c r="DG30" s="220">
        <f>IF(COUNT($G30:G30),EDATE(EDATE($G30,52),0))</f>
        <v>44977</v>
      </c>
      <c r="DH30" s="304"/>
      <c r="DI30" s="220">
        <f>IF(COUNT($G30:G30),EDATE(EDATE($G30,53),0))</f>
        <v>45005</v>
      </c>
      <c r="DJ30" s="304"/>
      <c r="DK30" s="220">
        <f>IF(COUNT($G30:G30),EDATE(EDATE($G30,54),0))</f>
        <v>45036</v>
      </c>
      <c r="DL30" s="304"/>
      <c r="DM30" s="220">
        <f>IF(COUNT($G30:G30),EDATE(EDATE($G30,55),0))</f>
        <v>45066</v>
      </c>
      <c r="DN30" s="304"/>
      <c r="DO30" s="220">
        <f>IF(COUNT($G30:G30),EDATE(EDATE($G30,56),0))</f>
        <v>45097</v>
      </c>
      <c r="DP30" s="304"/>
      <c r="DQ30" s="220">
        <f>IF(COUNT($G30:G30),EDATE(EDATE($G30,57),0))</f>
        <v>45127</v>
      </c>
      <c r="DR30" s="304"/>
      <c r="DS30" s="220">
        <f>IF(COUNT($G30:G30),EDATE(EDATE($G30,58),0))</f>
        <v>45158</v>
      </c>
      <c r="DT30" s="304"/>
      <c r="DU30" s="220">
        <f>IF(COUNT($G30:G30),EDATE(EDATE($G30,59),0))</f>
        <v>45189</v>
      </c>
      <c r="DV30" s="304"/>
      <c r="DW30" s="220">
        <f>IF(COUNT($G30:G30),EDATE(EDATE($G30,60),0))</f>
        <v>45219</v>
      </c>
      <c r="DX30" s="304"/>
      <c r="DY30" s="220">
        <f>IF(COUNT($G30:G30),EDATE(EDATE($G30,61),0))</f>
        <v>45250</v>
      </c>
      <c r="DZ30" s="304"/>
      <c r="EA30" s="220">
        <f>IF(COUNT($G30:G30),EDATE(EDATE($G30,62),0))</f>
        <v>45280</v>
      </c>
      <c r="EB30" s="304"/>
      <c r="EC30" s="220">
        <f>IF(COUNT($G30:G30),EDATE(EDATE($G30,63),0))</f>
        <v>45311</v>
      </c>
      <c r="ED30" s="304"/>
      <c r="EE30" s="220">
        <f>IF(COUNT($G30:G30),EDATE(EDATE($G30,64),0))</f>
        <v>45342</v>
      </c>
      <c r="EF30" s="308"/>
      <c r="EG30" s="47"/>
    </row>
    <row r="31" spans="1:137" ht="21" customHeight="1" thickBot="1">
      <c r="A31" s="215" t="str">
        <f t="shared" ca="1" si="0"/>
        <v/>
      </c>
      <c r="B31" s="280"/>
      <c r="C31" s="282" t="e">
        <f>+VLOOKUP(B31,'اسماء العملاء'!$A$2:$E$1270,5,FALSE)</f>
        <v>#N/A</v>
      </c>
      <c r="D31" s="282" t="e">
        <f>+VLOOKUP(B31,'اسماء العملاء'!$A$2:$C$1270,2,FALSE)</f>
        <v>#N/A</v>
      </c>
      <c r="E31" s="282" t="e">
        <f>+VLOOKUP(B31,'اسماء العملاء'!$A$2:$C$1270,3,FALSE)</f>
        <v>#N/A</v>
      </c>
      <c r="F31" s="218" t="e">
        <f>+VLOOKUP(B31,'اسماء العملاء'!$A$2:$F$142,6,FALSE)</f>
        <v>#N/A</v>
      </c>
      <c r="G31" s="220">
        <v>43394</v>
      </c>
      <c r="H31" s="303"/>
      <c r="I31" s="220">
        <f>IF(COUNT($G31:G31),EDATE(EDATE($G31,1),0))</f>
        <v>43425</v>
      </c>
      <c r="J31" s="304"/>
      <c r="K31" s="220">
        <f>IF(COUNT($G31:G31),EDATE(EDATE($G31,2),0))</f>
        <v>43455</v>
      </c>
      <c r="L31" s="304"/>
      <c r="M31" s="220">
        <f>IF(COUNT($G31:G31),EDATE(EDATE($G31,3),0))</f>
        <v>43486</v>
      </c>
      <c r="N31" s="304"/>
      <c r="O31" s="220">
        <f>IF(COUNT($G31:G31),EDATE(EDATE($G31,4),0))</f>
        <v>43517</v>
      </c>
      <c r="P31" s="304"/>
      <c r="Q31" s="220">
        <f>IF(COUNT($G31:G31),EDATE(EDATE($G31,5),0))</f>
        <v>43545</v>
      </c>
      <c r="R31" s="304"/>
      <c r="S31" s="220">
        <f>IF(COUNT($G31:G31),EDATE(EDATE($G31,6),0))</f>
        <v>43576</v>
      </c>
      <c r="T31" s="304"/>
      <c r="U31" s="220">
        <f>IF(COUNT($G31:G31),EDATE(EDATE($G31,7),0))</f>
        <v>43606</v>
      </c>
      <c r="V31" s="304"/>
      <c r="W31" s="220">
        <f>IF(COUNT($G31:G31),EDATE(EDATE($G31,8),0))</f>
        <v>43637</v>
      </c>
      <c r="X31" s="304"/>
      <c r="Y31" s="220">
        <f>IF(COUNT($G31:G31),EDATE(EDATE($G31,9),0))</f>
        <v>43667</v>
      </c>
      <c r="Z31" s="304"/>
      <c r="AA31" s="220">
        <f>IF(COUNT($G31:G31),EDATE(EDATE($G31,10),0))</f>
        <v>43698</v>
      </c>
      <c r="AB31" s="304"/>
      <c r="AC31" s="220">
        <f>IF(COUNT($G31:G31),EDATE(EDATE($G31,11),0))</f>
        <v>43729</v>
      </c>
      <c r="AD31" s="304"/>
      <c r="AE31" s="220">
        <f>IF(COUNT($G31:G31),EDATE(EDATE($G31,12),0))</f>
        <v>43759</v>
      </c>
      <c r="AF31" s="304"/>
      <c r="AG31" s="220">
        <f>IF(COUNT($G31:G31),EDATE(EDATE($G31,13),0))</f>
        <v>43790</v>
      </c>
      <c r="AH31" s="304"/>
      <c r="AI31" s="220">
        <f>IF(COUNT($G31:G31),EDATE(EDATE($G31,14),0))</f>
        <v>43820</v>
      </c>
      <c r="AJ31" s="304"/>
      <c r="AK31" s="220">
        <f>IF(COUNT($G31:G31),EDATE(EDATE($G31,15),0))</f>
        <v>43851</v>
      </c>
      <c r="AL31" s="304"/>
      <c r="AM31" s="220">
        <f>IF(COUNT($G31:G31),EDATE(EDATE($G31,16),0))</f>
        <v>43882</v>
      </c>
      <c r="AN31" s="304"/>
      <c r="AO31" s="220">
        <f>IF(COUNT($G31:G31),EDATE(EDATE($G31,17),0))</f>
        <v>43911</v>
      </c>
      <c r="AP31" s="304"/>
      <c r="AQ31" s="220">
        <f>IF(COUNT($G31:G31),EDATE(EDATE($G31,18),0))</f>
        <v>43942</v>
      </c>
      <c r="AR31" s="304"/>
      <c r="AS31" s="220">
        <f>IF(COUNT($G31:G31),EDATE(EDATE($G31,19),0))</f>
        <v>43972</v>
      </c>
      <c r="AT31" s="304"/>
      <c r="AU31" s="220">
        <f>IF(COUNT($G31:G31),EDATE(EDATE($G31,20),0))</f>
        <v>44003</v>
      </c>
      <c r="AV31" s="304"/>
      <c r="AW31" s="220">
        <f>IF(COUNT($G31:G31),EDATE(EDATE($G31,21),0))</f>
        <v>44033</v>
      </c>
      <c r="AX31" s="304"/>
      <c r="AY31" s="220">
        <f>IF(COUNT($G31:G31),EDATE(EDATE($G31,22),0))</f>
        <v>44064</v>
      </c>
      <c r="AZ31" s="304"/>
      <c r="BA31" s="220">
        <f>IF(COUNT($G31:G31),EDATE(EDATE($G31,23),0))</f>
        <v>44095</v>
      </c>
      <c r="BB31" s="304"/>
      <c r="BC31" s="220">
        <f>IF(COUNT($G31:G31),EDATE(EDATE($G31,24),0))</f>
        <v>44125</v>
      </c>
      <c r="BD31" s="304"/>
      <c r="BE31" s="220">
        <f>IF(COUNT($G31:G31),EDATE(EDATE($G31,25),0))</f>
        <v>44156</v>
      </c>
      <c r="BF31" s="304"/>
      <c r="BG31" s="220">
        <f>IF(COUNT($G31:G31),EDATE(EDATE($G31,26),0))</f>
        <v>44186</v>
      </c>
      <c r="BH31" s="304"/>
      <c r="BI31" s="220">
        <f>IF(COUNT($G31:G31),EDATE(EDATE($G31,27),0))</f>
        <v>44217</v>
      </c>
      <c r="BJ31" s="304"/>
      <c r="BK31" s="220">
        <f>IF(COUNT($G31:G31),EDATE(EDATE($G31,28),0))</f>
        <v>44248</v>
      </c>
      <c r="BL31" s="304"/>
      <c r="BM31" s="220">
        <f>IF(COUNT($G31:G31),EDATE(EDATE($G31,29),0))</f>
        <v>44276</v>
      </c>
      <c r="BN31" s="304"/>
      <c r="BO31" s="220">
        <f>IF(COUNT($G31:G31),EDATE(EDATE($G31,30),0))</f>
        <v>44307</v>
      </c>
      <c r="BP31" s="304"/>
      <c r="BQ31" s="220">
        <f>IF(COUNT($G31:G31),EDATE(EDATE($G31,31),0))</f>
        <v>44337</v>
      </c>
      <c r="BR31" s="304"/>
      <c r="BS31" s="220">
        <f>IF(COUNT($G31:G31),EDATE(EDATE($G31,32),0))</f>
        <v>44368</v>
      </c>
      <c r="BT31" s="304"/>
      <c r="BU31" s="220">
        <f>IF(COUNT($G31:G31),EDATE(EDATE($G31,33),0))</f>
        <v>44398</v>
      </c>
      <c r="BV31" s="304"/>
      <c r="BW31" s="220">
        <f>IF(COUNT($G31:G31),EDATE(EDATE($G31,34),0))</f>
        <v>44429</v>
      </c>
      <c r="BX31" s="304"/>
      <c r="BY31" s="220">
        <f>IF(COUNT($G31:G31),EDATE(EDATE($G31,35),0))</f>
        <v>44460</v>
      </c>
      <c r="BZ31" s="304"/>
      <c r="CA31" s="220">
        <f>IF(COUNT($G31:G31),EDATE(EDATE($G31,36),0))</f>
        <v>44490</v>
      </c>
      <c r="CB31" s="304"/>
      <c r="CC31" s="220">
        <f>IF(COUNT($G31:G31),EDATE(EDATE($G31,37),0))</f>
        <v>44521</v>
      </c>
      <c r="CD31" s="304"/>
      <c r="CE31" s="220">
        <f>IF(COUNT($G31:G31),EDATE(EDATE($G31,38),0))</f>
        <v>44551</v>
      </c>
      <c r="CF31" s="304"/>
      <c r="CG31" s="220">
        <f>IF(COUNT($G31:G31),EDATE(EDATE($G31,39),0))</f>
        <v>44582</v>
      </c>
      <c r="CH31" s="304"/>
      <c r="CI31" s="220">
        <f>IF(COUNT($G31:G31),EDATE(EDATE($G31,40),0))</f>
        <v>44613</v>
      </c>
      <c r="CJ31" s="304"/>
      <c r="CK31" s="220">
        <f>IF(COUNT($G31:G31),EDATE(EDATE($G31,41),0))</f>
        <v>44641</v>
      </c>
      <c r="CL31" s="304"/>
      <c r="CM31" s="220">
        <f>IF(COUNT($G31:G31),EDATE(EDATE($G31,42),0))</f>
        <v>44672</v>
      </c>
      <c r="CN31" s="304"/>
      <c r="CO31" s="220">
        <f>IF(COUNT($G31:G31),EDATE(EDATE($G31,43),0))</f>
        <v>44702</v>
      </c>
      <c r="CP31" s="304"/>
      <c r="CQ31" s="220">
        <f>IF(COUNT($G31:G31),EDATE(EDATE($G31,44),0))</f>
        <v>44733</v>
      </c>
      <c r="CR31" s="304"/>
      <c r="CS31" s="220">
        <f>IF(COUNT($G31:G31),EDATE(EDATE($G31,45),0))</f>
        <v>44763</v>
      </c>
      <c r="CT31" s="304"/>
      <c r="CU31" s="220">
        <f>IF(COUNT($G31:G31),EDATE(EDATE($G31,46),0))</f>
        <v>44794</v>
      </c>
      <c r="CV31" s="304"/>
      <c r="CW31" s="220">
        <f>IF(COUNT($G31:G31),EDATE(EDATE($G31,47),0))</f>
        <v>44825</v>
      </c>
      <c r="CX31" s="304"/>
      <c r="CY31" s="220">
        <f>IF(COUNT($G31:G31),EDATE(EDATE($G31,48),0))</f>
        <v>44855</v>
      </c>
      <c r="CZ31" s="304"/>
      <c r="DA31" s="220">
        <f>IF(COUNT($G31:G31),EDATE(EDATE($G31,49),0))</f>
        <v>44886</v>
      </c>
      <c r="DB31" s="304"/>
      <c r="DC31" s="220">
        <f>IF(COUNT($G31:G31),EDATE(EDATE($G31,50),0))</f>
        <v>44916</v>
      </c>
      <c r="DD31" s="304"/>
      <c r="DE31" s="220">
        <f>IF(COUNT($G31:G31),EDATE(EDATE($G31,51),0))</f>
        <v>44947</v>
      </c>
      <c r="DF31" s="304"/>
      <c r="DG31" s="220">
        <f>IF(COUNT($G31:G31),EDATE(EDATE($G31,52),0))</f>
        <v>44978</v>
      </c>
      <c r="DH31" s="304"/>
      <c r="DI31" s="220">
        <f>IF(COUNT($G31:G31),EDATE(EDATE($G31,53),0))</f>
        <v>45006</v>
      </c>
      <c r="DJ31" s="304"/>
      <c r="DK31" s="220">
        <f>IF(COUNT($G31:G31),EDATE(EDATE($G31,54),0))</f>
        <v>45037</v>
      </c>
      <c r="DL31" s="304"/>
      <c r="DM31" s="220">
        <f>IF(COUNT($G31:G31),EDATE(EDATE($G31,55),0))</f>
        <v>45067</v>
      </c>
      <c r="DN31" s="304"/>
      <c r="DO31" s="220">
        <f>IF(COUNT($G31:G31),EDATE(EDATE($G31,56),0))</f>
        <v>45098</v>
      </c>
      <c r="DP31" s="304"/>
      <c r="DQ31" s="220">
        <f>IF(COUNT($G31:G31),EDATE(EDATE($G31,57),0))</f>
        <v>45128</v>
      </c>
      <c r="DR31" s="304"/>
      <c r="DS31" s="220">
        <f>IF(COUNT($G31:G31),EDATE(EDATE($G31,58),0))</f>
        <v>45159</v>
      </c>
      <c r="DT31" s="304"/>
      <c r="DU31" s="220">
        <f>IF(COUNT($G31:G31),EDATE(EDATE($G31,59),0))</f>
        <v>45190</v>
      </c>
      <c r="DV31" s="304"/>
      <c r="DW31" s="220">
        <f>IF(COUNT($G31:G31),EDATE(EDATE($G31,60),0))</f>
        <v>45220</v>
      </c>
      <c r="DX31" s="304"/>
      <c r="DY31" s="220">
        <f>IF(COUNT($G31:G31),EDATE(EDATE($G31,61),0))</f>
        <v>45251</v>
      </c>
      <c r="DZ31" s="304"/>
      <c r="EA31" s="220">
        <f>IF(COUNT($G31:G31),EDATE(EDATE($G31,62),0))</f>
        <v>45281</v>
      </c>
      <c r="EB31" s="304"/>
      <c r="EC31" s="220">
        <f>IF(COUNT($G31:G31),EDATE(EDATE($G31,63),0))</f>
        <v>45312</v>
      </c>
      <c r="ED31" s="304"/>
      <c r="EE31" s="220">
        <f>IF(COUNT($G31:G31),EDATE(EDATE($G31,64),0))</f>
        <v>45343</v>
      </c>
      <c r="EF31" s="308"/>
      <c r="EG31" s="47"/>
    </row>
    <row r="32" spans="1:137" ht="21" customHeight="1" thickBot="1">
      <c r="A32" s="215" t="str">
        <f t="shared" ca="1" si="0"/>
        <v/>
      </c>
      <c r="B32" s="280"/>
      <c r="C32" s="282" t="e">
        <f>+VLOOKUP(B32,'اسماء العملاء'!$A$2:$E$1270,5,FALSE)</f>
        <v>#N/A</v>
      </c>
      <c r="D32" s="282" t="e">
        <f>+VLOOKUP(B32,'اسماء العملاء'!$A$2:$C$1270,2,FALSE)</f>
        <v>#N/A</v>
      </c>
      <c r="E32" s="282" t="e">
        <f>+VLOOKUP(B32,'اسماء العملاء'!$A$2:$C$1270,3,FALSE)</f>
        <v>#N/A</v>
      </c>
      <c r="F32" s="218" t="e">
        <f>+VLOOKUP(B32,'اسماء العملاء'!$A$2:$F$142,6,FALSE)</f>
        <v>#N/A</v>
      </c>
      <c r="G32" s="220">
        <v>43395</v>
      </c>
      <c r="H32" s="303"/>
      <c r="I32" s="220">
        <f>IF(COUNT($G32:G32),EDATE(EDATE($G32,1),0))</f>
        <v>43426</v>
      </c>
      <c r="J32" s="304"/>
      <c r="K32" s="220">
        <f>IF(COUNT($G32:G32),EDATE(EDATE($G32,2),0))</f>
        <v>43456</v>
      </c>
      <c r="L32" s="304"/>
      <c r="M32" s="220">
        <f>IF(COUNT($G32:G32),EDATE(EDATE($G32,3),0))</f>
        <v>43487</v>
      </c>
      <c r="N32" s="304"/>
      <c r="O32" s="220">
        <f>IF(COUNT($G32:G32),EDATE(EDATE($G32,4),0))</f>
        <v>43518</v>
      </c>
      <c r="P32" s="304"/>
      <c r="Q32" s="220">
        <f>IF(COUNT($G32:G32),EDATE(EDATE($G32,5),0))</f>
        <v>43546</v>
      </c>
      <c r="R32" s="304"/>
      <c r="S32" s="220">
        <f>IF(COUNT($G32:G32),EDATE(EDATE($G32,6),0))</f>
        <v>43577</v>
      </c>
      <c r="T32" s="304"/>
      <c r="U32" s="220">
        <f>IF(COUNT($G32:G32),EDATE(EDATE($G32,7),0))</f>
        <v>43607</v>
      </c>
      <c r="V32" s="304"/>
      <c r="W32" s="220">
        <f>IF(COUNT($G32:G32),EDATE(EDATE($G32,8),0))</f>
        <v>43638</v>
      </c>
      <c r="X32" s="304"/>
      <c r="Y32" s="220">
        <f>IF(COUNT($G32:G32),EDATE(EDATE($G32,9),0))</f>
        <v>43668</v>
      </c>
      <c r="Z32" s="304"/>
      <c r="AA32" s="220">
        <f>IF(COUNT($G32:G32),EDATE(EDATE($G32,10),0))</f>
        <v>43699</v>
      </c>
      <c r="AB32" s="304"/>
      <c r="AC32" s="220">
        <f>IF(COUNT($G32:G32),EDATE(EDATE($G32,11),0))</f>
        <v>43730</v>
      </c>
      <c r="AD32" s="304"/>
      <c r="AE32" s="220">
        <f>IF(COUNT($G32:G32),EDATE(EDATE($G32,12),0))</f>
        <v>43760</v>
      </c>
      <c r="AF32" s="304"/>
      <c r="AG32" s="220">
        <f>IF(COUNT($G32:G32),EDATE(EDATE($G32,13),0))</f>
        <v>43791</v>
      </c>
      <c r="AH32" s="304"/>
      <c r="AI32" s="220">
        <f>IF(COUNT($G32:G32),EDATE(EDATE($G32,14),0))</f>
        <v>43821</v>
      </c>
      <c r="AJ32" s="304"/>
      <c r="AK32" s="220">
        <f>IF(COUNT($G32:G32),EDATE(EDATE($G32,15),0))</f>
        <v>43852</v>
      </c>
      <c r="AL32" s="304"/>
      <c r="AM32" s="220">
        <f>IF(COUNT($G32:G32),EDATE(EDATE($G32,16),0))</f>
        <v>43883</v>
      </c>
      <c r="AN32" s="304"/>
      <c r="AO32" s="220">
        <f>IF(COUNT($G32:G32),EDATE(EDATE($G32,17),0))</f>
        <v>43912</v>
      </c>
      <c r="AP32" s="304"/>
      <c r="AQ32" s="220">
        <f>IF(COUNT($G32:G32),EDATE(EDATE($G32,18),0))</f>
        <v>43943</v>
      </c>
      <c r="AR32" s="304"/>
      <c r="AS32" s="220">
        <f>IF(COUNT($G32:G32),EDATE(EDATE($G32,19),0))</f>
        <v>43973</v>
      </c>
      <c r="AT32" s="304"/>
      <c r="AU32" s="220">
        <f>IF(COUNT($G32:G32),EDATE(EDATE($G32,20),0))</f>
        <v>44004</v>
      </c>
      <c r="AV32" s="304"/>
      <c r="AW32" s="220">
        <f>IF(COUNT($G32:G32),EDATE(EDATE($G32,21),0))</f>
        <v>44034</v>
      </c>
      <c r="AX32" s="304"/>
      <c r="AY32" s="220">
        <f>IF(COUNT($G32:G32),EDATE(EDATE($G32,22),0))</f>
        <v>44065</v>
      </c>
      <c r="AZ32" s="304"/>
      <c r="BA32" s="220">
        <f>IF(COUNT($G32:G32),EDATE(EDATE($G32,23),0))</f>
        <v>44096</v>
      </c>
      <c r="BB32" s="304"/>
      <c r="BC32" s="220">
        <f>IF(COUNT($G32:G32),EDATE(EDATE($G32,24),0))</f>
        <v>44126</v>
      </c>
      <c r="BD32" s="304"/>
      <c r="BE32" s="220">
        <f>IF(COUNT($G32:G32),EDATE(EDATE($G32,25),0))</f>
        <v>44157</v>
      </c>
      <c r="BF32" s="304"/>
      <c r="BG32" s="220">
        <f>IF(COUNT($G32:G32),EDATE(EDATE($G32,26),0))</f>
        <v>44187</v>
      </c>
      <c r="BH32" s="304"/>
      <c r="BI32" s="220">
        <f>IF(COUNT($G32:G32),EDATE(EDATE($G32,27),0))</f>
        <v>44218</v>
      </c>
      <c r="BJ32" s="304"/>
      <c r="BK32" s="220">
        <f>IF(COUNT($G32:G32),EDATE(EDATE($G32,28),0))</f>
        <v>44249</v>
      </c>
      <c r="BL32" s="304"/>
      <c r="BM32" s="220">
        <f>IF(COUNT($G32:G32),EDATE(EDATE($G32,29),0))</f>
        <v>44277</v>
      </c>
      <c r="BN32" s="304"/>
      <c r="BO32" s="220">
        <f>IF(COUNT($G32:G32),EDATE(EDATE($G32,30),0))</f>
        <v>44308</v>
      </c>
      <c r="BP32" s="304"/>
      <c r="BQ32" s="220">
        <f>IF(COUNT($G32:G32),EDATE(EDATE($G32,31),0))</f>
        <v>44338</v>
      </c>
      <c r="BR32" s="304"/>
      <c r="BS32" s="220">
        <f>IF(COUNT($G32:G32),EDATE(EDATE($G32,32),0))</f>
        <v>44369</v>
      </c>
      <c r="BT32" s="304"/>
      <c r="BU32" s="220">
        <f>IF(COUNT($G32:G32),EDATE(EDATE($G32,33),0))</f>
        <v>44399</v>
      </c>
      <c r="BV32" s="304"/>
      <c r="BW32" s="220">
        <f>IF(COUNT($G32:G32),EDATE(EDATE($G32,34),0))</f>
        <v>44430</v>
      </c>
      <c r="BX32" s="304"/>
      <c r="BY32" s="220">
        <f>IF(COUNT($G32:G32),EDATE(EDATE($G32,35),0))</f>
        <v>44461</v>
      </c>
      <c r="BZ32" s="304"/>
      <c r="CA32" s="220">
        <f>IF(COUNT($G32:G32),EDATE(EDATE($G32,36),0))</f>
        <v>44491</v>
      </c>
      <c r="CB32" s="304"/>
      <c r="CC32" s="220">
        <f>IF(COUNT($G32:G32),EDATE(EDATE($G32,37),0))</f>
        <v>44522</v>
      </c>
      <c r="CD32" s="304"/>
      <c r="CE32" s="220">
        <f>IF(COUNT($G32:G32),EDATE(EDATE($G32,38),0))</f>
        <v>44552</v>
      </c>
      <c r="CF32" s="304"/>
      <c r="CG32" s="220">
        <f>IF(COUNT($G32:G32),EDATE(EDATE($G32,39),0))</f>
        <v>44583</v>
      </c>
      <c r="CH32" s="304"/>
      <c r="CI32" s="220">
        <f>IF(COUNT($G32:G32),EDATE(EDATE($G32,40),0))</f>
        <v>44614</v>
      </c>
      <c r="CJ32" s="304"/>
      <c r="CK32" s="220">
        <f>IF(COUNT($G32:G32),EDATE(EDATE($G32,41),0))</f>
        <v>44642</v>
      </c>
      <c r="CL32" s="304"/>
      <c r="CM32" s="220">
        <f>IF(COUNT($G32:G32),EDATE(EDATE($G32,42),0))</f>
        <v>44673</v>
      </c>
      <c r="CN32" s="304"/>
      <c r="CO32" s="220">
        <f>IF(COUNT($G32:G32),EDATE(EDATE($G32,43),0))</f>
        <v>44703</v>
      </c>
      <c r="CP32" s="304"/>
      <c r="CQ32" s="220">
        <f>IF(COUNT($G32:G32),EDATE(EDATE($G32,44),0))</f>
        <v>44734</v>
      </c>
      <c r="CR32" s="304"/>
      <c r="CS32" s="220">
        <f>IF(COUNT($G32:G32),EDATE(EDATE($G32,45),0))</f>
        <v>44764</v>
      </c>
      <c r="CT32" s="304"/>
      <c r="CU32" s="220">
        <f>IF(COUNT($G32:G32),EDATE(EDATE($G32,46),0))</f>
        <v>44795</v>
      </c>
      <c r="CV32" s="304"/>
      <c r="CW32" s="220">
        <f>IF(COUNT($G32:G32),EDATE(EDATE($G32,47),0))</f>
        <v>44826</v>
      </c>
      <c r="CX32" s="304"/>
      <c r="CY32" s="220">
        <f>IF(COUNT($G32:G32),EDATE(EDATE($G32,48),0))</f>
        <v>44856</v>
      </c>
      <c r="CZ32" s="304"/>
      <c r="DA32" s="220">
        <f>IF(COUNT($G32:G32),EDATE(EDATE($G32,49),0))</f>
        <v>44887</v>
      </c>
      <c r="DB32" s="304"/>
      <c r="DC32" s="220">
        <f>IF(COUNT($G32:G32),EDATE(EDATE($G32,50),0))</f>
        <v>44917</v>
      </c>
      <c r="DD32" s="304"/>
      <c r="DE32" s="220">
        <f>IF(COUNT($G32:G32),EDATE(EDATE($G32,51),0))</f>
        <v>44948</v>
      </c>
      <c r="DF32" s="304"/>
      <c r="DG32" s="220">
        <f>IF(COUNT($G32:G32),EDATE(EDATE($G32,52),0))</f>
        <v>44979</v>
      </c>
      <c r="DH32" s="304"/>
      <c r="DI32" s="220">
        <f>IF(COUNT($G32:G32),EDATE(EDATE($G32,53),0))</f>
        <v>45007</v>
      </c>
      <c r="DJ32" s="304"/>
      <c r="DK32" s="220">
        <f>IF(COUNT($G32:G32),EDATE(EDATE($G32,54),0))</f>
        <v>45038</v>
      </c>
      <c r="DL32" s="304"/>
      <c r="DM32" s="220">
        <f>IF(COUNT($G32:G32),EDATE(EDATE($G32,55),0))</f>
        <v>45068</v>
      </c>
      <c r="DN32" s="304"/>
      <c r="DO32" s="220">
        <f>IF(COUNT($G32:G32),EDATE(EDATE($G32,56),0))</f>
        <v>45099</v>
      </c>
      <c r="DP32" s="304"/>
      <c r="DQ32" s="220">
        <f>IF(COUNT($G32:G32),EDATE(EDATE($G32,57),0))</f>
        <v>45129</v>
      </c>
      <c r="DR32" s="304"/>
      <c r="DS32" s="220">
        <f>IF(COUNT($G32:G32),EDATE(EDATE($G32,58),0))</f>
        <v>45160</v>
      </c>
      <c r="DT32" s="304"/>
      <c r="DU32" s="220">
        <f>IF(COUNT($G32:G32),EDATE(EDATE($G32,59),0))</f>
        <v>45191</v>
      </c>
      <c r="DV32" s="304"/>
      <c r="DW32" s="220">
        <f>IF(COUNT($G32:G32),EDATE(EDATE($G32,60),0))</f>
        <v>45221</v>
      </c>
      <c r="DX32" s="304"/>
      <c r="DY32" s="220">
        <f>IF(COUNT($G32:G32),EDATE(EDATE($G32,61),0))</f>
        <v>45252</v>
      </c>
      <c r="DZ32" s="304"/>
      <c r="EA32" s="220">
        <f>IF(COUNT($G32:G32),EDATE(EDATE($G32,62),0))</f>
        <v>45282</v>
      </c>
      <c r="EB32" s="304"/>
      <c r="EC32" s="220">
        <f>IF(COUNT($G32:G32),EDATE(EDATE($G32,63),0))</f>
        <v>45313</v>
      </c>
      <c r="ED32" s="304"/>
      <c r="EE32" s="220">
        <f>IF(COUNT($G32:G32),EDATE(EDATE($G32,64),0))</f>
        <v>45344</v>
      </c>
      <c r="EF32" s="308"/>
      <c r="EG32" s="47"/>
    </row>
    <row r="33" spans="1:137" ht="21" customHeight="1" thickBot="1">
      <c r="A33" s="215" t="str">
        <f t="shared" ca="1" si="0"/>
        <v/>
      </c>
      <c r="B33" s="280"/>
      <c r="C33" s="282" t="e">
        <f>+VLOOKUP(B33,'اسماء العملاء'!$A$2:$E$1270,5,FALSE)</f>
        <v>#N/A</v>
      </c>
      <c r="D33" s="282" t="e">
        <f>+VLOOKUP(B33,'اسماء العملاء'!$A$2:$C$1270,2,FALSE)</f>
        <v>#N/A</v>
      </c>
      <c r="E33" s="282" t="e">
        <f>+VLOOKUP(B33,'اسماء العملاء'!$A$2:$C$1270,3,FALSE)</f>
        <v>#N/A</v>
      </c>
      <c r="F33" s="218" t="e">
        <f>+VLOOKUP(B33,'اسماء العملاء'!$A$2:$F$142,6,FALSE)</f>
        <v>#N/A</v>
      </c>
      <c r="G33" s="220">
        <v>43396</v>
      </c>
      <c r="H33" s="303"/>
      <c r="I33" s="220">
        <f>IF(COUNT($G33:G33),EDATE(EDATE($G33,1),0))</f>
        <v>43427</v>
      </c>
      <c r="J33" s="304"/>
      <c r="K33" s="220">
        <f>IF(COUNT($G33:G33),EDATE(EDATE($G33,2),0))</f>
        <v>43457</v>
      </c>
      <c r="L33" s="304"/>
      <c r="M33" s="220">
        <f>IF(COUNT($G33:G33),EDATE(EDATE($G33,3),0))</f>
        <v>43488</v>
      </c>
      <c r="N33" s="304"/>
      <c r="O33" s="220">
        <f>IF(COUNT($G33:G33),EDATE(EDATE($G33,4),0))</f>
        <v>43519</v>
      </c>
      <c r="P33" s="304"/>
      <c r="Q33" s="220">
        <f>IF(COUNT($G33:G33),EDATE(EDATE($G33,5),0))</f>
        <v>43547</v>
      </c>
      <c r="R33" s="304"/>
      <c r="S33" s="220">
        <f>IF(COUNT($G33:G33),EDATE(EDATE($G33,6),0))</f>
        <v>43578</v>
      </c>
      <c r="T33" s="304"/>
      <c r="U33" s="220">
        <f>IF(COUNT($G33:G33),EDATE(EDATE($G33,7),0))</f>
        <v>43608</v>
      </c>
      <c r="V33" s="304"/>
      <c r="W33" s="220">
        <f>IF(COUNT($G33:G33),EDATE(EDATE($G33,8),0))</f>
        <v>43639</v>
      </c>
      <c r="X33" s="304"/>
      <c r="Y33" s="220">
        <f>IF(COUNT($G33:G33),EDATE(EDATE($G33,9),0))</f>
        <v>43669</v>
      </c>
      <c r="Z33" s="304"/>
      <c r="AA33" s="220">
        <f>IF(COUNT($G33:G33),EDATE(EDATE($G33,10),0))</f>
        <v>43700</v>
      </c>
      <c r="AB33" s="304"/>
      <c r="AC33" s="220">
        <f>IF(COUNT($G33:G33),EDATE(EDATE($G33,11),0))</f>
        <v>43731</v>
      </c>
      <c r="AD33" s="304"/>
      <c r="AE33" s="220">
        <f>IF(COUNT($G33:G33),EDATE(EDATE($G33,12),0))</f>
        <v>43761</v>
      </c>
      <c r="AF33" s="304"/>
      <c r="AG33" s="220">
        <f>IF(COUNT($G33:G33),EDATE(EDATE($G33,13),0))</f>
        <v>43792</v>
      </c>
      <c r="AH33" s="304"/>
      <c r="AI33" s="220">
        <f>IF(COUNT($G33:G33),EDATE(EDATE($G33,14),0))</f>
        <v>43822</v>
      </c>
      <c r="AJ33" s="304"/>
      <c r="AK33" s="220">
        <f>IF(COUNT($G33:G33),EDATE(EDATE($G33,15),0))</f>
        <v>43853</v>
      </c>
      <c r="AL33" s="304"/>
      <c r="AM33" s="220">
        <f>IF(COUNT($G33:G33),EDATE(EDATE($G33,16),0))</f>
        <v>43884</v>
      </c>
      <c r="AN33" s="304"/>
      <c r="AO33" s="220">
        <f>IF(COUNT($G33:G33),EDATE(EDATE($G33,17),0))</f>
        <v>43913</v>
      </c>
      <c r="AP33" s="304"/>
      <c r="AQ33" s="220">
        <f>IF(COUNT($G33:G33),EDATE(EDATE($G33,18),0))</f>
        <v>43944</v>
      </c>
      <c r="AR33" s="304"/>
      <c r="AS33" s="220">
        <f>IF(COUNT($G33:G33),EDATE(EDATE($G33,19),0))</f>
        <v>43974</v>
      </c>
      <c r="AT33" s="304"/>
      <c r="AU33" s="220">
        <f>IF(COUNT($G33:G33),EDATE(EDATE($G33,20),0))</f>
        <v>44005</v>
      </c>
      <c r="AV33" s="304"/>
      <c r="AW33" s="220">
        <f>IF(COUNT($G33:G33),EDATE(EDATE($G33,21),0))</f>
        <v>44035</v>
      </c>
      <c r="AX33" s="304"/>
      <c r="AY33" s="220">
        <f>IF(COUNT($G33:G33),EDATE(EDATE($G33,22),0))</f>
        <v>44066</v>
      </c>
      <c r="AZ33" s="304"/>
      <c r="BA33" s="220">
        <f>IF(COUNT($G33:G33),EDATE(EDATE($G33,23),0))</f>
        <v>44097</v>
      </c>
      <c r="BB33" s="304"/>
      <c r="BC33" s="220">
        <f>IF(COUNT($G33:G33),EDATE(EDATE($G33,24),0))</f>
        <v>44127</v>
      </c>
      <c r="BD33" s="304"/>
      <c r="BE33" s="220">
        <f>IF(COUNT($G33:G33),EDATE(EDATE($G33,25),0))</f>
        <v>44158</v>
      </c>
      <c r="BF33" s="304"/>
      <c r="BG33" s="220">
        <f>IF(COUNT($G33:G33),EDATE(EDATE($G33,26),0))</f>
        <v>44188</v>
      </c>
      <c r="BH33" s="304"/>
      <c r="BI33" s="220">
        <f>IF(COUNT($G33:G33),EDATE(EDATE($G33,27),0))</f>
        <v>44219</v>
      </c>
      <c r="BJ33" s="304"/>
      <c r="BK33" s="220">
        <f>IF(COUNT($G33:G33),EDATE(EDATE($G33,28),0))</f>
        <v>44250</v>
      </c>
      <c r="BL33" s="304"/>
      <c r="BM33" s="220">
        <f>IF(COUNT($G33:G33),EDATE(EDATE($G33,29),0))</f>
        <v>44278</v>
      </c>
      <c r="BN33" s="304"/>
      <c r="BO33" s="220">
        <f>IF(COUNT($G33:G33),EDATE(EDATE($G33,30),0))</f>
        <v>44309</v>
      </c>
      <c r="BP33" s="304"/>
      <c r="BQ33" s="220">
        <f>IF(COUNT($G33:G33),EDATE(EDATE($G33,31),0))</f>
        <v>44339</v>
      </c>
      <c r="BR33" s="304"/>
      <c r="BS33" s="220">
        <f>IF(COUNT($G33:G33),EDATE(EDATE($G33,32),0))</f>
        <v>44370</v>
      </c>
      <c r="BT33" s="304"/>
      <c r="BU33" s="220">
        <f>IF(COUNT($G33:G33),EDATE(EDATE($G33,33),0))</f>
        <v>44400</v>
      </c>
      <c r="BV33" s="304"/>
      <c r="BW33" s="220">
        <f>IF(COUNT($G33:G33),EDATE(EDATE($G33,34),0))</f>
        <v>44431</v>
      </c>
      <c r="BX33" s="304"/>
      <c r="BY33" s="220">
        <f>IF(COUNT($G33:G33),EDATE(EDATE($G33,35),0))</f>
        <v>44462</v>
      </c>
      <c r="BZ33" s="304"/>
      <c r="CA33" s="220">
        <f>IF(COUNT($G33:G33),EDATE(EDATE($G33,36),0))</f>
        <v>44492</v>
      </c>
      <c r="CB33" s="304"/>
      <c r="CC33" s="220">
        <f>IF(COUNT($G33:G33),EDATE(EDATE($G33,37),0))</f>
        <v>44523</v>
      </c>
      <c r="CD33" s="304"/>
      <c r="CE33" s="220">
        <f>IF(COUNT($G33:G33),EDATE(EDATE($G33,38),0))</f>
        <v>44553</v>
      </c>
      <c r="CF33" s="304"/>
      <c r="CG33" s="220">
        <f>IF(COUNT($G33:G33),EDATE(EDATE($G33,39),0))</f>
        <v>44584</v>
      </c>
      <c r="CH33" s="304"/>
      <c r="CI33" s="220">
        <f>IF(COUNT($G33:G33),EDATE(EDATE($G33,40),0))</f>
        <v>44615</v>
      </c>
      <c r="CJ33" s="304"/>
      <c r="CK33" s="220">
        <f>IF(COUNT($G33:G33),EDATE(EDATE($G33,41),0))</f>
        <v>44643</v>
      </c>
      <c r="CL33" s="304"/>
      <c r="CM33" s="220">
        <f>IF(COUNT($G33:G33),EDATE(EDATE($G33,42),0))</f>
        <v>44674</v>
      </c>
      <c r="CN33" s="304"/>
      <c r="CO33" s="220">
        <f>IF(COUNT($G33:G33),EDATE(EDATE($G33,43),0))</f>
        <v>44704</v>
      </c>
      <c r="CP33" s="304"/>
      <c r="CQ33" s="220">
        <f>IF(COUNT($G33:G33),EDATE(EDATE($G33,44),0))</f>
        <v>44735</v>
      </c>
      <c r="CR33" s="304"/>
      <c r="CS33" s="220">
        <f>IF(COUNT($G33:G33),EDATE(EDATE($G33,45),0))</f>
        <v>44765</v>
      </c>
      <c r="CT33" s="304"/>
      <c r="CU33" s="220">
        <f>IF(COUNT($G33:G33),EDATE(EDATE($G33,46),0))</f>
        <v>44796</v>
      </c>
      <c r="CV33" s="304"/>
      <c r="CW33" s="220">
        <f>IF(COUNT($G33:G33),EDATE(EDATE($G33,47),0))</f>
        <v>44827</v>
      </c>
      <c r="CX33" s="304"/>
      <c r="CY33" s="220">
        <f>IF(COUNT($G33:G33),EDATE(EDATE($G33,48),0))</f>
        <v>44857</v>
      </c>
      <c r="CZ33" s="304"/>
      <c r="DA33" s="220">
        <f>IF(COUNT($G33:G33),EDATE(EDATE($G33,49),0))</f>
        <v>44888</v>
      </c>
      <c r="DB33" s="304"/>
      <c r="DC33" s="220">
        <f>IF(COUNT($G33:G33),EDATE(EDATE($G33,50),0))</f>
        <v>44918</v>
      </c>
      <c r="DD33" s="304"/>
      <c r="DE33" s="220">
        <f>IF(COUNT($G33:G33),EDATE(EDATE($G33,51),0))</f>
        <v>44949</v>
      </c>
      <c r="DF33" s="304"/>
      <c r="DG33" s="220">
        <f>IF(COUNT($G33:G33),EDATE(EDATE($G33,52),0))</f>
        <v>44980</v>
      </c>
      <c r="DH33" s="304"/>
      <c r="DI33" s="220">
        <f>IF(COUNT($G33:G33),EDATE(EDATE($G33,53),0))</f>
        <v>45008</v>
      </c>
      <c r="DJ33" s="304"/>
      <c r="DK33" s="220">
        <f>IF(COUNT($G33:G33),EDATE(EDATE($G33,54),0))</f>
        <v>45039</v>
      </c>
      <c r="DL33" s="304"/>
      <c r="DM33" s="220">
        <f>IF(COUNT($G33:G33),EDATE(EDATE($G33,55),0))</f>
        <v>45069</v>
      </c>
      <c r="DN33" s="304"/>
      <c r="DO33" s="220">
        <f>IF(COUNT($G33:G33),EDATE(EDATE($G33,56),0))</f>
        <v>45100</v>
      </c>
      <c r="DP33" s="304"/>
      <c r="DQ33" s="220">
        <f>IF(COUNT($G33:G33),EDATE(EDATE($G33,57),0))</f>
        <v>45130</v>
      </c>
      <c r="DR33" s="304"/>
      <c r="DS33" s="220">
        <f>IF(COUNT($G33:G33),EDATE(EDATE($G33,58),0))</f>
        <v>45161</v>
      </c>
      <c r="DT33" s="304"/>
      <c r="DU33" s="220">
        <f>IF(COUNT($G33:G33),EDATE(EDATE($G33,59),0))</f>
        <v>45192</v>
      </c>
      <c r="DV33" s="304"/>
      <c r="DW33" s="220">
        <f>IF(COUNT($G33:G33),EDATE(EDATE($G33,60),0))</f>
        <v>45222</v>
      </c>
      <c r="DX33" s="304"/>
      <c r="DY33" s="220">
        <f>IF(COUNT($G33:G33),EDATE(EDATE($G33,61),0))</f>
        <v>45253</v>
      </c>
      <c r="DZ33" s="304"/>
      <c r="EA33" s="220">
        <f>IF(COUNT($G33:G33),EDATE(EDATE($G33,62),0))</f>
        <v>45283</v>
      </c>
      <c r="EB33" s="304"/>
      <c r="EC33" s="220">
        <f>IF(COUNT($G33:G33),EDATE(EDATE($G33,63),0))</f>
        <v>45314</v>
      </c>
      <c r="ED33" s="304"/>
      <c r="EE33" s="220">
        <f>IF(COUNT($G33:G33),EDATE(EDATE($G33,64),0))</f>
        <v>45345</v>
      </c>
      <c r="EF33" s="308"/>
      <c r="EG33" s="47"/>
    </row>
    <row r="34" spans="1:137" ht="21" customHeight="1" thickBot="1">
      <c r="A34" s="215" t="str">
        <f t="shared" ca="1" si="0"/>
        <v/>
      </c>
      <c r="B34" s="280"/>
      <c r="C34" s="282" t="e">
        <f>+VLOOKUP(B34,'اسماء العملاء'!$A$2:$E$1270,5,FALSE)</f>
        <v>#N/A</v>
      </c>
      <c r="D34" s="282" t="e">
        <f>+VLOOKUP(B34,'اسماء العملاء'!$A$2:$C$1270,2,FALSE)</f>
        <v>#N/A</v>
      </c>
      <c r="E34" s="282" t="e">
        <f>+VLOOKUP(B34,'اسماء العملاء'!$A$2:$C$1270,3,FALSE)</f>
        <v>#N/A</v>
      </c>
      <c r="F34" s="218" t="e">
        <f>+VLOOKUP(B34,'اسماء العملاء'!$A$2:$F$142,6,FALSE)</f>
        <v>#N/A</v>
      </c>
      <c r="G34" s="220">
        <v>43397</v>
      </c>
      <c r="H34" s="303"/>
      <c r="I34" s="220">
        <f>IF(COUNT($G34:G34),EDATE(EDATE($G34,1),0))</f>
        <v>43428</v>
      </c>
      <c r="J34" s="304"/>
      <c r="K34" s="220">
        <f>IF(COUNT($G34:G34),EDATE(EDATE($G34,2),0))</f>
        <v>43458</v>
      </c>
      <c r="L34" s="304"/>
      <c r="M34" s="220">
        <f>IF(COUNT($G34:G34),EDATE(EDATE($G34,3),0))</f>
        <v>43489</v>
      </c>
      <c r="N34" s="304"/>
      <c r="O34" s="220">
        <f>IF(COUNT($G34:G34),EDATE(EDATE($G34,4),0))</f>
        <v>43520</v>
      </c>
      <c r="P34" s="304"/>
      <c r="Q34" s="220">
        <f>IF(COUNT($G34:G34),EDATE(EDATE($G34,5),0))</f>
        <v>43548</v>
      </c>
      <c r="R34" s="304"/>
      <c r="S34" s="220">
        <f>IF(COUNT($G34:G34),EDATE(EDATE($G34,6),0))</f>
        <v>43579</v>
      </c>
      <c r="T34" s="304"/>
      <c r="U34" s="220">
        <f>IF(COUNT($G34:G34),EDATE(EDATE($G34,7),0))</f>
        <v>43609</v>
      </c>
      <c r="V34" s="304"/>
      <c r="W34" s="220">
        <f>IF(COUNT($G34:G34),EDATE(EDATE($G34,8),0))</f>
        <v>43640</v>
      </c>
      <c r="X34" s="304"/>
      <c r="Y34" s="220">
        <f>IF(COUNT($G34:G34),EDATE(EDATE($G34,9),0))</f>
        <v>43670</v>
      </c>
      <c r="Z34" s="304"/>
      <c r="AA34" s="220">
        <f>IF(COUNT($G34:G34),EDATE(EDATE($G34,10),0))</f>
        <v>43701</v>
      </c>
      <c r="AB34" s="304"/>
      <c r="AC34" s="220">
        <f>IF(COUNT($G34:G34),EDATE(EDATE($G34,11),0))</f>
        <v>43732</v>
      </c>
      <c r="AD34" s="304"/>
      <c r="AE34" s="220">
        <f>IF(COUNT($G34:G34),EDATE(EDATE($G34,12),0))</f>
        <v>43762</v>
      </c>
      <c r="AF34" s="304"/>
      <c r="AG34" s="220">
        <f>IF(COUNT($G34:G34),EDATE(EDATE($G34,13),0))</f>
        <v>43793</v>
      </c>
      <c r="AH34" s="304"/>
      <c r="AI34" s="220">
        <f>IF(COUNT($G34:G34),EDATE(EDATE($G34,14),0))</f>
        <v>43823</v>
      </c>
      <c r="AJ34" s="304"/>
      <c r="AK34" s="220">
        <f>IF(COUNT($G34:G34),EDATE(EDATE($G34,15),0))</f>
        <v>43854</v>
      </c>
      <c r="AL34" s="304"/>
      <c r="AM34" s="220">
        <f>IF(COUNT($G34:G34),EDATE(EDATE($G34,16),0))</f>
        <v>43885</v>
      </c>
      <c r="AN34" s="304"/>
      <c r="AO34" s="220">
        <f>IF(COUNT($G34:G34),EDATE(EDATE($G34,17),0))</f>
        <v>43914</v>
      </c>
      <c r="AP34" s="304"/>
      <c r="AQ34" s="220">
        <f>IF(COUNT($G34:G34),EDATE(EDATE($G34,18),0))</f>
        <v>43945</v>
      </c>
      <c r="AR34" s="304"/>
      <c r="AS34" s="220">
        <f>IF(COUNT($G34:G34),EDATE(EDATE($G34,19),0))</f>
        <v>43975</v>
      </c>
      <c r="AT34" s="304"/>
      <c r="AU34" s="220">
        <f>IF(COUNT($G34:G34),EDATE(EDATE($G34,20),0))</f>
        <v>44006</v>
      </c>
      <c r="AV34" s="304"/>
      <c r="AW34" s="220">
        <f>IF(COUNT($G34:G34),EDATE(EDATE($G34,21),0))</f>
        <v>44036</v>
      </c>
      <c r="AX34" s="304"/>
      <c r="AY34" s="220">
        <f>IF(COUNT($G34:G34),EDATE(EDATE($G34,22),0))</f>
        <v>44067</v>
      </c>
      <c r="AZ34" s="304"/>
      <c r="BA34" s="220">
        <f>IF(COUNT($G34:G34),EDATE(EDATE($G34,23),0))</f>
        <v>44098</v>
      </c>
      <c r="BB34" s="304"/>
      <c r="BC34" s="220">
        <f>IF(COUNT($G34:G34),EDATE(EDATE($G34,24),0))</f>
        <v>44128</v>
      </c>
      <c r="BD34" s="304"/>
      <c r="BE34" s="220">
        <f>IF(COUNT($G34:G34),EDATE(EDATE($G34,25),0))</f>
        <v>44159</v>
      </c>
      <c r="BF34" s="304"/>
      <c r="BG34" s="220">
        <f>IF(COUNT($G34:G34),EDATE(EDATE($G34,26),0))</f>
        <v>44189</v>
      </c>
      <c r="BH34" s="304"/>
      <c r="BI34" s="220">
        <f>IF(COUNT($G34:G34),EDATE(EDATE($G34,27),0))</f>
        <v>44220</v>
      </c>
      <c r="BJ34" s="304"/>
      <c r="BK34" s="220">
        <f>IF(COUNT($G34:G34),EDATE(EDATE($G34,28),0))</f>
        <v>44251</v>
      </c>
      <c r="BL34" s="304"/>
      <c r="BM34" s="220">
        <f>IF(COUNT($G34:G34),EDATE(EDATE($G34,29),0))</f>
        <v>44279</v>
      </c>
      <c r="BN34" s="304"/>
      <c r="BO34" s="220">
        <f>IF(COUNT($G34:G34),EDATE(EDATE($G34,30),0))</f>
        <v>44310</v>
      </c>
      <c r="BP34" s="304"/>
      <c r="BQ34" s="220">
        <f>IF(COUNT($G34:G34),EDATE(EDATE($G34,31),0))</f>
        <v>44340</v>
      </c>
      <c r="BR34" s="304"/>
      <c r="BS34" s="220">
        <f>IF(COUNT($G34:G34),EDATE(EDATE($G34,32),0))</f>
        <v>44371</v>
      </c>
      <c r="BT34" s="304"/>
      <c r="BU34" s="220">
        <f>IF(COUNT($G34:G34),EDATE(EDATE($G34,33),0))</f>
        <v>44401</v>
      </c>
      <c r="BV34" s="304"/>
      <c r="BW34" s="220">
        <f>IF(COUNT($G34:G34),EDATE(EDATE($G34,34),0))</f>
        <v>44432</v>
      </c>
      <c r="BX34" s="304"/>
      <c r="BY34" s="220">
        <f>IF(COUNT($G34:G34),EDATE(EDATE($G34,35),0))</f>
        <v>44463</v>
      </c>
      <c r="BZ34" s="304"/>
      <c r="CA34" s="220">
        <f>IF(COUNT($G34:G34),EDATE(EDATE($G34,36),0))</f>
        <v>44493</v>
      </c>
      <c r="CB34" s="304"/>
      <c r="CC34" s="220">
        <f>IF(COUNT($G34:G34),EDATE(EDATE($G34,37),0))</f>
        <v>44524</v>
      </c>
      <c r="CD34" s="304"/>
      <c r="CE34" s="220">
        <f>IF(COUNT($G34:G34),EDATE(EDATE($G34,38),0))</f>
        <v>44554</v>
      </c>
      <c r="CF34" s="304"/>
      <c r="CG34" s="220">
        <f>IF(COUNT($G34:G34),EDATE(EDATE($G34,39),0))</f>
        <v>44585</v>
      </c>
      <c r="CH34" s="304"/>
      <c r="CI34" s="220">
        <f>IF(COUNT($G34:G34),EDATE(EDATE($G34,40),0))</f>
        <v>44616</v>
      </c>
      <c r="CJ34" s="304"/>
      <c r="CK34" s="220">
        <f>IF(COUNT($G34:G34),EDATE(EDATE($G34,41),0))</f>
        <v>44644</v>
      </c>
      <c r="CL34" s="304"/>
      <c r="CM34" s="220">
        <f>IF(COUNT($G34:G34),EDATE(EDATE($G34,42),0))</f>
        <v>44675</v>
      </c>
      <c r="CN34" s="304"/>
      <c r="CO34" s="220">
        <f>IF(COUNT($G34:G34),EDATE(EDATE($G34,43),0))</f>
        <v>44705</v>
      </c>
      <c r="CP34" s="304"/>
      <c r="CQ34" s="220">
        <f>IF(COUNT($G34:G34),EDATE(EDATE($G34,44),0))</f>
        <v>44736</v>
      </c>
      <c r="CR34" s="304"/>
      <c r="CS34" s="220">
        <f>IF(COUNT($G34:G34),EDATE(EDATE($G34,45),0))</f>
        <v>44766</v>
      </c>
      <c r="CT34" s="304"/>
      <c r="CU34" s="220">
        <f>IF(COUNT($G34:G34),EDATE(EDATE($G34,46),0))</f>
        <v>44797</v>
      </c>
      <c r="CV34" s="304"/>
      <c r="CW34" s="220">
        <f>IF(COUNT($G34:G34),EDATE(EDATE($G34,47),0))</f>
        <v>44828</v>
      </c>
      <c r="CX34" s="304"/>
      <c r="CY34" s="220">
        <f>IF(COUNT($G34:G34),EDATE(EDATE($G34,48),0))</f>
        <v>44858</v>
      </c>
      <c r="CZ34" s="304"/>
      <c r="DA34" s="220">
        <f>IF(COUNT($G34:G34),EDATE(EDATE($G34,49),0))</f>
        <v>44889</v>
      </c>
      <c r="DB34" s="304"/>
      <c r="DC34" s="220">
        <f>IF(COUNT($G34:G34),EDATE(EDATE($G34,50),0))</f>
        <v>44919</v>
      </c>
      <c r="DD34" s="304"/>
      <c r="DE34" s="220">
        <f>IF(COUNT($G34:G34),EDATE(EDATE($G34,51),0))</f>
        <v>44950</v>
      </c>
      <c r="DF34" s="304"/>
      <c r="DG34" s="220">
        <f>IF(COUNT($G34:G34),EDATE(EDATE($G34,52),0))</f>
        <v>44981</v>
      </c>
      <c r="DH34" s="304"/>
      <c r="DI34" s="220">
        <f>IF(COUNT($G34:G34),EDATE(EDATE($G34,53),0))</f>
        <v>45009</v>
      </c>
      <c r="DJ34" s="304"/>
      <c r="DK34" s="220">
        <f>IF(COUNT($G34:G34),EDATE(EDATE($G34,54),0))</f>
        <v>45040</v>
      </c>
      <c r="DL34" s="304"/>
      <c r="DM34" s="220">
        <f>IF(COUNT($G34:G34),EDATE(EDATE($G34,55),0))</f>
        <v>45070</v>
      </c>
      <c r="DN34" s="304"/>
      <c r="DO34" s="220">
        <f>IF(COUNT($G34:G34),EDATE(EDATE($G34,56),0))</f>
        <v>45101</v>
      </c>
      <c r="DP34" s="304"/>
      <c r="DQ34" s="220">
        <f>IF(COUNT($G34:G34),EDATE(EDATE($G34,57),0))</f>
        <v>45131</v>
      </c>
      <c r="DR34" s="304"/>
      <c r="DS34" s="220">
        <f>IF(COUNT($G34:G34),EDATE(EDATE($G34,58),0))</f>
        <v>45162</v>
      </c>
      <c r="DT34" s="304"/>
      <c r="DU34" s="220">
        <f>IF(COUNT($G34:G34),EDATE(EDATE($G34,59),0))</f>
        <v>45193</v>
      </c>
      <c r="DV34" s="304"/>
      <c r="DW34" s="220">
        <f>IF(COUNT($G34:G34),EDATE(EDATE($G34,60),0))</f>
        <v>45223</v>
      </c>
      <c r="DX34" s="304"/>
      <c r="DY34" s="220">
        <f>IF(COUNT($G34:G34),EDATE(EDATE($G34,61),0))</f>
        <v>45254</v>
      </c>
      <c r="DZ34" s="304"/>
      <c r="EA34" s="220">
        <f>IF(COUNT($G34:G34),EDATE(EDATE($G34,62),0))</f>
        <v>45284</v>
      </c>
      <c r="EB34" s="304"/>
      <c r="EC34" s="220">
        <f>IF(COUNT($G34:G34),EDATE(EDATE($G34,63),0))</f>
        <v>45315</v>
      </c>
      <c r="ED34" s="304"/>
      <c r="EE34" s="220">
        <f>IF(COUNT($G34:G34),EDATE(EDATE($G34,64),0))</f>
        <v>45346</v>
      </c>
      <c r="EF34" s="308"/>
      <c r="EG34" s="47"/>
    </row>
    <row r="35" spans="1:137" ht="21" customHeight="1" thickBot="1">
      <c r="A35" s="215" t="str">
        <f t="shared" ca="1" si="0"/>
        <v/>
      </c>
      <c r="B35" s="280"/>
      <c r="C35" s="282" t="e">
        <f>+VLOOKUP(B35,'اسماء العملاء'!$A$2:$E$1270,5,FALSE)</f>
        <v>#N/A</v>
      </c>
      <c r="D35" s="282" t="e">
        <f>+VLOOKUP(B35,'اسماء العملاء'!$A$2:$C$1270,2,FALSE)</f>
        <v>#N/A</v>
      </c>
      <c r="E35" s="282" t="e">
        <f>+VLOOKUP(B35,'اسماء العملاء'!$A$2:$C$1270,3,FALSE)</f>
        <v>#N/A</v>
      </c>
      <c r="F35" s="218" t="e">
        <f>+VLOOKUP(B35,'اسماء العملاء'!$A$2:$F$142,6,FALSE)</f>
        <v>#N/A</v>
      </c>
      <c r="G35" s="220">
        <v>43398</v>
      </c>
      <c r="H35" s="303"/>
      <c r="I35" s="220">
        <f>IF(COUNT($G35:G35),EDATE(EDATE($G35,1),0))</f>
        <v>43429</v>
      </c>
      <c r="J35" s="304"/>
      <c r="K35" s="220">
        <f>IF(COUNT($G35:G35),EDATE(EDATE($G35,2),0))</f>
        <v>43459</v>
      </c>
      <c r="L35" s="304"/>
      <c r="M35" s="220">
        <f>IF(COUNT($G35:G35),EDATE(EDATE($G35,3),0))</f>
        <v>43490</v>
      </c>
      <c r="N35" s="304"/>
      <c r="O35" s="220">
        <f>IF(COUNT($G35:G35),EDATE(EDATE($G35,4),0))</f>
        <v>43521</v>
      </c>
      <c r="P35" s="304"/>
      <c r="Q35" s="220">
        <f>IF(COUNT($G35:G35),EDATE(EDATE($G35,5),0))</f>
        <v>43549</v>
      </c>
      <c r="R35" s="304"/>
      <c r="S35" s="220">
        <f>IF(COUNT($G35:G35),EDATE(EDATE($G35,6),0))</f>
        <v>43580</v>
      </c>
      <c r="T35" s="304"/>
      <c r="U35" s="220">
        <f>IF(COUNT($G35:G35),EDATE(EDATE($G35,7),0))</f>
        <v>43610</v>
      </c>
      <c r="V35" s="304"/>
      <c r="W35" s="220">
        <f>IF(COUNT($G35:G35),EDATE(EDATE($G35,8),0))</f>
        <v>43641</v>
      </c>
      <c r="X35" s="304"/>
      <c r="Y35" s="220">
        <f>IF(COUNT($G35:G35),EDATE(EDATE($G35,9),0))</f>
        <v>43671</v>
      </c>
      <c r="Z35" s="304"/>
      <c r="AA35" s="220">
        <f>IF(COUNT($G35:G35),EDATE(EDATE($G35,10),0))</f>
        <v>43702</v>
      </c>
      <c r="AB35" s="304"/>
      <c r="AC35" s="220">
        <f>IF(COUNT($G35:G35),EDATE(EDATE($G35,11),0))</f>
        <v>43733</v>
      </c>
      <c r="AD35" s="304"/>
      <c r="AE35" s="220">
        <f>IF(COUNT($G35:G35),EDATE(EDATE($G35,12),0))</f>
        <v>43763</v>
      </c>
      <c r="AF35" s="304"/>
      <c r="AG35" s="220">
        <f>IF(COUNT($G35:G35),EDATE(EDATE($G35,13),0))</f>
        <v>43794</v>
      </c>
      <c r="AH35" s="304"/>
      <c r="AI35" s="220">
        <f>IF(COUNT($G35:G35),EDATE(EDATE($G35,14),0))</f>
        <v>43824</v>
      </c>
      <c r="AJ35" s="304"/>
      <c r="AK35" s="220">
        <f>IF(COUNT($G35:G35),EDATE(EDATE($G35,15),0))</f>
        <v>43855</v>
      </c>
      <c r="AL35" s="304"/>
      <c r="AM35" s="220">
        <f>IF(COUNT($G35:G35),EDATE(EDATE($G35,16),0))</f>
        <v>43886</v>
      </c>
      <c r="AN35" s="304"/>
      <c r="AO35" s="220">
        <f>IF(COUNT($G35:G35),EDATE(EDATE($G35,17),0))</f>
        <v>43915</v>
      </c>
      <c r="AP35" s="304"/>
      <c r="AQ35" s="220">
        <f>IF(COUNT($G35:G35),EDATE(EDATE($G35,18),0))</f>
        <v>43946</v>
      </c>
      <c r="AR35" s="304"/>
      <c r="AS35" s="220">
        <f>IF(COUNT($G35:G35),EDATE(EDATE($G35,19),0))</f>
        <v>43976</v>
      </c>
      <c r="AT35" s="304"/>
      <c r="AU35" s="220">
        <f>IF(COUNT($G35:G35),EDATE(EDATE($G35,20),0))</f>
        <v>44007</v>
      </c>
      <c r="AV35" s="304"/>
      <c r="AW35" s="220">
        <f>IF(COUNT($G35:G35),EDATE(EDATE($G35,21),0))</f>
        <v>44037</v>
      </c>
      <c r="AX35" s="304"/>
      <c r="AY35" s="220">
        <f>IF(COUNT($G35:G35),EDATE(EDATE($G35,22),0))</f>
        <v>44068</v>
      </c>
      <c r="AZ35" s="304"/>
      <c r="BA35" s="220">
        <f>IF(COUNT($G35:G35),EDATE(EDATE($G35,23),0))</f>
        <v>44099</v>
      </c>
      <c r="BB35" s="304"/>
      <c r="BC35" s="220">
        <f>IF(COUNT($G35:G35),EDATE(EDATE($G35,24),0))</f>
        <v>44129</v>
      </c>
      <c r="BD35" s="304"/>
      <c r="BE35" s="220">
        <f>IF(COUNT($G35:G35),EDATE(EDATE($G35,25),0))</f>
        <v>44160</v>
      </c>
      <c r="BF35" s="304"/>
      <c r="BG35" s="220">
        <f>IF(COUNT($G35:G35),EDATE(EDATE($G35,26),0))</f>
        <v>44190</v>
      </c>
      <c r="BH35" s="304"/>
      <c r="BI35" s="220">
        <f>IF(COUNT($G35:G35),EDATE(EDATE($G35,27),0))</f>
        <v>44221</v>
      </c>
      <c r="BJ35" s="304"/>
      <c r="BK35" s="220">
        <f>IF(COUNT($G35:G35),EDATE(EDATE($G35,28),0))</f>
        <v>44252</v>
      </c>
      <c r="BL35" s="304"/>
      <c r="BM35" s="220">
        <f>IF(COUNT($G35:G35),EDATE(EDATE($G35,29),0))</f>
        <v>44280</v>
      </c>
      <c r="BN35" s="304"/>
      <c r="BO35" s="220">
        <f>IF(COUNT($G35:G35),EDATE(EDATE($G35,30),0))</f>
        <v>44311</v>
      </c>
      <c r="BP35" s="304"/>
      <c r="BQ35" s="220">
        <f>IF(COUNT($G35:G35),EDATE(EDATE($G35,31),0))</f>
        <v>44341</v>
      </c>
      <c r="BR35" s="304"/>
      <c r="BS35" s="220">
        <f>IF(COUNT($G35:G35),EDATE(EDATE($G35,32),0))</f>
        <v>44372</v>
      </c>
      <c r="BT35" s="304"/>
      <c r="BU35" s="220">
        <f>IF(COUNT($G35:G35),EDATE(EDATE($G35,33),0))</f>
        <v>44402</v>
      </c>
      <c r="BV35" s="304"/>
      <c r="BW35" s="220">
        <f>IF(COUNT($G35:G35),EDATE(EDATE($G35,34),0))</f>
        <v>44433</v>
      </c>
      <c r="BX35" s="304"/>
      <c r="BY35" s="220">
        <f>IF(COUNT($G35:G35),EDATE(EDATE($G35,35),0))</f>
        <v>44464</v>
      </c>
      <c r="BZ35" s="304"/>
      <c r="CA35" s="220">
        <f>IF(COUNT($G35:G35),EDATE(EDATE($G35,36),0))</f>
        <v>44494</v>
      </c>
      <c r="CB35" s="304"/>
      <c r="CC35" s="220">
        <f>IF(COUNT($G35:G35),EDATE(EDATE($G35,37),0))</f>
        <v>44525</v>
      </c>
      <c r="CD35" s="304"/>
      <c r="CE35" s="220">
        <f>IF(COUNT($G35:G35),EDATE(EDATE($G35,38),0))</f>
        <v>44555</v>
      </c>
      <c r="CF35" s="304"/>
      <c r="CG35" s="220">
        <f>IF(COUNT($G35:G35),EDATE(EDATE($G35,39),0))</f>
        <v>44586</v>
      </c>
      <c r="CH35" s="304"/>
      <c r="CI35" s="220">
        <f>IF(COUNT($G35:G35),EDATE(EDATE($G35,40),0))</f>
        <v>44617</v>
      </c>
      <c r="CJ35" s="304"/>
      <c r="CK35" s="220">
        <f>IF(COUNT($G35:G35),EDATE(EDATE($G35,41),0))</f>
        <v>44645</v>
      </c>
      <c r="CL35" s="304"/>
      <c r="CM35" s="220">
        <f>IF(COUNT($G35:G35),EDATE(EDATE($G35,42),0))</f>
        <v>44676</v>
      </c>
      <c r="CN35" s="304"/>
      <c r="CO35" s="220">
        <f>IF(COUNT($G35:G35),EDATE(EDATE($G35,43),0))</f>
        <v>44706</v>
      </c>
      <c r="CP35" s="304"/>
      <c r="CQ35" s="220">
        <f>IF(COUNT($G35:G35),EDATE(EDATE($G35,44),0))</f>
        <v>44737</v>
      </c>
      <c r="CR35" s="304"/>
      <c r="CS35" s="220">
        <f>IF(COUNT($G35:G35),EDATE(EDATE($G35,45),0))</f>
        <v>44767</v>
      </c>
      <c r="CT35" s="304"/>
      <c r="CU35" s="220">
        <f>IF(COUNT($G35:G35),EDATE(EDATE($G35,46),0))</f>
        <v>44798</v>
      </c>
      <c r="CV35" s="304"/>
      <c r="CW35" s="220">
        <f>IF(COUNT($G35:G35),EDATE(EDATE($G35,47),0))</f>
        <v>44829</v>
      </c>
      <c r="CX35" s="304"/>
      <c r="CY35" s="220">
        <f>IF(COUNT($G35:G35),EDATE(EDATE($G35,48),0))</f>
        <v>44859</v>
      </c>
      <c r="CZ35" s="304"/>
      <c r="DA35" s="220">
        <f>IF(COUNT($G35:G35),EDATE(EDATE($G35,49),0))</f>
        <v>44890</v>
      </c>
      <c r="DB35" s="304"/>
      <c r="DC35" s="220">
        <f>IF(COUNT($G35:G35),EDATE(EDATE($G35,50),0))</f>
        <v>44920</v>
      </c>
      <c r="DD35" s="304"/>
      <c r="DE35" s="220">
        <f>IF(COUNT($G35:G35),EDATE(EDATE($G35,51),0))</f>
        <v>44951</v>
      </c>
      <c r="DF35" s="304"/>
      <c r="DG35" s="220">
        <f>IF(COUNT($G35:G35),EDATE(EDATE($G35,52),0))</f>
        <v>44982</v>
      </c>
      <c r="DH35" s="304"/>
      <c r="DI35" s="220">
        <f>IF(COUNT($G35:G35),EDATE(EDATE($G35,53),0))</f>
        <v>45010</v>
      </c>
      <c r="DJ35" s="304"/>
      <c r="DK35" s="220">
        <f>IF(COUNT($G35:G35),EDATE(EDATE($G35,54),0))</f>
        <v>45041</v>
      </c>
      <c r="DL35" s="304"/>
      <c r="DM35" s="220">
        <f>IF(COUNT($G35:G35),EDATE(EDATE($G35,55),0))</f>
        <v>45071</v>
      </c>
      <c r="DN35" s="304"/>
      <c r="DO35" s="220">
        <f>IF(COUNT($G35:G35),EDATE(EDATE($G35,56),0))</f>
        <v>45102</v>
      </c>
      <c r="DP35" s="304"/>
      <c r="DQ35" s="220">
        <f>IF(COUNT($G35:G35),EDATE(EDATE($G35,57),0))</f>
        <v>45132</v>
      </c>
      <c r="DR35" s="304"/>
      <c r="DS35" s="220">
        <f>IF(COUNT($G35:G35),EDATE(EDATE($G35,58),0))</f>
        <v>45163</v>
      </c>
      <c r="DT35" s="304"/>
      <c r="DU35" s="220">
        <f>IF(COUNT($G35:G35),EDATE(EDATE($G35,59),0))</f>
        <v>45194</v>
      </c>
      <c r="DV35" s="304"/>
      <c r="DW35" s="220">
        <f>IF(COUNT($G35:G35),EDATE(EDATE($G35,60),0))</f>
        <v>45224</v>
      </c>
      <c r="DX35" s="304"/>
      <c r="DY35" s="220">
        <f>IF(COUNT($G35:G35),EDATE(EDATE($G35,61),0))</f>
        <v>45255</v>
      </c>
      <c r="DZ35" s="304"/>
      <c r="EA35" s="220">
        <f>IF(COUNT($G35:G35),EDATE(EDATE($G35,62),0))</f>
        <v>45285</v>
      </c>
      <c r="EB35" s="304"/>
      <c r="EC35" s="220">
        <f>IF(COUNT($G35:G35),EDATE(EDATE($G35,63),0))</f>
        <v>45316</v>
      </c>
      <c r="ED35" s="304"/>
      <c r="EE35" s="220">
        <f>IF(COUNT($G35:G35),EDATE(EDATE($G35,64),0))</f>
        <v>45347</v>
      </c>
      <c r="EF35" s="308"/>
      <c r="EG35" s="47"/>
    </row>
    <row r="36" spans="1:137" ht="21" customHeight="1" thickBot="1">
      <c r="A36" s="215" t="str">
        <f t="shared" ca="1" si="0"/>
        <v/>
      </c>
      <c r="B36" s="280"/>
      <c r="C36" s="282" t="e">
        <f>+VLOOKUP(B36,'اسماء العملاء'!$A$2:$E$1270,5,FALSE)</f>
        <v>#N/A</v>
      </c>
      <c r="D36" s="282" t="e">
        <f>+VLOOKUP(B36,'اسماء العملاء'!$A$2:$C$1270,2,FALSE)</f>
        <v>#N/A</v>
      </c>
      <c r="E36" s="282" t="e">
        <f>+VLOOKUP(B36,'اسماء العملاء'!$A$2:$C$1270,3,FALSE)</f>
        <v>#N/A</v>
      </c>
      <c r="F36" s="218" t="e">
        <f>+VLOOKUP(B36,'اسماء العملاء'!$A$2:$F$142,6,FALSE)</f>
        <v>#N/A</v>
      </c>
      <c r="G36" s="220">
        <v>43399</v>
      </c>
      <c r="H36" s="303"/>
      <c r="I36" s="220">
        <f>IF(COUNT($G36:G36),EDATE(EDATE($G36,1),0))</f>
        <v>43430</v>
      </c>
      <c r="J36" s="304"/>
      <c r="K36" s="220">
        <f>IF(COUNT($G36:G36),EDATE(EDATE($G36,2),0))</f>
        <v>43460</v>
      </c>
      <c r="L36" s="304"/>
      <c r="M36" s="220">
        <f>IF(COUNT($G36:G36),EDATE(EDATE($G36,3),0))</f>
        <v>43491</v>
      </c>
      <c r="N36" s="304"/>
      <c r="O36" s="220">
        <f>IF(COUNT($G36:G36),EDATE(EDATE($G36,4),0))</f>
        <v>43522</v>
      </c>
      <c r="P36" s="304"/>
      <c r="Q36" s="220">
        <f>IF(COUNT($G36:G36),EDATE(EDATE($G36,5),0))</f>
        <v>43550</v>
      </c>
      <c r="R36" s="304"/>
      <c r="S36" s="220">
        <f>IF(COUNT($G36:G36),EDATE(EDATE($G36,6),0))</f>
        <v>43581</v>
      </c>
      <c r="T36" s="304"/>
      <c r="U36" s="220">
        <f>IF(COUNT($G36:G36),EDATE(EDATE($G36,7),0))</f>
        <v>43611</v>
      </c>
      <c r="V36" s="304"/>
      <c r="W36" s="220">
        <f>IF(COUNT($G36:G36),EDATE(EDATE($G36,8),0))</f>
        <v>43642</v>
      </c>
      <c r="X36" s="304"/>
      <c r="Y36" s="220">
        <f>IF(COUNT($G36:G36),EDATE(EDATE($G36,9),0))</f>
        <v>43672</v>
      </c>
      <c r="Z36" s="304"/>
      <c r="AA36" s="220">
        <f>IF(COUNT($G36:G36),EDATE(EDATE($G36,10),0))</f>
        <v>43703</v>
      </c>
      <c r="AB36" s="304"/>
      <c r="AC36" s="220">
        <f>IF(COUNT($G36:G36),EDATE(EDATE($G36,11),0))</f>
        <v>43734</v>
      </c>
      <c r="AD36" s="304"/>
      <c r="AE36" s="220">
        <f>IF(COUNT($G36:G36),EDATE(EDATE($G36,12),0))</f>
        <v>43764</v>
      </c>
      <c r="AF36" s="304"/>
      <c r="AG36" s="220">
        <f>IF(COUNT($G36:G36),EDATE(EDATE($G36,13),0))</f>
        <v>43795</v>
      </c>
      <c r="AH36" s="304"/>
      <c r="AI36" s="220">
        <f>IF(COUNT($G36:G36),EDATE(EDATE($G36,14),0))</f>
        <v>43825</v>
      </c>
      <c r="AJ36" s="304"/>
      <c r="AK36" s="220">
        <f>IF(COUNT($G36:G36),EDATE(EDATE($G36,15),0))</f>
        <v>43856</v>
      </c>
      <c r="AL36" s="304"/>
      <c r="AM36" s="220">
        <f>IF(COUNT($G36:G36),EDATE(EDATE($G36,16),0))</f>
        <v>43887</v>
      </c>
      <c r="AN36" s="304"/>
      <c r="AO36" s="220">
        <f>IF(COUNT($G36:G36),EDATE(EDATE($G36,17),0))</f>
        <v>43916</v>
      </c>
      <c r="AP36" s="304"/>
      <c r="AQ36" s="220">
        <f>IF(COUNT($G36:G36),EDATE(EDATE($G36,18),0))</f>
        <v>43947</v>
      </c>
      <c r="AR36" s="304"/>
      <c r="AS36" s="220">
        <f>IF(COUNT($G36:G36),EDATE(EDATE($G36,19),0))</f>
        <v>43977</v>
      </c>
      <c r="AT36" s="304"/>
      <c r="AU36" s="220">
        <f>IF(COUNT($G36:G36),EDATE(EDATE($G36,20),0))</f>
        <v>44008</v>
      </c>
      <c r="AV36" s="304"/>
      <c r="AW36" s="220">
        <f>IF(COUNT($G36:G36),EDATE(EDATE($G36,21),0))</f>
        <v>44038</v>
      </c>
      <c r="AX36" s="304"/>
      <c r="AY36" s="220">
        <f>IF(COUNT($G36:G36),EDATE(EDATE($G36,22),0))</f>
        <v>44069</v>
      </c>
      <c r="AZ36" s="304"/>
      <c r="BA36" s="220">
        <f>IF(COUNT($G36:G36),EDATE(EDATE($G36,23),0))</f>
        <v>44100</v>
      </c>
      <c r="BB36" s="304"/>
      <c r="BC36" s="220">
        <f>IF(COUNT($G36:G36),EDATE(EDATE($G36,24),0))</f>
        <v>44130</v>
      </c>
      <c r="BD36" s="304"/>
      <c r="BE36" s="220">
        <f>IF(COUNT($G36:G36),EDATE(EDATE($G36,25),0))</f>
        <v>44161</v>
      </c>
      <c r="BF36" s="304"/>
      <c r="BG36" s="220">
        <f>IF(COUNT($G36:G36),EDATE(EDATE($G36,26),0))</f>
        <v>44191</v>
      </c>
      <c r="BH36" s="304"/>
      <c r="BI36" s="220">
        <f>IF(COUNT($G36:G36),EDATE(EDATE($G36,27),0))</f>
        <v>44222</v>
      </c>
      <c r="BJ36" s="304"/>
      <c r="BK36" s="220">
        <f>IF(COUNT($G36:G36),EDATE(EDATE($G36,28),0))</f>
        <v>44253</v>
      </c>
      <c r="BL36" s="304"/>
      <c r="BM36" s="220">
        <f>IF(COUNT($G36:G36),EDATE(EDATE($G36,29),0))</f>
        <v>44281</v>
      </c>
      <c r="BN36" s="304"/>
      <c r="BO36" s="220">
        <f>IF(COUNT($G36:G36),EDATE(EDATE($G36,30),0))</f>
        <v>44312</v>
      </c>
      <c r="BP36" s="304"/>
      <c r="BQ36" s="220">
        <f>IF(COUNT($G36:G36),EDATE(EDATE($G36,31),0))</f>
        <v>44342</v>
      </c>
      <c r="BR36" s="304"/>
      <c r="BS36" s="220">
        <f>IF(COUNT($G36:G36),EDATE(EDATE($G36,32),0))</f>
        <v>44373</v>
      </c>
      <c r="BT36" s="304"/>
      <c r="BU36" s="220">
        <f>IF(COUNT($G36:G36),EDATE(EDATE($G36,33),0))</f>
        <v>44403</v>
      </c>
      <c r="BV36" s="304"/>
      <c r="BW36" s="220">
        <f>IF(COUNT($G36:G36),EDATE(EDATE($G36,34),0))</f>
        <v>44434</v>
      </c>
      <c r="BX36" s="304"/>
      <c r="BY36" s="220">
        <f>IF(COUNT($G36:G36),EDATE(EDATE($G36,35),0))</f>
        <v>44465</v>
      </c>
      <c r="BZ36" s="304"/>
      <c r="CA36" s="220">
        <f>IF(COUNT($G36:G36),EDATE(EDATE($G36,36),0))</f>
        <v>44495</v>
      </c>
      <c r="CB36" s="304"/>
      <c r="CC36" s="220">
        <f>IF(COUNT($G36:G36),EDATE(EDATE($G36,37),0))</f>
        <v>44526</v>
      </c>
      <c r="CD36" s="304"/>
      <c r="CE36" s="220">
        <f>IF(COUNT($G36:G36),EDATE(EDATE($G36,38),0))</f>
        <v>44556</v>
      </c>
      <c r="CF36" s="304"/>
      <c r="CG36" s="220">
        <f>IF(COUNT($G36:G36),EDATE(EDATE($G36,39),0))</f>
        <v>44587</v>
      </c>
      <c r="CH36" s="304"/>
      <c r="CI36" s="220">
        <f>IF(COUNT($G36:G36),EDATE(EDATE($G36,40),0))</f>
        <v>44618</v>
      </c>
      <c r="CJ36" s="304"/>
      <c r="CK36" s="220">
        <f>IF(COUNT($G36:G36),EDATE(EDATE($G36,41),0))</f>
        <v>44646</v>
      </c>
      <c r="CL36" s="304"/>
      <c r="CM36" s="220">
        <f>IF(COUNT($G36:G36),EDATE(EDATE($G36,42),0))</f>
        <v>44677</v>
      </c>
      <c r="CN36" s="304"/>
      <c r="CO36" s="220">
        <f>IF(COUNT($G36:G36),EDATE(EDATE($G36,43),0))</f>
        <v>44707</v>
      </c>
      <c r="CP36" s="304"/>
      <c r="CQ36" s="220">
        <f>IF(COUNT($G36:G36),EDATE(EDATE($G36,44),0))</f>
        <v>44738</v>
      </c>
      <c r="CR36" s="304"/>
      <c r="CS36" s="220">
        <f>IF(COUNT($G36:G36),EDATE(EDATE($G36,45),0))</f>
        <v>44768</v>
      </c>
      <c r="CT36" s="304"/>
      <c r="CU36" s="220">
        <f>IF(COUNT($G36:G36),EDATE(EDATE($G36,46),0))</f>
        <v>44799</v>
      </c>
      <c r="CV36" s="304"/>
      <c r="CW36" s="220">
        <f>IF(COUNT($G36:G36),EDATE(EDATE($G36,47),0))</f>
        <v>44830</v>
      </c>
      <c r="CX36" s="304"/>
      <c r="CY36" s="220">
        <f>IF(COUNT($G36:G36),EDATE(EDATE($G36,48),0))</f>
        <v>44860</v>
      </c>
      <c r="CZ36" s="304"/>
      <c r="DA36" s="220">
        <f>IF(COUNT($G36:G36),EDATE(EDATE($G36,49),0))</f>
        <v>44891</v>
      </c>
      <c r="DB36" s="304"/>
      <c r="DC36" s="220">
        <f>IF(COUNT($G36:G36),EDATE(EDATE($G36,50),0))</f>
        <v>44921</v>
      </c>
      <c r="DD36" s="304"/>
      <c r="DE36" s="220">
        <f>IF(COUNT($G36:G36),EDATE(EDATE($G36,51),0))</f>
        <v>44952</v>
      </c>
      <c r="DF36" s="304"/>
      <c r="DG36" s="220">
        <f>IF(COUNT($G36:G36),EDATE(EDATE($G36,52),0))</f>
        <v>44983</v>
      </c>
      <c r="DH36" s="304"/>
      <c r="DI36" s="220">
        <f>IF(COUNT($G36:G36),EDATE(EDATE($G36,53),0))</f>
        <v>45011</v>
      </c>
      <c r="DJ36" s="304"/>
      <c r="DK36" s="220">
        <f>IF(COUNT($G36:G36),EDATE(EDATE($G36,54),0))</f>
        <v>45042</v>
      </c>
      <c r="DL36" s="304"/>
      <c r="DM36" s="220">
        <f>IF(COUNT($G36:G36),EDATE(EDATE($G36,55),0))</f>
        <v>45072</v>
      </c>
      <c r="DN36" s="304"/>
      <c r="DO36" s="220">
        <f>IF(COUNT($G36:G36),EDATE(EDATE($G36,56),0))</f>
        <v>45103</v>
      </c>
      <c r="DP36" s="304"/>
      <c r="DQ36" s="220">
        <f>IF(COUNT($G36:G36),EDATE(EDATE($G36,57),0))</f>
        <v>45133</v>
      </c>
      <c r="DR36" s="304"/>
      <c r="DS36" s="220">
        <f>IF(COUNT($G36:G36),EDATE(EDATE($G36,58),0))</f>
        <v>45164</v>
      </c>
      <c r="DT36" s="304"/>
      <c r="DU36" s="220">
        <f>IF(COUNT($G36:G36),EDATE(EDATE($G36,59),0))</f>
        <v>45195</v>
      </c>
      <c r="DV36" s="304"/>
      <c r="DW36" s="220">
        <f>IF(COUNT($G36:G36),EDATE(EDATE($G36,60),0))</f>
        <v>45225</v>
      </c>
      <c r="DX36" s="304"/>
      <c r="DY36" s="220">
        <f>IF(COUNT($G36:G36),EDATE(EDATE($G36,61),0))</f>
        <v>45256</v>
      </c>
      <c r="DZ36" s="304"/>
      <c r="EA36" s="220">
        <f>IF(COUNT($G36:G36),EDATE(EDATE($G36,62),0))</f>
        <v>45286</v>
      </c>
      <c r="EB36" s="304"/>
      <c r="EC36" s="220">
        <f>IF(COUNT($G36:G36),EDATE(EDATE($G36,63),0))</f>
        <v>45317</v>
      </c>
      <c r="ED36" s="304"/>
      <c r="EE36" s="220">
        <f>IF(COUNT($G36:G36),EDATE(EDATE($G36,64),0))</f>
        <v>45348</v>
      </c>
      <c r="EF36" s="308"/>
      <c r="EG36" s="47"/>
    </row>
    <row r="37" spans="1:137" ht="21" customHeight="1" thickBot="1">
      <c r="A37" s="215" t="str">
        <f t="shared" ca="1" si="0"/>
        <v/>
      </c>
      <c r="B37" s="280"/>
      <c r="C37" s="282" t="e">
        <f>+VLOOKUP(B37,'اسماء العملاء'!$A$2:$E$1270,5,FALSE)</f>
        <v>#N/A</v>
      </c>
      <c r="D37" s="282" t="e">
        <f>+VLOOKUP(B37,'اسماء العملاء'!$A$2:$C$1270,2,FALSE)</f>
        <v>#N/A</v>
      </c>
      <c r="E37" s="282" t="e">
        <f>+VLOOKUP(B37,'اسماء العملاء'!$A$2:$C$1270,3,FALSE)</f>
        <v>#N/A</v>
      </c>
      <c r="F37" s="218" t="e">
        <f>+VLOOKUP(B37,'اسماء العملاء'!$A$2:$F$142,6,FALSE)</f>
        <v>#N/A</v>
      </c>
      <c r="G37" s="220">
        <v>43400</v>
      </c>
      <c r="H37" s="303"/>
      <c r="I37" s="220">
        <f>IF(COUNT($G37:G37),EDATE(EDATE($G37,1),0))</f>
        <v>43431</v>
      </c>
      <c r="J37" s="304"/>
      <c r="K37" s="220">
        <f>IF(COUNT($G37:G37),EDATE(EDATE($G37,2),0))</f>
        <v>43461</v>
      </c>
      <c r="L37" s="304"/>
      <c r="M37" s="220">
        <f>IF(COUNT($G37:G37),EDATE(EDATE($G37,3),0))</f>
        <v>43492</v>
      </c>
      <c r="N37" s="304"/>
      <c r="O37" s="220">
        <f>IF(COUNT($G37:G37),EDATE(EDATE($G37,4),0))</f>
        <v>43523</v>
      </c>
      <c r="P37" s="304"/>
      <c r="Q37" s="220">
        <f>IF(COUNT($G37:G37),EDATE(EDATE($G37,5),0))</f>
        <v>43551</v>
      </c>
      <c r="R37" s="304"/>
      <c r="S37" s="220">
        <f>IF(COUNT($G37:G37),EDATE(EDATE($G37,6),0))</f>
        <v>43582</v>
      </c>
      <c r="T37" s="304"/>
      <c r="U37" s="220">
        <f>IF(COUNT($G37:G37),EDATE(EDATE($G37,7),0))</f>
        <v>43612</v>
      </c>
      <c r="V37" s="304"/>
      <c r="W37" s="220">
        <f>IF(COUNT($G37:G37),EDATE(EDATE($G37,8),0))</f>
        <v>43643</v>
      </c>
      <c r="X37" s="304"/>
      <c r="Y37" s="220">
        <f>IF(COUNT($G37:G37),EDATE(EDATE($G37,9),0))</f>
        <v>43673</v>
      </c>
      <c r="Z37" s="304"/>
      <c r="AA37" s="220">
        <f>IF(COUNT($G37:G37),EDATE(EDATE($G37,10),0))</f>
        <v>43704</v>
      </c>
      <c r="AB37" s="304"/>
      <c r="AC37" s="220">
        <f>IF(COUNT($G37:G37),EDATE(EDATE($G37,11),0))</f>
        <v>43735</v>
      </c>
      <c r="AD37" s="304"/>
      <c r="AE37" s="220">
        <f>IF(COUNT($G37:G37),EDATE(EDATE($G37,12),0))</f>
        <v>43765</v>
      </c>
      <c r="AF37" s="304"/>
      <c r="AG37" s="220">
        <f>IF(COUNT($G37:G37),EDATE(EDATE($G37,13),0))</f>
        <v>43796</v>
      </c>
      <c r="AH37" s="304"/>
      <c r="AI37" s="220">
        <f>IF(COUNT($G37:G37),EDATE(EDATE($G37,14),0))</f>
        <v>43826</v>
      </c>
      <c r="AJ37" s="304"/>
      <c r="AK37" s="220">
        <f>IF(COUNT($G37:G37),EDATE(EDATE($G37,15),0))</f>
        <v>43857</v>
      </c>
      <c r="AL37" s="304"/>
      <c r="AM37" s="220">
        <f>IF(COUNT($G37:G37),EDATE(EDATE($G37,16),0))</f>
        <v>43888</v>
      </c>
      <c r="AN37" s="304"/>
      <c r="AO37" s="220">
        <f>IF(COUNT($G37:G37),EDATE(EDATE($G37,17),0))</f>
        <v>43917</v>
      </c>
      <c r="AP37" s="304"/>
      <c r="AQ37" s="220">
        <f>IF(COUNT($G37:G37),EDATE(EDATE($G37,18),0))</f>
        <v>43948</v>
      </c>
      <c r="AR37" s="304"/>
      <c r="AS37" s="220">
        <f>IF(COUNT($G37:G37),EDATE(EDATE($G37,19),0))</f>
        <v>43978</v>
      </c>
      <c r="AT37" s="304"/>
      <c r="AU37" s="220">
        <f>IF(COUNT($G37:G37),EDATE(EDATE($G37,20),0))</f>
        <v>44009</v>
      </c>
      <c r="AV37" s="304"/>
      <c r="AW37" s="220">
        <f>IF(COUNT($G37:G37),EDATE(EDATE($G37,21),0))</f>
        <v>44039</v>
      </c>
      <c r="AX37" s="304"/>
      <c r="AY37" s="220">
        <f>IF(COUNT($G37:G37),EDATE(EDATE($G37,22),0))</f>
        <v>44070</v>
      </c>
      <c r="AZ37" s="304"/>
      <c r="BA37" s="220">
        <f>IF(COUNT($G37:G37),EDATE(EDATE($G37,23),0))</f>
        <v>44101</v>
      </c>
      <c r="BB37" s="304"/>
      <c r="BC37" s="220">
        <f>IF(COUNT($G37:G37),EDATE(EDATE($G37,24),0))</f>
        <v>44131</v>
      </c>
      <c r="BD37" s="304"/>
      <c r="BE37" s="220">
        <f>IF(COUNT($G37:G37),EDATE(EDATE($G37,25),0))</f>
        <v>44162</v>
      </c>
      <c r="BF37" s="304"/>
      <c r="BG37" s="220">
        <f>IF(COUNT($G37:G37),EDATE(EDATE($G37,26),0))</f>
        <v>44192</v>
      </c>
      <c r="BH37" s="304"/>
      <c r="BI37" s="220">
        <f>IF(COUNT($G37:G37),EDATE(EDATE($G37,27),0))</f>
        <v>44223</v>
      </c>
      <c r="BJ37" s="304"/>
      <c r="BK37" s="220">
        <f>IF(COUNT($G37:G37),EDATE(EDATE($G37,28),0))</f>
        <v>44254</v>
      </c>
      <c r="BL37" s="304"/>
      <c r="BM37" s="220">
        <f>IF(COUNT($G37:G37),EDATE(EDATE($G37,29),0))</f>
        <v>44282</v>
      </c>
      <c r="BN37" s="304"/>
      <c r="BO37" s="220">
        <f>IF(COUNT($G37:G37),EDATE(EDATE($G37,30),0))</f>
        <v>44313</v>
      </c>
      <c r="BP37" s="304"/>
      <c r="BQ37" s="220">
        <f>IF(COUNT($G37:G37),EDATE(EDATE($G37,31),0))</f>
        <v>44343</v>
      </c>
      <c r="BR37" s="304"/>
      <c r="BS37" s="220">
        <f>IF(COUNT($G37:G37),EDATE(EDATE($G37,32),0))</f>
        <v>44374</v>
      </c>
      <c r="BT37" s="304"/>
      <c r="BU37" s="220">
        <f>IF(COUNT($G37:G37),EDATE(EDATE($G37,33),0))</f>
        <v>44404</v>
      </c>
      <c r="BV37" s="304"/>
      <c r="BW37" s="220">
        <f>IF(COUNT($G37:G37),EDATE(EDATE($G37,34),0))</f>
        <v>44435</v>
      </c>
      <c r="BX37" s="304"/>
      <c r="BY37" s="220">
        <f>IF(COUNT($G37:G37),EDATE(EDATE($G37,35),0))</f>
        <v>44466</v>
      </c>
      <c r="BZ37" s="304"/>
      <c r="CA37" s="220">
        <f>IF(COUNT($G37:G37),EDATE(EDATE($G37,36),0))</f>
        <v>44496</v>
      </c>
      <c r="CB37" s="304"/>
      <c r="CC37" s="220">
        <f>IF(COUNT($G37:G37),EDATE(EDATE($G37,37),0))</f>
        <v>44527</v>
      </c>
      <c r="CD37" s="304"/>
      <c r="CE37" s="220">
        <f>IF(COUNT($G37:G37),EDATE(EDATE($G37,38),0))</f>
        <v>44557</v>
      </c>
      <c r="CF37" s="304"/>
      <c r="CG37" s="220">
        <f>IF(COUNT($G37:G37),EDATE(EDATE($G37,39),0))</f>
        <v>44588</v>
      </c>
      <c r="CH37" s="304"/>
      <c r="CI37" s="220">
        <f>IF(COUNT($G37:G37),EDATE(EDATE($G37,40),0))</f>
        <v>44619</v>
      </c>
      <c r="CJ37" s="304"/>
      <c r="CK37" s="220">
        <f>IF(COUNT($G37:G37),EDATE(EDATE($G37,41),0))</f>
        <v>44647</v>
      </c>
      <c r="CL37" s="304"/>
      <c r="CM37" s="220">
        <f>IF(COUNT($G37:G37),EDATE(EDATE($G37,42),0))</f>
        <v>44678</v>
      </c>
      <c r="CN37" s="304"/>
      <c r="CO37" s="220">
        <f>IF(COUNT($G37:G37),EDATE(EDATE($G37,43),0))</f>
        <v>44708</v>
      </c>
      <c r="CP37" s="304"/>
      <c r="CQ37" s="220">
        <f>IF(COUNT($G37:G37),EDATE(EDATE($G37,44),0))</f>
        <v>44739</v>
      </c>
      <c r="CR37" s="304"/>
      <c r="CS37" s="220">
        <f>IF(COUNT($G37:G37),EDATE(EDATE($G37,45),0))</f>
        <v>44769</v>
      </c>
      <c r="CT37" s="304"/>
      <c r="CU37" s="220">
        <f>IF(COUNT($G37:G37),EDATE(EDATE($G37,46),0))</f>
        <v>44800</v>
      </c>
      <c r="CV37" s="304"/>
      <c r="CW37" s="220">
        <f>IF(COUNT($G37:G37),EDATE(EDATE($G37,47),0))</f>
        <v>44831</v>
      </c>
      <c r="CX37" s="304"/>
      <c r="CY37" s="220">
        <f>IF(COUNT($G37:G37),EDATE(EDATE($G37,48),0))</f>
        <v>44861</v>
      </c>
      <c r="CZ37" s="304"/>
      <c r="DA37" s="220">
        <f>IF(COUNT($G37:G37),EDATE(EDATE($G37,49),0))</f>
        <v>44892</v>
      </c>
      <c r="DB37" s="304"/>
      <c r="DC37" s="220">
        <f>IF(COUNT($G37:G37),EDATE(EDATE($G37,50),0))</f>
        <v>44922</v>
      </c>
      <c r="DD37" s="304"/>
      <c r="DE37" s="220">
        <f>IF(COUNT($G37:G37),EDATE(EDATE($G37,51),0))</f>
        <v>44953</v>
      </c>
      <c r="DF37" s="304"/>
      <c r="DG37" s="220">
        <f>IF(COUNT($G37:G37),EDATE(EDATE($G37,52),0))</f>
        <v>44984</v>
      </c>
      <c r="DH37" s="304"/>
      <c r="DI37" s="220">
        <f>IF(COUNT($G37:G37),EDATE(EDATE($G37,53),0))</f>
        <v>45012</v>
      </c>
      <c r="DJ37" s="304"/>
      <c r="DK37" s="220">
        <f>IF(COUNT($G37:G37),EDATE(EDATE($G37,54),0))</f>
        <v>45043</v>
      </c>
      <c r="DL37" s="304"/>
      <c r="DM37" s="220">
        <f>IF(COUNT($G37:G37),EDATE(EDATE($G37,55),0))</f>
        <v>45073</v>
      </c>
      <c r="DN37" s="304"/>
      <c r="DO37" s="220">
        <f>IF(COUNT($G37:G37),EDATE(EDATE($G37,56),0))</f>
        <v>45104</v>
      </c>
      <c r="DP37" s="304"/>
      <c r="DQ37" s="220">
        <f>IF(COUNT($G37:G37),EDATE(EDATE($G37,57),0))</f>
        <v>45134</v>
      </c>
      <c r="DR37" s="304"/>
      <c r="DS37" s="220">
        <f>IF(COUNT($G37:G37),EDATE(EDATE($G37,58),0))</f>
        <v>45165</v>
      </c>
      <c r="DT37" s="304"/>
      <c r="DU37" s="220">
        <f>IF(COUNT($G37:G37),EDATE(EDATE($G37,59),0))</f>
        <v>45196</v>
      </c>
      <c r="DV37" s="304"/>
      <c r="DW37" s="220">
        <f>IF(COUNT($G37:G37),EDATE(EDATE($G37,60),0))</f>
        <v>45226</v>
      </c>
      <c r="DX37" s="304"/>
      <c r="DY37" s="220">
        <f>IF(COUNT($G37:G37),EDATE(EDATE($G37,61),0))</f>
        <v>45257</v>
      </c>
      <c r="DZ37" s="304"/>
      <c r="EA37" s="220">
        <f>IF(COUNT($G37:G37),EDATE(EDATE($G37,62),0))</f>
        <v>45287</v>
      </c>
      <c r="EB37" s="304"/>
      <c r="EC37" s="220">
        <f>IF(COUNT($G37:G37),EDATE(EDATE($G37,63),0))</f>
        <v>45318</v>
      </c>
      <c r="ED37" s="304"/>
      <c r="EE37" s="220">
        <f>IF(COUNT($G37:G37),EDATE(EDATE($G37,64),0))</f>
        <v>45349</v>
      </c>
      <c r="EF37" s="308"/>
      <c r="EG37" s="47"/>
    </row>
    <row r="38" spans="1:137" ht="21" customHeight="1" thickBot="1">
      <c r="A38" s="215" t="str">
        <f t="shared" ca="1" si="0"/>
        <v/>
      </c>
      <c r="B38" s="280"/>
      <c r="C38" s="282" t="e">
        <f>+VLOOKUP(B38,'اسماء العملاء'!$A$2:$E$1270,5,FALSE)</f>
        <v>#N/A</v>
      </c>
      <c r="D38" s="282" t="e">
        <f>+VLOOKUP(B38,'اسماء العملاء'!$A$2:$C$1270,2,FALSE)</f>
        <v>#N/A</v>
      </c>
      <c r="E38" s="282" t="e">
        <f>+VLOOKUP(B38,'اسماء العملاء'!$A$2:$C$1270,3,FALSE)</f>
        <v>#N/A</v>
      </c>
      <c r="F38" s="218" t="e">
        <f>+VLOOKUP(B38,'اسماء العملاء'!$A$2:$F$142,6,FALSE)</f>
        <v>#N/A</v>
      </c>
      <c r="G38" s="220">
        <v>43401</v>
      </c>
      <c r="H38" s="303"/>
      <c r="I38" s="220">
        <f>IF(COUNT($G38:G38),EDATE(EDATE($G38,1),0))</f>
        <v>43432</v>
      </c>
      <c r="J38" s="304"/>
      <c r="K38" s="220">
        <f>IF(COUNT($G38:G38),EDATE(EDATE($G38,2),0))</f>
        <v>43462</v>
      </c>
      <c r="L38" s="304"/>
      <c r="M38" s="220">
        <f>IF(COUNT($G38:G38),EDATE(EDATE($G38,3),0))</f>
        <v>43493</v>
      </c>
      <c r="N38" s="304"/>
      <c r="O38" s="220">
        <f>IF(COUNT($G38:G38),EDATE(EDATE($G38,4),0))</f>
        <v>43524</v>
      </c>
      <c r="P38" s="304"/>
      <c r="Q38" s="220">
        <f>IF(COUNT($G38:G38),EDATE(EDATE($G38,5),0))</f>
        <v>43552</v>
      </c>
      <c r="R38" s="304"/>
      <c r="S38" s="220">
        <f>IF(COUNT($G38:G38),EDATE(EDATE($G38,6),0))</f>
        <v>43583</v>
      </c>
      <c r="T38" s="304"/>
      <c r="U38" s="220">
        <f>IF(COUNT($G38:G38),EDATE(EDATE($G38,7),0))</f>
        <v>43613</v>
      </c>
      <c r="V38" s="304"/>
      <c r="W38" s="220">
        <f>IF(COUNT($G38:G38),EDATE(EDATE($G38,8),0))</f>
        <v>43644</v>
      </c>
      <c r="X38" s="304"/>
      <c r="Y38" s="220">
        <f>IF(COUNT($G38:G38),EDATE(EDATE($G38,9),0))</f>
        <v>43674</v>
      </c>
      <c r="Z38" s="304"/>
      <c r="AA38" s="220">
        <f>IF(COUNT($G38:G38),EDATE(EDATE($G38,10),0))</f>
        <v>43705</v>
      </c>
      <c r="AB38" s="304"/>
      <c r="AC38" s="220">
        <f>IF(COUNT($G38:G38),EDATE(EDATE($G38,11),0))</f>
        <v>43736</v>
      </c>
      <c r="AD38" s="304"/>
      <c r="AE38" s="220">
        <f>IF(COUNT($G38:G38),EDATE(EDATE($G38,12),0))</f>
        <v>43766</v>
      </c>
      <c r="AF38" s="304"/>
      <c r="AG38" s="220">
        <f>IF(COUNT($G38:G38),EDATE(EDATE($G38,13),0))</f>
        <v>43797</v>
      </c>
      <c r="AH38" s="304"/>
      <c r="AI38" s="220">
        <f>IF(COUNT($G38:G38),EDATE(EDATE($G38,14),0))</f>
        <v>43827</v>
      </c>
      <c r="AJ38" s="304"/>
      <c r="AK38" s="220">
        <f>IF(COUNT($G38:G38),EDATE(EDATE($G38,15),0))</f>
        <v>43858</v>
      </c>
      <c r="AL38" s="304"/>
      <c r="AM38" s="220">
        <f>IF(COUNT($G38:G38),EDATE(EDATE($G38,16),0))</f>
        <v>43889</v>
      </c>
      <c r="AN38" s="304"/>
      <c r="AO38" s="220">
        <f>IF(COUNT($G38:G38),EDATE(EDATE($G38,17),0))</f>
        <v>43918</v>
      </c>
      <c r="AP38" s="304"/>
      <c r="AQ38" s="220">
        <f>IF(COUNT($G38:G38),EDATE(EDATE($G38,18),0))</f>
        <v>43949</v>
      </c>
      <c r="AR38" s="304"/>
      <c r="AS38" s="220">
        <f>IF(COUNT($G38:G38),EDATE(EDATE($G38,19),0))</f>
        <v>43979</v>
      </c>
      <c r="AT38" s="304"/>
      <c r="AU38" s="220">
        <f>IF(COUNT($G38:G38),EDATE(EDATE($G38,20),0))</f>
        <v>44010</v>
      </c>
      <c r="AV38" s="304"/>
      <c r="AW38" s="220">
        <f>IF(COUNT($G38:G38),EDATE(EDATE($G38,21),0))</f>
        <v>44040</v>
      </c>
      <c r="AX38" s="304"/>
      <c r="AY38" s="220">
        <f>IF(COUNT($G38:G38),EDATE(EDATE($G38,22),0))</f>
        <v>44071</v>
      </c>
      <c r="AZ38" s="304"/>
      <c r="BA38" s="220">
        <f>IF(COUNT($G38:G38),EDATE(EDATE($G38,23),0))</f>
        <v>44102</v>
      </c>
      <c r="BB38" s="304"/>
      <c r="BC38" s="220">
        <f>IF(COUNT($G38:G38),EDATE(EDATE($G38,24),0))</f>
        <v>44132</v>
      </c>
      <c r="BD38" s="304"/>
      <c r="BE38" s="220">
        <f>IF(COUNT($G38:G38),EDATE(EDATE($G38,25),0))</f>
        <v>44163</v>
      </c>
      <c r="BF38" s="304"/>
      <c r="BG38" s="220">
        <f>IF(COUNT($G38:G38),EDATE(EDATE($G38,26),0))</f>
        <v>44193</v>
      </c>
      <c r="BH38" s="304"/>
      <c r="BI38" s="220">
        <f>IF(COUNT($G38:G38),EDATE(EDATE($G38,27),0))</f>
        <v>44224</v>
      </c>
      <c r="BJ38" s="304"/>
      <c r="BK38" s="220">
        <f>IF(COUNT($G38:G38),EDATE(EDATE($G38,28),0))</f>
        <v>44255</v>
      </c>
      <c r="BL38" s="304"/>
      <c r="BM38" s="220">
        <f>IF(COUNT($G38:G38),EDATE(EDATE($G38,29),0))</f>
        <v>44283</v>
      </c>
      <c r="BN38" s="304"/>
      <c r="BO38" s="220">
        <f>IF(COUNT($G38:G38),EDATE(EDATE($G38,30),0))</f>
        <v>44314</v>
      </c>
      <c r="BP38" s="304"/>
      <c r="BQ38" s="220">
        <f>IF(COUNT($G38:G38),EDATE(EDATE($G38,31),0))</f>
        <v>44344</v>
      </c>
      <c r="BR38" s="304"/>
      <c r="BS38" s="220">
        <f>IF(COUNT($G38:G38),EDATE(EDATE($G38,32),0))</f>
        <v>44375</v>
      </c>
      <c r="BT38" s="304"/>
      <c r="BU38" s="220">
        <f>IF(COUNT($G38:G38),EDATE(EDATE($G38,33),0))</f>
        <v>44405</v>
      </c>
      <c r="BV38" s="304"/>
      <c r="BW38" s="220">
        <f>IF(COUNT($G38:G38),EDATE(EDATE($G38,34),0))</f>
        <v>44436</v>
      </c>
      <c r="BX38" s="304"/>
      <c r="BY38" s="220">
        <f>IF(COUNT($G38:G38),EDATE(EDATE($G38,35),0))</f>
        <v>44467</v>
      </c>
      <c r="BZ38" s="304"/>
      <c r="CA38" s="220">
        <f>IF(COUNT($G38:G38),EDATE(EDATE($G38,36),0))</f>
        <v>44497</v>
      </c>
      <c r="CB38" s="304"/>
      <c r="CC38" s="220">
        <f>IF(COUNT($G38:G38),EDATE(EDATE($G38,37),0))</f>
        <v>44528</v>
      </c>
      <c r="CD38" s="304"/>
      <c r="CE38" s="220">
        <f>IF(COUNT($G38:G38),EDATE(EDATE($G38,38),0))</f>
        <v>44558</v>
      </c>
      <c r="CF38" s="304"/>
      <c r="CG38" s="220">
        <f>IF(COUNT($G38:G38),EDATE(EDATE($G38,39),0))</f>
        <v>44589</v>
      </c>
      <c r="CH38" s="304"/>
      <c r="CI38" s="220">
        <f>IF(COUNT($G38:G38),EDATE(EDATE($G38,40),0))</f>
        <v>44620</v>
      </c>
      <c r="CJ38" s="304"/>
      <c r="CK38" s="220">
        <f>IF(COUNT($G38:G38),EDATE(EDATE($G38,41),0))</f>
        <v>44648</v>
      </c>
      <c r="CL38" s="304"/>
      <c r="CM38" s="220">
        <f>IF(COUNT($G38:G38),EDATE(EDATE($G38,42),0))</f>
        <v>44679</v>
      </c>
      <c r="CN38" s="304"/>
      <c r="CO38" s="220">
        <f>IF(COUNT($G38:G38),EDATE(EDATE($G38,43),0))</f>
        <v>44709</v>
      </c>
      <c r="CP38" s="304"/>
      <c r="CQ38" s="220">
        <f>IF(COUNT($G38:G38),EDATE(EDATE($G38,44),0))</f>
        <v>44740</v>
      </c>
      <c r="CR38" s="304"/>
      <c r="CS38" s="220">
        <f>IF(COUNT($G38:G38),EDATE(EDATE($G38,45),0))</f>
        <v>44770</v>
      </c>
      <c r="CT38" s="304"/>
      <c r="CU38" s="220">
        <f>IF(COUNT($G38:G38),EDATE(EDATE($G38,46),0))</f>
        <v>44801</v>
      </c>
      <c r="CV38" s="304"/>
      <c r="CW38" s="220">
        <f>IF(COUNT($G38:G38),EDATE(EDATE($G38,47),0))</f>
        <v>44832</v>
      </c>
      <c r="CX38" s="304"/>
      <c r="CY38" s="220">
        <f>IF(COUNT($G38:G38),EDATE(EDATE($G38,48),0))</f>
        <v>44862</v>
      </c>
      <c r="CZ38" s="304"/>
      <c r="DA38" s="220">
        <f>IF(COUNT($G38:G38),EDATE(EDATE($G38,49),0))</f>
        <v>44893</v>
      </c>
      <c r="DB38" s="304"/>
      <c r="DC38" s="220">
        <f>IF(COUNT($G38:G38),EDATE(EDATE($G38,50),0))</f>
        <v>44923</v>
      </c>
      <c r="DD38" s="304"/>
      <c r="DE38" s="220">
        <f>IF(COUNT($G38:G38),EDATE(EDATE($G38,51),0))</f>
        <v>44954</v>
      </c>
      <c r="DF38" s="304"/>
      <c r="DG38" s="220">
        <f>IF(COUNT($G38:G38),EDATE(EDATE($G38,52),0))</f>
        <v>44985</v>
      </c>
      <c r="DH38" s="304"/>
      <c r="DI38" s="220">
        <f>IF(COUNT($G38:G38),EDATE(EDATE($G38,53),0))</f>
        <v>45013</v>
      </c>
      <c r="DJ38" s="304"/>
      <c r="DK38" s="220">
        <f>IF(COUNT($G38:G38),EDATE(EDATE($G38,54),0))</f>
        <v>45044</v>
      </c>
      <c r="DL38" s="304"/>
      <c r="DM38" s="220">
        <f>IF(COUNT($G38:G38),EDATE(EDATE($G38,55),0))</f>
        <v>45074</v>
      </c>
      <c r="DN38" s="304"/>
      <c r="DO38" s="220">
        <f>IF(COUNT($G38:G38),EDATE(EDATE($G38,56),0))</f>
        <v>45105</v>
      </c>
      <c r="DP38" s="304"/>
      <c r="DQ38" s="220">
        <f>IF(COUNT($G38:G38),EDATE(EDATE($G38,57),0))</f>
        <v>45135</v>
      </c>
      <c r="DR38" s="304"/>
      <c r="DS38" s="220">
        <f>IF(COUNT($G38:G38),EDATE(EDATE($G38,58),0))</f>
        <v>45166</v>
      </c>
      <c r="DT38" s="304"/>
      <c r="DU38" s="220">
        <f>IF(COUNT($G38:G38),EDATE(EDATE($G38,59),0))</f>
        <v>45197</v>
      </c>
      <c r="DV38" s="304"/>
      <c r="DW38" s="220">
        <f>IF(COUNT($G38:G38),EDATE(EDATE($G38,60),0))</f>
        <v>45227</v>
      </c>
      <c r="DX38" s="304"/>
      <c r="DY38" s="220">
        <f>IF(COUNT($G38:G38),EDATE(EDATE($G38,61),0))</f>
        <v>45258</v>
      </c>
      <c r="DZ38" s="304"/>
      <c r="EA38" s="220">
        <f>IF(COUNT($G38:G38),EDATE(EDATE($G38,62),0))</f>
        <v>45288</v>
      </c>
      <c r="EB38" s="304"/>
      <c r="EC38" s="220">
        <f>IF(COUNT($G38:G38),EDATE(EDATE($G38,63),0))</f>
        <v>45319</v>
      </c>
      <c r="ED38" s="304"/>
      <c r="EE38" s="220">
        <f>IF(COUNT($G38:G38),EDATE(EDATE($G38,64),0))</f>
        <v>45350</v>
      </c>
      <c r="EF38" s="308"/>
      <c r="EG38" s="47"/>
    </row>
    <row r="39" spans="1:137" ht="21" customHeight="1" thickBot="1">
      <c r="A39" s="215" t="str">
        <f t="shared" ca="1" si="0"/>
        <v/>
      </c>
      <c r="B39" s="280"/>
      <c r="C39" s="282" t="e">
        <f>+VLOOKUP(B39,'اسماء العملاء'!$A$2:$E$1270,5,FALSE)</f>
        <v>#N/A</v>
      </c>
      <c r="D39" s="282" t="e">
        <f>+VLOOKUP(B39,'اسماء العملاء'!$A$2:$C$1270,2,FALSE)</f>
        <v>#N/A</v>
      </c>
      <c r="E39" s="282" t="e">
        <f>+VLOOKUP(B39,'اسماء العملاء'!$A$2:$C$1270,3,FALSE)</f>
        <v>#N/A</v>
      </c>
      <c r="F39" s="218" t="e">
        <f>+VLOOKUP(B39,'اسماء العملاء'!$A$2:$F$142,6,FALSE)</f>
        <v>#N/A</v>
      </c>
      <c r="G39" s="220">
        <v>43402</v>
      </c>
      <c r="H39" s="303"/>
      <c r="I39" s="220">
        <f>IF(COUNT($G39:G39),EDATE(EDATE($G39,1),0))</f>
        <v>43433</v>
      </c>
      <c r="J39" s="304"/>
      <c r="K39" s="220">
        <f>IF(COUNT($G39:G39),EDATE(EDATE($G39,2),0))</f>
        <v>43463</v>
      </c>
      <c r="L39" s="304"/>
      <c r="M39" s="220">
        <f>IF(COUNT($G39:G39),EDATE(EDATE($G39,3),0))</f>
        <v>43494</v>
      </c>
      <c r="N39" s="304"/>
      <c r="O39" s="220">
        <f>IF(COUNT($G39:G39),EDATE(EDATE($G39,4),0))</f>
        <v>43524</v>
      </c>
      <c r="P39" s="304"/>
      <c r="Q39" s="220">
        <f>IF(COUNT($G39:G39),EDATE(EDATE($G39,5),0))</f>
        <v>43553</v>
      </c>
      <c r="R39" s="304"/>
      <c r="S39" s="220">
        <f>IF(COUNT($G39:G39),EDATE(EDATE($G39,6),0))</f>
        <v>43584</v>
      </c>
      <c r="T39" s="304"/>
      <c r="U39" s="220">
        <f>IF(COUNT($G39:G39),EDATE(EDATE($G39,7),0))</f>
        <v>43614</v>
      </c>
      <c r="V39" s="304"/>
      <c r="W39" s="220">
        <f>IF(COUNT($G39:G39),EDATE(EDATE($G39,8),0))</f>
        <v>43645</v>
      </c>
      <c r="X39" s="304"/>
      <c r="Y39" s="220">
        <f>IF(COUNT($G39:G39),EDATE(EDATE($G39,9),0))</f>
        <v>43675</v>
      </c>
      <c r="Z39" s="304"/>
      <c r="AA39" s="220">
        <f>IF(COUNT($G39:G39),EDATE(EDATE($G39,10),0))</f>
        <v>43706</v>
      </c>
      <c r="AB39" s="304"/>
      <c r="AC39" s="220">
        <f>IF(COUNT($G39:G39),EDATE(EDATE($G39,11),0))</f>
        <v>43737</v>
      </c>
      <c r="AD39" s="304"/>
      <c r="AE39" s="220">
        <f>IF(COUNT($G39:G39),EDATE(EDATE($G39,12),0))</f>
        <v>43767</v>
      </c>
      <c r="AF39" s="304"/>
      <c r="AG39" s="220">
        <f>IF(COUNT($G39:G39),EDATE(EDATE($G39,13),0))</f>
        <v>43798</v>
      </c>
      <c r="AH39" s="304"/>
      <c r="AI39" s="220">
        <f>IF(COUNT($G39:G39),EDATE(EDATE($G39,14),0))</f>
        <v>43828</v>
      </c>
      <c r="AJ39" s="304"/>
      <c r="AK39" s="220">
        <f>IF(COUNT($G39:G39),EDATE(EDATE($G39,15),0))</f>
        <v>43859</v>
      </c>
      <c r="AL39" s="304"/>
      <c r="AM39" s="220">
        <f>IF(COUNT($G39:G39),EDATE(EDATE($G39,16),0))</f>
        <v>43890</v>
      </c>
      <c r="AN39" s="304"/>
      <c r="AO39" s="220">
        <f>IF(COUNT($G39:G39),EDATE(EDATE($G39,17),0))</f>
        <v>43919</v>
      </c>
      <c r="AP39" s="304"/>
      <c r="AQ39" s="220">
        <f>IF(COUNT($G39:G39),EDATE(EDATE($G39,18),0))</f>
        <v>43950</v>
      </c>
      <c r="AR39" s="304"/>
      <c r="AS39" s="220">
        <f>IF(COUNT($G39:G39),EDATE(EDATE($G39,19),0))</f>
        <v>43980</v>
      </c>
      <c r="AT39" s="304"/>
      <c r="AU39" s="220">
        <f>IF(COUNT($G39:G39),EDATE(EDATE($G39,20),0))</f>
        <v>44011</v>
      </c>
      <c r="AV39" s="304"/>
      <c r="AW39" s="220">
        <f>IF(COUNT($G39:G39),EDATE(EDATE($G39,21),0))</f>
        <v>44041</v>
      </c>
      <c r="AX39" s="304"/>
      <c r="AY39" s="220">
        <f>IF(COUNT($G39:G39),EDATE(EDATE($G39,22),0))</f>
        <v>44072</v>
      </c>
      <c r="AZ39" s="304"/>
      <c r="BA39" s="220">
        <f>IF(COUNT($G39:G39),EDATE(EDATE($G39,23),0))</f>
        <v>44103</v>
      </c>
      <c r="BB39" s="304"/>
      <c r="BC39" s="220">
        <f>IF(COUNT($G39:G39),EDATE(EDATE($G39,24),0))</f>
        <v>44133</v>
      </c>
      <c r="BD39" s="304"/>
      <c r="BE39" s="220">
        <f>IF(COUNT($G39:G39),EDATE(EDATE($G39,25),0))</f>
        <v>44164</v>
      </c>
      <c r="BF39" s="304"/>
      <c r="BG39" s="220">
        <f>IF(COUNT($G39:G39),EDATE(EDATE($G39,26),0))</f>
        <v>44194</v>
      </c>
      <c r="BH39" s="304"/>
      <c r="BI39" s="220">
        <f>IF(COUNT($G39:G39),EDATE(EDATE($G39,27),0))</f>
        <v>44225</v>
      </c>
      <c r="BJ39" s="304"/>
      <c r="BK39" s="220">
        <f>IF(COUNT($G39:G39),EDATE(EDATE($G39,28),0))</f>
        <v>44255</v>
      </c>
      <c r="BL39" s="304"/>
      <c r="BM39" s="220">
        <f>IF(COUNT($G39:G39),EDATE(EDATE($G39,29),0))</f>
        <v>44284</v>
      </c>
      <c r="BN39" s="304"/>
      <c r="BO39" s="220">
        <f>IF(COUNT($G39:G39),EDATE(EDATE($G39,30),0))</f>
        <v>44315</v>
      </c>
      <c r="BP39" s="304"/>
      <c r="BQ39" s="220">
        <f>IF(COUNT($G39:G39),EDATE(EDATE($G39,31),0))</f>
        <v>44345</v>
      </c>
      <c r="BR39" s="304"/>
      <c r="BS39" s="220">
        <f>IF(COUNT($G39:G39),EDATE(EDATE($G39,32),0))</f>
        <v>44376</v>
      </c>
      <c r="BT39" s="304"/>
      <c r="BU39" s="220">
        <f>IF(COUNT($G39:G39),EDATE(EDATE($G39,33),0))</f>
        <v>44406</v>
      </c>
      <c r="BV39" s="304"/>
      <c r="BW39" s="220">
        <f>IF(COUNT($G39:G39),EDATE(EDATE($G39,34),0))</f>
        <v>44437</v>
      </c>
      <c r="BX39" s="304"/>
      <c r="BY39" s="220">
        <f>IF(COUNT($G39:G39),EDATE(EDATE($G39,35),0))</f>
        <v>44468</v>
      </c>
      <c r="BZ39" s="304"/>
      <c r="CA39" s="220">
        <f>IF(COUNT($G39:G39),EDATE(EDATE($G39,36),0))</f>
        <v>44498</v>
      </c>
      <c r="CB39" s="304"/>
      <c r="CC39" s="220">
        <f>IF(COUNT($G39:G39),EDATE(EDATE($G39,37),0))</f>
        <v>44529</v>
      </c>
      <c r="CD39" s="304"/>
      <c r="CE39" s="220">
        <f>IF(COUNT($G39:G39),EDATE(EDATE($G39,38),0))</f>
        <v>44559</v>
      </c>
      <c r="CF39" s="304"/>
      <c r="CG39" s="220">
        <f>IF(COUNT($G39:G39),EDATE(EDATE($G39,39),0))</f>
        <v>44590</v>
      </c>
      <c r="CH39" s="304"/>
      <c r="CI39" s="220">
        <f>IF(COUNT($G39:G39),EDATE(EDATE($G39,40),0))</f>
        <v>44620</v>
      </c>
      <c r="CJ39" s="304"/>
      <c r="CK39" s="220">
        <f>IF(COUNT($G39:G39),EDATE(EDATE($G39,41),0))</f>
        <v>44649</v>
      </c>
      <c r="CL39" s="304"/>
      <c r="CM39" s="220">
        <f>IF(COUNT($G39:G39),EDATE(EDATE($G39,42),0))</f>
        <v>44680</v>
      </c>
      <c r="CN39" s="304"/>
      <c r="CO39" s="220">
        <f>IF(COUNT($G39:G39),EDATE(EDATE($G39,43),0))</f>
        <v>44710</v>
      </c>
      <c r="CP39" s="304"/>
      <c r="CQ39" s="220">
        <f>IF(COUNT($G39:G39),EDATE(EDATE($G39,44),0))</f>
        <v>44741</v>
      </c>
      <c r="CR39" s="304"/>
      <c r="CS39" s="220">
        <f>IF(COUNT($G39:G39),EDATE(EDATE($G39,45),0))</f>
        <v>44771</v>
      </c>
      <c r="CT39" s="304"/>
      <c r="CU39" s="220">
        <f>IF(COUNT($G39:G39),EDATE(EDATE($G39,46),0))</f>
        <v>44802</v>
      </c>
      <c r="CV39" s="304"/>
      <c r="CW39" s="220">
        <f>IF(COUNT($G39:G39),EDATE(EDATE($G39,47),0))</f>
        <v>44833</v>
      </c>
      <c r="CX39" s="304"/>
      <c r="CY39" s="220">
        <f>IF(COUNT($G39:G39),EDATE(EDATE($G39,48),0))</f>
        <v>44863</v>
      </c>
      <c r="CZ39" s="304"/>
      <c r="DA39" s="220">
        <f>IF(COUNT($G39:G39),EDATE(EDATE($G39,49),0))</f>
        <v>44894</v>
      </c>
      <c r="DB39" s="304"/>
      <c r="DC39" s="220">
        <f>IF(COUNT($G39:G39),EDATE(EDATE($G39,50),0))</f>
        <v>44924</v>
      </c>
      <c r="DD39" s="304"/>
      <c r="DE39" s="220">
        <f>IF(COUNT($G39:G39),EDATE(EDATE($G39,51),0))</f>
        <v>44955</v>
      </c>
      <c r="DF39" s="304"/>
      <c r="DG39" s="220">
        <f>IF(COUNT($G39:G39),EDATE(EDATE($G39,52),0))</f>
        <v>44985</v>
      </c>
      <c r="DH39" s="304"/>
      <c r="DI39" s="220">
        <f>IF(COUNT($G39:G39),EDATE(EDATE($G39,53),0))</f>
        <v>45014</v>
      </c>
      <c r="DJ39" s="304"/>
      <c r="DK39" s="220">
        <f>IF(COUNT($G39:G39),EDATE(EDATE($G39,54),0))</f>
        <v>45045</v>
      </c>
      <c r="DL39" s="304"/>
      <c r="DM39" s="220">
        <f>IF(COUNT($G39:G39),EDATE(EDATE($G39,55),0))</f>
        <v>45075</v>
      </c>
      <c r="DN39" s="304"/>
      <c r="DO39" s="220">
        <f>IF(COUNT($G39:G39),EDATE(EDATE($G39,56),0))</f>
        <v>45106</v>
      </c>
      <c r="DP39" s="304"/>
      <c r="DQ39" s="220">
        <f>IF(COUNT($G39:G39),EDATE(EDATE($G39,57),0))</f>
        <v>45136</v>
      </c>
      <c r="DR39" s="304"/>
      <c r="DS39" s="220">
        <f>IF(COUNT($G39:G39),EDATE(EDATE($G39,58),0))</f>
        <v>45167</v>
      </c>
      <c r="DT39" s="304"/>
      <c r="DU39" s="220">
        <f>IF(COUNT($G39:G39),EDATE(EDATE($G39,59),0))</f>
        <v>45198</v>
      </c>
      <c r="DV39" s="304"/>
      <c r="DW39" s="220">
        <f>IF(COUNT($G39:G39),EDATE(EDATE($G39,60),0))</f>
        <v>45228</v>
      </c>
      <c r="DX39" s="304"/>
      <c r="DY39" s="220">
        <f>IF(COUNT($G39:G39),EDATE(EDATE($G39,61),0))</f>
        <v>45259</v>
      </c>
      <c r="DZ39" s="304"/>
      <c r="EA39" s="220">
        <f>IF(COUNT($G39:G39),EDATE(EDATE($G39,62),0))</f>
        <v>45289</v>
      </c>
      <c r="EB39" s="304"/>
      <c r="EC39" s="220">
        <f>IF(COUNT($G39:G39),EDATE(EDATE($G39,63),0))</f>
        <v>45320</v>
      </c>
      <c r="ED39" s="304"/>
      <c r="EE39" s="220">
        <f>IF(COUNT($G39:G39),EDATE(EDATE($G39,64),0))</f>
        <v>45351</v>
      </c>
      <c r="EF39" s="308"/>
      <c r="EG39" s="47"/>
    </row>
    <row r="40" spans="1:137" ht="21" customHeight="1" thickBot="1">
      <c r="A40" s="215" t="str">
        <f t="shared" ca="1" si="0"/>
        <v/>
      </c>
      <c r="B40" s="280"/>
      <c r="C40" s="282" t="e">
        <f>+VLOOKUP(B40,'اسماء العملاء'!$A$2:$E$1270,5,FALSE)</f>
        <v>#N/A</v>
      </c>
      <c r="D40" s="282" t="e">
        <f>+VLOOKUP(B40,'اسماء العملاء'!$A$2:$C$1270,2,FALSE)</f>
        <v>#N/A</v>
      </c>
      <c r="E40" s="282" t="e">
        <f>+VLOOKUP(B40,'اسماء العملاء'!$A$2:$C$1270,3,FALSE)</f>
        <v>#N/A</v>
      </c>
      <c r="F40" s="218" t="e">
        <f>+VLOOKUP(B40,'اسماء العملاء'!$A$2:$F$142,6,FALSE)</f>
        <v>#N/A</v>
      </c>
      <c r="G40" s="220">
        <v>43403</v>
      </c>
      <c r="H40" s="303"/>
      <c r="I40" s="220">
        <f>IF(COUNT($G40:G40),EDATE(EDATE($G40,1),0))</f>
        <v>43434</v>
      </c>
      <c r="J40" s="304"/>
      <c r="K40" s="220">
        <f>IF(COUNT($G40:G40),EDATE(EDATE($G40,2),0))</f>
        <v>43464</v>
      </c>
      <c r="L40" s="304"/>
      <c r="M40" s="220">
        <f>IF(COUNT($G40:G40),EDATE(EDATE($G40,3),0))</f>
        <v>43495</v>
      </c>
      <c r="N40" s="304"/>
      <c r="O40" s="220">
        <f>IF(COUNT($G40:G40),EDATE(EDATE($G40,4),0))</f>
        <v>43524</v>
      </c>
      <c r="P40" s="304"/>
      <c r="Q40" s="220">
        <f>IF(COUNT($G40:G40),EDATE(EDATE($G40,5),0))</f>
        <v>43554</v>
      </c>
      <c r="R40" s="304"/>
      <c r="S40" s="220">
        <f>IF(COUNT($G40:G40),EDATE(EDATE($G40,6),0))</f>
        <v>43585</v>
      </c>
      <c r="T40" s="304"/>
      <c r="U40" s="220">
        <f>IF(COUNT($G40:G40),EDATE(EDATE($G40,7),0))</f>
        <v>43615</v>
      </c>
      <c r="V40" s="304"/>
      <c r="W40" s="220">
        <f>IF(COUNT($G40:G40),EDATE(EDATE($G40,8),0))</f>
        <v>43646</v>
      </c>
      <c r="X40" s="304"/>
      <c r="Y40" s="220">
        <f>IF(COUNT($G40:G40),EDATE(EDATE($G40,9),0))</f>
        <v>43676</v>
      </c>
      <c r="Z40" s="304"/>
      <c r="AA40" s="220">
        <f>IF(COUNT($G40:G40),EDATE(EDATE($G40,10),0))</f>
        <v>43707</v>
      </c>
      <c r="AB40" s="304"/>
      <c r="AC40" s="220">
        <f>IF(COUNT($G40:G40),EDATE(EDATE($G40,11),0))</f>
        <v>43738</v>
      </c>
      <c r="AD40" s="304"/>
      <c r="AE40" s="220">
        <f>IF(COUNT($G40:G40),EDATE(EDATE($G40,12),0))</f>
        <v>43768</v>
      </c>
      <c r="AF40" s="304"/>
      <c r="AG40" s="220">
        <f>IF(COUNT($G40:G40),EDATE(EDATE($G40,13),0))</f>
        <v>43799</v>
      </c>
      <c r="AH40" s="304"/>
      <c r="AI40" s="220">
        <f>IF(COUNT($G40:G40),EDATE(EDATE($G40,14),0))</f>
        <v>43829</v>
      </c>
      <c r="AJ40" s="304"/>
      <c r="AK40" s="220">
        <f>IF(COUNT($G40:G40),EDATE(EDATE($G40,15),0))</f>
        <v>43860</v>
      </c>
      <c r="AL40" s="304"/>
      <c r="AM40" s="220">
        <f>IF(COUNT($G40:G40),EDATE(EDATE($G40,16),0))</f>
        <v>43890</v>
      </c>
      <c r="AN40" s="304"/>
      <c r="AO40" s="220">
        <f>IF(COUNT($G40:G40),EDATE(EDATE($G40,17),0))</f>
        <v>43920</v>
      </c>
      <c r="AP40" s="304"/>
      <c r="AQ40" s="220">
        <f>IF(COUNT($G40:G40),EDATE(EDATE($G40,18),0))</f>
        <v>43951</v>
      </c>
      <c r="AR40" s="304"/>
      <c r="AS40" s="220">
        <f>IF(COUNT($G40:G40),EDATE(EDATE($G40,19),0))</f>
        <v>43981</v>
      </c>
      <c r="AT40" s="304"/>
      <c r="AU40" s="220">
        <f>IF(COUNT($G40:G40),EDATE(EDATE($G40,20),0))</f>
        <v>44012</v>
      </c>
      <c r="AV40" s="304"/>
      <c r="AW40" s="220">
        <f>IF(COUNT($G40:G40),EDATE(EDATE($G40,21),0))</f>
        <v>44042</v>
      </c>
      <c r="AX40" s="304"/>
      <c r="AY40" s="220">
        <f>IF(COUNT($G40:G40),EDATE(EDATE($G40,22),0))</f>
        <v>44073</v>
      </c>
      <c r="AZ40" s="304"/>
      <c r="BA40" s="220">
        <f>IF(COUNT($G40:G40),EDATE(EDATE($G40,23),0))</f>
        <v>44104</v>
      </c>
      <c r="BB40" s="304"/>
      <c r="BC40" s="220">
        <f>IF(COUNT($G40:G40),EDATE(EDATE($G40,24),0))</f>
        <v>44134</v>
      </c>
      <c r="BD40" s="304"/>
      <c r="BE40" s="220">
        <f>IF(COUNT($G40:G40),EDATE(EDATE($G40,25),0))</f>
        <v>44165</v>
      </c>
      <c r="BF40" s="304"/>
      <c r="BG40" s="220">
        <f>IF(COUNT($G40:G40),EDATE(EDATE($G40,26),0))</f>
        <v>44195</v>
      </c>
      <c r="BH40" s="304"/>
      <c r="BI40" s="220">
        <f>IF(COUNT($G40:G40),EDATE(EDATE($G40,27),0))</f>
        <v>44226</v>
      </c>
      <c r="BJ40" s="304"/>
      <c r="BK40" s="220">
        <f>IF(COUNT($G40:G40),EDATE(EDATE($G40,28),0))</f>
        <v>44255</v>
      </c>
      <c r="BL40" s="304"/>
      <c r="BM40" s="220">
        <f>IF(COUNT($G40:G40),EDATE(EDATE($G40,29),0))</f>
        <v>44285</v>
      </c>
      <c r="BN40" s="304"/>
      <c r="BO40" s="220">
        <f>IF(COUNT($G40:G40),EDATE(EDATE($G40,30),0))</f>
        <v>44316</v>
      </c>
      <c r="BP40" s="304"/>
      <c r="BQ40" s="220">
        <f>IF(COUNT($G40:G40),EDATE(EDATE($G40,31),0))</f>
        <v>44346</v>
      </c>
      <c r="BR40" s="304"/>
      <c r="BS40" s="220">
        <f>IF(COUNT($G40:G40),EDATE(EDATE($G40,32),0))</f>
        <v>44377</v>
      </c>
      <c r="BT40" s="304"/>
      <c r="BU40" s="220">
        <f>IF(COUNT($G40:G40),EDATE(EDATE($G40,33),0))</f>
        <v>44407</v>
      </c>
      <c r="BV40" s="304"/>
      <c r="BW40" s="220">
        <f>IF(COUNT($G40:G40),EDATE(EDATE($G40,34),0))</f>
        <v>44438</v>
      </c>
      <c r="BX40" s="304"/>
      <c r="BY40" s="220">
        <f>IF(COUNT($G40:G40),EDATE(EDATE($G40,35),0))</f>
        <v>44469</v>
      </c>
      <c r="BZ40" s="304"/>
      <c r="CA40" s="220">
        <f>IF(COUNT($G40:G40),EDATE(EDATE($G40,36),0))</f>
        <v>44499</v>
      </c>
      <c r="CB40" s="304"/>
      <c r="CC40" s="220">
        <f>IF(COUNT($G40:G40),EDATE(EDATE($G40,37),0))</f>
        <v>44530</v>
      </c>
      <c r="CD40" s="304"/>
      <c r="CE40" s="220">
        <f>IF(COUNT($G40:G40),EDATE(EDATE($G40,38),0))</f>
        <v>44560</v>
      </c>
      <c r="CF40" s="304"/>
      <c r="CG40" s="220">
        <f>IF(COUNT($G40:G40),EDATE(EDATE($G40,39),0))</f>
        <v>44591</v>
      </c>
      <c r="CH40" s="304"/>
      <c r="CI40" s="220">
        <f>IF(COUNT($G40:G40),EDATE(EDATE($G40,40),0))</f>
        <v>44620</v>
      </c>
      <c r="CJ40" s="304"/>
      <c r="CK40" s="220">
        <f>IF(COUNT($G40:G40),EDATE(EDATE($G40,41),0))</f>
        <v>44650</v>
      </c>
      <c r="CL40" s="304"/>
      <c r="CM40" s="220">
        <f>IF(COUNT($G40:G40),EDATE(EDATE($G40,42),0))</f>
        <v>44681</v>
      </c>
      <c r="CN40" s="304"/>
      <c r="CO40" s="220">
        <f>IF(COUNT($G40:G40),EDATE(EDATE($G40,43),0))</f>
        <v>44711</v>
      </c>
      <c r="CP40" s="304"/>
      <c r="CQ40" s="220">
        <f>IF(COUNT($G40:G40),EDATE(EDATE($G40,44),0))</f>
        <v>44742</v>
      </c>
      <c r="CR40" s="304"/>
      <c r="CS40" s="220">
        <f>IF(COUNT($G40:G40),EDATE(EDATE($G40,45),0))</f>
        <v>44772</v>
      </c>
      <c r="CT40" s="304"/>
      <c r="CU40" s="220">
        <f>IF(COUNT($G40:G40),EDATE(EDATE($G40,46),0))</f>
        <v>44803</v>
      </c>
      <c r="CV40" s="304"/>
      <c r="CW40" s="220">
        <f>IF(COUNT($G40:G40),EDATE(EDATE($G40,47),0))</f>
        <v>44834</v>
      </c>
      <c r="CX40" s="304"/>
      <c r="CY40" s="220">
        <f>IF(COUNT($G40:G40),EDATE(EDATE($G40,48),0))</f>
        <v>44864</v>
      </c>
      <c r="CZ40" s="304"/>
      <c r="DA40" s="220">
        <f>IF(COUNT($G40:G40),EDATE(EDATE($G40,49),0))</f>
        <v>44895</v>
      </c>
      <c r="DB40" s="304"/>
      <c r="DC40" s="220">
        <f>IF(COUNT($G40:G40),EDATE(EDATE($G40,50),0))</f>
        <v>44925</v>
      </c>
      <c r="DD40" s="304"/>
      <c r="DE40" s="220">
        <f>IF(COUNT($G40:G40),EDATE(EDATE($G40,51),0))</f>
        <v>44956</v>
      </c>
      <c r="DF40" s="304"/>
      <c r="DG40" s="220">
        <f>IF(COUNT($G40:G40),EDATE(EDATE($G40,52),0))</f>
        <v>44985</v>
      </c>
      <c r="DH40" s="304"/>
      <c r="DI40" s="220">
        <f>IF(COUNT($G40:G40),EDATE(EDATE($G40,53),0))</f>
        <v>45015</v>
      </c>
      <c r="DJ40" s="304"/>
      <c r="DK40" s="220">
        <f>IF(COUNT($G40:G40),EDATE(EDATE($G40,54),0))</f>
        <v>45046</v>
      </c>
      <c r="DL40" s="304"/>
      <c r="DM40" s="220">
        <f>IF(COUNT($G40:G40),EDATE(EDATE($G40,55),0))</f>
        <v>45076</v>
      </c>
      <c r="DN40" s="304"/>
      <c r="DO40" s="220">
        <f>IF(COUNT($G40:G40),EDATE(EDATE($G40,56),0))</f>
        <v>45107</v>
      </c>
      <c r="DP40" s="304"/>
      <c r="DQ40" s="220">
        <f>IF(COUNT($G40:G40),EDATE(EDATE($G40,57),0))</f>
        <v>45137</v>
      </c>
      <c r="DR40" s="304"/>
      <c r="DS40" s="220">
        <f>IF(COUNT($G40:G40),EDATE(EDATE($G40,58),0))</f>
        <v>45168</v>
      </c>
      <c r="DT40" s="304"/>
      <c r="DU40" s="220">
        <f>IF(COUNT($G40:G40),EDATE(EDATE($G40,59),0))</f>
        <v>45199</v>
      </c>
      <c r="DV40" s="304"/>
      <c r="DW40" s="220">
        <f>IF(COUNT($G40:G40),EDATE(EDATE($G40,60),0))</f>
        <v>45229</v>
      </c>
      <c r="DX40" s="304"/>
      <c r="DY40" s="220">
        <f>IF(COUNT($G40:G40),EDATE(EDATE($G40,61),0))</f>
        <v>45260</v>
      </c>
      <c r="DZ40" s="304"/>
      <c r="EA40" s="220">
        <f>IF(COUNT($G40:G40),EDATE(EDATE($G40,62),0))</f>
        <v>45290</v>
      </c>
      <c r="EB40" s="304"/>
      <c r="EC40" s="220">
        <f>IF(COUNT($G40:G40),EDATE(EDATE($G40,63),0))</f>
        <v>45321</v>
      </c>
      <c r="ED40" s="304"/>
      <c r="EE40" s="220">
        <f>IF(COUNT($G40:G40),EDATE(EDATE($G40,64),0))</f>
        <v>45351</v>
      </c>
      <c r="EF40" s="308"/>
      <c r="EG40" s="47"/>
    </row>
    <row r="41" spans="1:137" ht="21" customHeight="1" thickBot="1">
      <c r="A41" s="215" t="str">
        <f t="shared" ca="1" si="0"/>
        <v/>
      </c>
      <c r="B41" s="280"/>
      <c r="C41" s="282" t="e">
        <f>+VLOOKUP(B41,'اسماء العملاء'!$A$2:$E$1270,5,FALSE)</f>
        <v>#N/A</v>
      </c>
      <c r="D41" s="282" t="e">
        <f>+VLOOKUP(B41,'اسماء العملاء'!$A$2:$C$1270,2,FALSE)</f>
        <v>#N/A</v>
      </c>
      <c r="E41" s="282" t="e">
        <f>+VLOOKUP(B41,'اسماء العملاء'!$A$2:$C$1270,3,FALSE)</f>
        <v>#N/A</v>
      </c>
      <c r="F41" s="218" t="e">
        <f>+VLOOKUP(B41,'اسماء العملاء'!$A$2:$F$142,6,FALSE)</f>
        <v>#N/A</v>
      </c>
      <c r="G41" s="220">
        <v>43404</v>
      </c>
      <c r="H41" s="303"/>
      <c r="I41" s="220">
        <f>IF(COUNT($G41:G41),EDATE(EDATE($G41,1),0))</f>
        <v>43434</v>
      </c>
      <c r="J41" s="304"/>
      <c r="K41" s="220">
        <f>IF(COUNT($G41:G41),EDATE(EDATE($G41,2),0))</f>
        <v>43465</v>
      </c>
      <c r="L41" s="304"/>
      <c r="M41" s="220">
        <f>IF(COUNT($G41:G41),EDATE(EDATE($G41,3),0))</f>
        <v>43496</v>
      </c>
      <c r="N41" s="304"/>
      <c r="O41" s="220">
        <f>IF(COUNT($G41:G41),EDATE(EDATE($G41,4),0))</f>
        <v>43524</v>
      </c>
      <c r="P41" s="304"/>
      <c r="Q41" s="220">
        <f>IF(COUNT($G41:G41),EDATE(EDATE($G41,5),0))</f>
        <v>43555</v>
      </c>
      <c r="R41" s="304"/>
      <c r="S41" s="220">
        <f>IF(COUNT($G41:G41),EDATE(EDATE($G41,6),0))</f>
        <v>43585</v>
      </c>
      <c r="T41" s="304"/>
      <c r="U41" s="220">
        <f>IF(COUNT($G41:G41),EDATE(EDATE($G41,7),0))</f>
        <v>43616</v>
      </c>
      <c r="V41" s="304"/>
      <c r="W41" s="220">
        <f>IF(COUNT($G41:G41),EDATE(EDATE($G41,8),0))</f>
        <v>43646</v>
      </c>
      <c r="X41" s="304"/>
      <c r="Y41" s="220">
        <f>IF(COUNT($G41:G41),EDATE(EDATE($G41,9),0))</f>
        <v>43677</v>
      </c>
      <c r="Z41" s="304"/>
      <c r="AA41" s="220">
        <f>IF(COUNT($G41:G41),EDATE(EDATE($G41,10),0))</f>
        <v>43708</v>
      </c>
      <c r="AB41" s="304"/>
      <c r="AC41" s="220">
        <f>IF(COUNT($G41:G41),EDATE(EDATE($G41,11),0))</f>
        <v>43738</v>
      </c>
      <c r="AD41" s="304"/>
      <c r="AE41" s="220">
        <f>IF(COUNT($G41:G41),EDATE(EDATE($G41,12),0))</f>
        <v>43769</v>
      </c>
      <c r="AF41" s="304"/>
      <c r="AG41" s="220">
        <f>IF(COUNT($G41:G41),EDATE(EDATE($G41,13),0))</f>
        <v>43799</v>
      </c>
      <c r="AH41" s="304"/>
      <c r="AI41" s="220">
        <f>IF(COUNT($G41:G41),EDATE(EDATE($G41,14),0))</f>
        <v>43830</v>
      </c>
      <c r="AJ41" s="304"/>
      <c r="AK41" s="220">
        <f>IF(COUNT($G41:G41),EDATE(EDATE($G41,15),0))</f>
        <v>43861</v>
      </c>
      <c r="AL41" s="304"/>
      <c r="AM41" s="220">
        <f>IF(COUNT($G41:G41),EDATE(EDATE($G41,16),0))</f>
        <v>43890</v>
      </c>
      <c r="AN41" s="304"/>
      <c r="AO41" s="220">
        <f>IF(COUNT($G41:G41),EDATE(EDATE($G41,17),0))</f>
        <v>43921</v>
      </c>
      <c r="AP41" s="304"/>
      <c r="AQ41" s="220">
        <f>IF(COUNT($G41:G41),EDATE(EDATE($G41,18),0))</f>
        <v>43951</v>
      </c>
      <c r="AR41" s="304"/>
      <c r="AS41" s="220">
        <f>IF(COUNT($G41:G41),EDATE(EDATE($G41,19),0))</f>
        <v>43982</v>
      </c>
      <c r="AT41" s="304"/>
      <c r="AU41" s="220">
        <f>IF(COUNT($G41:G41),EDATE(EDATE($G41,20),0))</f>
        <v>44012</v>
      </c>
      <c r="AV41" s="304"/>
      <c r="AW41" s="220">
        <f>IF(COUNT($G41:G41),EDATE(EDATE($G41,21),0))</f>
        <v>44043</v>
      </c>
      <c r="AX41" s="304"/>
      <c r="AY41" s="220">
        <f>IF(COUNT($G41:G41),EDATE(EDATE($G41,22),0))</f>
        <v>44074</v>
      </c>
      <c r="AZ41" s="304"/>
      <c r="BA41" s="220">
        <f>IF(COUNT($G41:G41),EDATE(EDATE($G41,23),0))</f>
        <v>44104</v>
      </c>
      <c r="BB41" s="304"/>
      <c r="BC41" s="220">
        <f>IF(COUNT($G41:G41),EDATE(EDATE($G41,24),0))</f>
        <v>44135</v>
      </c>
      <c r="BD41" s="304"/>
      <c r="BE41" s="220">
        <f>IF(COUNT($G41:G41),EDATE(EDATE($G41,25),0))</f>
        <v>44165</v>
      </c>
      <c r="BF41" s="304"/>
      <c r="BG41" s="220">
        <f>IF(COUNT($G41:G41),EDATE(EDATE($G41,26),0))</f>
        <v>44196</v>
      </c>
      <c r="BH41" s="304"/>
      <c r="BI41" s="220">
        <f>IF(COUNT($G41:G41),EDATE(EDATE($G41,27),0))</f>
        <v>44227</v>
      </c>
      <c r="BJ41" s="304"/>
      <c r="BK41" s="220">
        <f>IF(COUNT($G41:G41),EDATE(EDATE($G41,28),0))</f>
        <v>44255</v>
      </c>
      <c r="BL41" s="304"/>
      <c r="BM41" s="220">
        <f>IF(COUNT($G41:G41),EDATE(EDATE($G41,29),0))</f>
        <v>44286</v>
      </c>
      <c r="BN41" s="304"/>
      <c r="BO41" s="220">
        <f>IF(COUNT($G41:G41),EDATE(EDATE($G41,30),0))</f>
        <v>44316</v>
      </c>
      <c r="BP41" s="304"/>
      <c r="BQ41" s="220">
        <f>IF(COUNT($G41:G41),EDATE(EDATE($G41,31),0))</f>
        <v>44347</v>
      </c>
      <c r="BR41" s="304"/>
      <c r="BS41" s="220">
        <f>IF(COUNT($G41:G41),EDATE(EDATE($G41,32),0))</f>
        <v>44377</v>
      </c>
      <c r="BT41" s="304"/>
      <c r="BU41" s="220">
        <f>IF(COUNT($G41:G41),EDATE(EDATE($G41,33),0))</f>
        <v>44408</v>
      </c>
      <c r="BV41" s="304"/>
      <c r="BW41" s="220">
        <f>IF(COUNT($G41:G41),EDATE(EDATE($G41,34),0))</f>
        <v>44439</v>
      </c>
      <c r="BX41" s="304"/>
      <c r="BY41" s="220">
        <f>IF(COUNT($G41:G41),EDATE(EDATE($G41,35),0))</f>
        <v>44469</v>
      </c>
      <c r="BZ41" s="304"/>
      <c r="CA41" s="220">
        <f>IF(COUNT($G41:G41),EDATE(EDATE($G41,36),0))</f>
        <v>44500</v>
      </c>
      <c r="CB41" s="304"/>
      <c r="CC41" s="220">
        <f>IF(COUNT($G41:G41),EDATE(EDATE($G41,37),0))</f>
        <v>44530</v>
      </c>
      <c r="CD41" s="304"/>
      <c r="CE41" s="220">
        <f>IF(COUNT($G41:G41),EDATE(EDATE($G41,38),0))</f>
        <v>44561</v>
      </c>
      <c r="CF41" s="304"/>
      <c r="CG41" s="220">
        <f>IF(COUNT($G41:G41),EDATE(EDATE($G41,39),0))</f>
        <v>44592</v>
      </c>
      <c r="CH41" s="304"/>
      <c r="CI41" s="220">
        <f>IF(COUNT($G41:G41),EDATE(EDATE($G41,40),0))</f>
        <v>44620</v>
      </c>
      <c r="CJ41" s="304"/>
      <c r="CK41" s="220">
        <f>IF(COUNT($G41:G41),EDATE(EDATE($G41,41),0))</f>
        <v>44651</v>
      </c>
      <c r="CL41" s="304"/>
      <c r="CM41" s="220">
        <f>IF(COUNT($G41:G41),EDATE(EDATE($G41,42),0))</f>
        <v>44681</v>
      </c>
      <c r="CN41" s="304"/>
      <c r="CO41" s="220">
        <f>IF(COUNT($G41:G41),EDATE(EDATE($G41,43),0))</f>
        <v>44712</v>
      </c>
      <c r="CP41" s="304"/>
      <c r="CQ41" s="220">
        <f>IF(COUNT($G41:G41),EDATE(EDATE($G41,44),0))</f>
        <v>44742</v>
      </c>
      <c r="CR41" s="304"/>
      <c r="CS41" s="220">
        <f>IF(COUNT($G41:G41),EDATE(EDATE($G41,45),0))</f>
        <v>44773</v>
      </c>
      <c r="CT41" s="304"/>
      <c r="CU41" s="220">
        <f>IF(COUNT($G41:G41),EDATE(EDATE($G41,46),0))</f>
        <v>44804</v>
      </c>
      <c r="CV41" s="304"/>
      <c r="CW41" s="220">
        <f>IF(COUNT($G41:G41),EDATE(EDATE($G41,47),0))</f>
        <v>44834</v>
      </c>
      <c r="CX41" s="304"/>
      <c r="CY41" s="220">
        <f>IF(COUNT($G41:G41),EDATE(EDATE($G41,48),0))</f>
        <v>44865</v>
      </c>
      <c r="CZ41" s="304"/>
      <c r="DA41" s="220">
        <f>IF(COUNT($G41:G41),EDATE(EDATE($G41,49),0))</f>
        <v>44895</v>
      </c>
      <c r="DB41" s="304"/>
      <c r="DC41" s="220">
        <f>IF(COUNT($G41:G41),EDATE(EDATE($G41,50),0))</f>
        <v>44926</v>
      </c>
      <c r="DD41" s="304"/>
      <c r="DE41" s="220">
        <f>IF(COUNT($G41:G41),EDATE(EDATE($G41,51),0))</f>
        <v>44957</v>
      </c>
      <c r="DF41" s="304"/>
      <c r="DG41" s="220">
        <f>IF(COUNT($G41:G41),EDATE(EDATE($G41,52),0))</f>
        <v>44985</v>
      </c>
      <c r="DH41" s="304"/>
      <c r="DI41" s="220">
        <f>IF(COUNT($G41:G41),EDATE(EDATE($G41,53),0))</f>
        <v>45016</v>
      </c>
      <c r="DJ41" s="304"/>
      <c r="DK41" s="220">
        <f>IF(COUNT($G41:G41),EDATE(EDATE($G41,54),0))</f>
        <v>45046</v>
      </c>
      <c r="DL41" s="304"/>
      <c r="DM41" s="220">
        <f>IF(COUNT($G41:G41),EDATE(EDATE($G41,55),0))</f>
        <v>45077</v>
      </c>
      <c r="DN41" s="304"/>
      <c r="DO41" s="220">
        <f>IF(COUNT($G41:G41),EDATE(EDATE($G41,56),0))</f>
        <v>45107</v>
      </c>
      <c r="DP41" s="304"/>
      <c r="DQ41" s="220">
        <f>IF(COUNT($G41:G41),EDATE(EDATE($G41,57),0))</f>
        <v>45138</v>
      </c>
      <c r="DR41" s="304"/>
      <c r="DS41" s="220">
        <f>IF(COUNT($G41:G41),EDATE(EDATE($G41,58),0))</f>
        <v>45169</v>
      </c>
      <c r="DT41" s="304"/>
      <c r="DU41" s="220">
        <f>IF(COUNT($G41:G41),EDATE(EDATE($G41,59),0))</f>
        <v>45199</v>
      </c>
      <c r="DV41" s="304"/>
      <c r="DW41" s="220">
        <f>IF(COUNT($G41:G41),EDATE(EDATE($G41,60),0))</f>
        <v>45230</v>
      </c>
      <c r="DX41" s="304"/>
      <c r="DY41" s="220">
        <f>IF(COUNT($G41:G41),EDATE(EDATE($G41,61),0))</f>
        <v>45260</v>
      </c>
      <c r="DZ41" s="304"/>
      <c r="EA41" s="220">
        <f>IF(COUNT($G41:G41),EDATE(EDATE($G41,62),0))</f>
        <v>45291</v>
      </c>
      <c r="EB41" s="304"/>
      <c r="EC41" s="220">
        <f>IF(COUNT($G41:G41),EDATE(EDATE($G41,63),0))</f>
        <v>45322</v>
      </c>
      <c r="ED41" s="304"/>
      <c r="EE41" s="220">
        <f>IF(COUNT($G41:G41),EDATE(EDATE($G41,64),0))</f>
        <v>45351</v>
      </c>
      <c r="EF41" s="308"/>
      <c r="EG41" s="47"/>
    </row>
    <row r="42" spans="1:137" ht="21" customHeight="1" thickBot="1">
      <c r="A42" s="215" t="str">
        <f t="shared" ca="1" si="0"/>
        <v/>
      </c>
      <c r="B42" s="280"/>
      <c r="C42" s="282" t="e">
        <f>+VLOOKUP(B42,'اسماء العملاء'!$A$2:$E$1270,5,FALSE)</f>
        <v>#N/A</v>
      </c>
      <c r="D42" s="282" t="e">
        <f>+VLOOKUP(B42,'اسماء العملاء'!$A$2:$C$1270,2,FALSE)</f>
        <v>#N/A</v>
      </c>
      <c r="E42" s="282" t="e">
        <f>+VLOOKUP(B42,'اسماء العملاء'!$A$2:$C$1270,3,FALSE)</f>
        <v>#N/A</v>
      </c>
      <c r="F42" s="218" t="e">
        <f>+VLOOKUP(B42,'اسماء العملاء'!$A$2:$F$142,6,FALSE)</f>
        <v>#N/A</v>
      </c>
      <c r="G42" s="220">
        <v>43405</v>
      </c>
      <c r="H42" s="303"/>
      <c r="I42" s="220">
        <f>IF(COUNT($G42:G42),EDATE(EDATE($G42,1),0))</f>
        <v>43435</v>
      </c>
      <c r="J42" s="304"/>
      <c r="K42" s="220">
        <f>IF(COUNT($G42:G42),EDATE(EDATE($G42,2),0))</f>
        <v>43466</v>
      </c>
      <c r="L42" s="304"/>
      <c r="M42" s="220">
        <f>IF(COUNT($G42:G42),EDATE(EDATE($G42,3),0))</f>
        <v>43497</v>
      </c>
      <c r="N42" s="304"/>
      <c r="O42" s="220">
        <f>IF(COUNT($G42:G42),EDATE(EDATE($G42,4),0))</f>
        <v>43525</v>
      </c>
      <c r="P42" s="304"/>
      <c r="Q42" s="220">
        <f>IF(COUNT($G42:G42),EDATE(EDATE($G42,5),0))</f>
        <v>43556</v>
      </c>
      <c r="R42" s="304"/>
      <c r="S42" s="220">
        <f>IF(COUNT($G42:G42),EDATE(EDATE($G42,6),0))</f>
        <v>43586</v>
      </c>
      <c r="T42" s="304"/>
      <c r="U42" s="220">
        <f>IF(COUNT($G42:G42),EDATE(EDATE($G42,7),0))</f>
        <v>43617</v>
      </c>
      <c r="V42" s="304"/>
      <c r="W42" s="220">
        <f>IF(COUNT($G42:G42),EDATE(EDATE($G42,8),0))</f>
        <v>43647</v>
      </c>
      <c r="X42" s="304"/>
      <c r="Y42" s="220">
        <f>IF(COUNT($G42:G42),EDATE(EDATE($G42,9),0))</f>
        <v>43678</v>
      </c>
      <c r="Z42" s="304"/>
      <c r="AA42" s="220">
        <f>IF(COUNT($G42:G42),EDATE(EDATE($G42,10),0))</f>
        <v>43709</v>
      </c>
      <c r="AB42" s="304"/>
      <c r="AC42" s="220">
        <f>IF(COUNT($G42:G42),EDATE(EDATE($G42,11),0))</f>
        <v>43739</v>
      </c>
      <c r="AD42" s="304"/>
      <c r="AE42" s="220">
        <f>IF(COUNT($G42:G42),EDATE(EDATE($G42,12),0))</f>
        <v>43770</v>
      </c>
      <c r="AF42" s="304"/>
      <c r="AG42" s="220">
        <f>IF(COUNT($G42:G42),EDATE(EDATE($G42,13),0))</f>
        <v>43800</v>
      </c>
      <c r="AH42" s="304"/>
      <c r="AI42" s="220">
        <f>IF(COUNT($G42:G42),EDATE(EDATE($G42,14),0))</f>
        <v>43831</v>
      </c>
      <c r="AJ42" s="304"/>
      <c r="AK42" s="220">
        <f>IF(COUNT($G42:G42),EDATE(EDATE($G42,15),0))</f>
        <v>43862</v>
      </c>
      <c r="AL42" s="304"/>
      <c r="AM42" s="220">
        <f>IF(COUNT($G42:G42),EDATE(EDATE($G42,16),0))</f>
        <v>43891</v>
      </c>
      <c r="AN42" s="304"/>
      <c r="AO42" s="220">
        <f>IF(COUNT($G42:G42),EDATE(EDATE($G42,17),0))</f>
        <v>43922</v>
      </c>
      <c r="AP42" s="304"/>
      <c r="AQ42" s="220">
        <f>IF(COUNT($G42:G42),EDATE(EDATE($G42,18),0))</f>
        <v>43952</v>
      </c>
      <c r="AR42" s="304"/>
      <c r="AS42" s="220">
        <f>IF(COUNT($G42:G42),EDATE(EDATE($G42,19),0))</f>
        <v>43983</v>
      </c>
      <c r="AT42" s="304"/>
      <c r="AU42" s="220">
        <f>IF(COUNT($G42:G42),EDATE(EDATE($G42,20),0))</f>
        <v>44013</v>
      </c>
      <c r="AV42" s="304"/>
      <c r="AW42" s="220">
        <f>IF(COUNT($G42:G42),EDATE(EDATE($G42,21),0))</f>
        <v>44044</v>
      </c>
      <c r="AX42" s="304"/>
      <c r="AY42" s="220">
        <f>IF(COUNT($G42:G42),EDATE(EDATE($G42,22),0))</f>
        <v>44075</v>
      </c>
      <c r="AZ42" s="304"/>
      <c r="BA42" s="220">
        <f>IF(COUNT($G42:G42),EDATE(EDATE($G42,23),0))</f>
        <v>44105</v>
      </c>
      <c r="BB42" s="304"/>
      <c r="BC42" s="220">
        <f>IF(COUNT($G42:G42),EDATE(EDATE($G42,24),0))</f>
        <v>44136</v>
      </c>
      <c r="BD42" s="304"/>
      <c r="BE42" s="220">
        <f>IF(COUNT($G42:G42),EDATE(EDATE($G42,25),0))</f>
        <v>44166</v>
      </c>
      <c r="BF42" s="304"/>
      <c r="BG42" s="220">
        <f>IF(COUNT($G42:G42),EDATE(EDATE($G42,26),0))</f>
        <v>44197</v>
      </c>
      <c r="BH42" s="304"/>
      <c r="BI42" s="220">
        <f>IF(COUNT($G42:G42),EDATE(EDATE($G42,27),0))</f>
        <v>44228</v>
      </c>
      <c r="BJ42" s="304"/>
      <c r="BK42" s="220">
        <f>IF(COUNT($G42:G42),EDATE(EDATE($G42,28),0))</f>
        <v>44256</v>
      </c>
      <c r="BL42" s="304"/>
      <c r="BM42" s="220">
        <f>IF(COUNT($G42:G42),EDATE(EDATE($G42,29),0))</f>
        <v>44287</v>
      </c>
      <c r="BN42" s="304"/>
      <c r="BO42" s="220">
        <f>IF(COUNT($G42:G42),EDATE(EDATE($G42,30),0))</f>
        <v>44317</v>
      </c>
      <c r="BP42" s="304"/>
      <c r="BQ42" s="220">
        <f>IF(COUNT($G42:G42),EDATE(EDATE($G42,31),0))</f>
        <v>44348</v>
      </c>
      <c r="BR42" s="304"/>
      <c r="BS42" s="220">
        <f>IF(COUNT($G42:G42),EDATE(EDATE($G42,32),0))</f>
        <v>44378</v>
      </c>
      <c r="BT42" s="304"/>
      <c r="BU42" s="220">
        <f>IF(COUNT($G42:G42),EDATE(EDATE($G42,33),0))</f>
        <v>44409</v>
      </c>
      <c r="BV42" s="304"/>
      <c r="BW42" s="220">
        <f>IF(COUNT($G42:G42),EDATE(EDATE($G42,34),0))</f>
        <v>44440</v>
      </c>
      <c r="BX42" s="304"/>
      <c r="BY42" s="220">
        <f>IF(COUNT($G42:G42),EDATE(EDATE($G42,35),0))</f>
        <v>44470</v>
      </c>
      <c r="BZ42" s="304"/>
      <c r="CA42" s="220">
        <f>IF(COUNT($G42:G42),EDATE(EDATE($G42,36),0))</f>
        <v>44501</v>
      </c>
      <c r="CB42" s="304"/>
      <c r="CC42" s="220">
        <f>IF(COUNT($G42:G42),EDATE(EDATE($G42,37),0))</f>
        <v>44531</v>
      </c>
      <c r="CD42" s="304"/>
      <c r="CE42" s="220">
        <f>IF(COUNT($G42:G42),EDATE(EDATE($G42,38),0))</f>
        <v>44562</v>
      </c>
      <c r="CF42" s="304"/>
      <c r="CG42" s="220">
        <f>IF(COUNT($G42:G42),EDATE(EDATE($G42,39),0))</f>
        <v>44593</v>
      </c>
      <c r="CH42" s="304"/>
      <c r="CI42" s="220">
        <f>IF(COUNT($G42:G42),EDATE(EDATE($G42,40),0))</f>
        <v>44621</v>
      </c>
      <c r="CJ42" s="304"/>
      <c r="CK42" s="220">
        <f>IF(COUNT($G42:G42),EDATE(EDATE($G42,41),0))</f>
        <v>44652</v>
      </c>
      <c r="CL42" s="304"/>
      <c r="CM42" s="220">
        <f>IF(COUNT($G42:G42),EDATE(EDATE($G42,42),0))</f>
        <v>44682</v>
      </c>
      <c r="CN42" s="304"/>
      <c r="CO42" s="220">
        <f>IF(COUNT($G42:G42),EDATE(EDATE($G42,43),0))</f>
        <v>44713</v>
      </c>
      <c r="CP42" s="304"/>
      <c r="CQ42" s="220">
        <f>IF(COUNT($G42:G42),EDATE(EDATE($G42,44),0))</f>
        <v>44743</v>
      </c>
      <c r="CR42" s="304"/>
      <c r="CS42" s="220">
        <f>IF(COUNT($G42:G42),EDATE(EDATE($G42,45),0))</f>
        <v>44774</v>
      </c>
      <c r="CT42" s="304"/>
      <c r="CU42" s="220">
        <f>IF(COUNT($G42:G42),EDATE(EDATE($G42,46),0))</f>
        <v>44805</v>
      </c>
      <c r="CV42" s="304"/>
      <c r="CW42" s="220">
        <f>IF(COUNT($G42:G42),EDATE(EDATE($G42,47),0))</f>
        <v>44835</v>
      </c>
      <c r="CX42" s="304"/>
      <c r="CY42" s="220">
        <f>IF(COUNT($G42:G42),EDATE(EDATE($G42,48),0))</f>
        <v>44866</v>
      </c>
      <c r="CZ42" s="304"/>
      <c r="DA42" s="220">
        <f>IF(COUNT($G42:G42),EDATE(EDATE($G42,49),0))</f>
        <v>44896</v>
      </c>
      <c r="DB42" s="304"/>
      <c r="DC42" s="220">
        <f>IF(COUNT($G42:G42),EDATE(EDATE($G42,50),0))</f>
        <v>44927</v>
      </c>
      <c r="DD42" s="304"/>
      <c r="DE42" s="220">
        <f>IF(COUNT($G42:G42),EDATE(EDATE($G42,51),0))</f>
        <v>44958</v>
      </c>
      <c r="DF42" s="304"/>
      <c r="DG42" s="220">
        <f>IF(COUNT($G42:G42),EDATE(EDATE($G42,52),0))</f>
        <v>44986</v>
      </c>
      <c r="DH42" s="304"/>
      <c r="DI42" s="220">
        <f>IF(COUNT($G42:G42),EDATE(EDATE($G42,53),0))</f>
        <v>45017</v>
      </c>
      <c r="DJ42" s="304"/>
      <c r="DK42" s="220">
        <f>IF(COUNT($G42:G42),EDATE(EDATE($G42,54),0))</f>
        <v>45047</v>
      </c>
      <c r="DL42" s="304"/>
      <c r="DM42" s="220">
        <f>IF(COUNT($G42:G42),EDATE(EDATE($G42,55),0))</f>
        <v>45078</v>
      </c>
      <c r="DN42" s="304"/>
      <c r="DO42" s="220">
        <f>IF(COUNT($G42:G42),EDATE(EDATE($G42,56),0))</f>
        <v>45108</v>
      </c>
      <c r="DP42" s="304"/>
      <c r="DQ42" s="220">
        <f>IF(COUNT($G42:G42),EDATE(EDATE($G42,57),0))</f>
        <v>45139</v>
      </c>
      <c r="DR42" s="304"/>
      <c r="DS42" s="220">
        <f>IF(COUNT($G42:G42),EDATE(EDATE($G42,58),0))</f>
        <v>45170</v>
      </c>
      <c r="DT42" s="304"/>
      <c r="DU42" s="220">
        <f>IF(COUNT($G42:G42),EDATE(EDATE($G42,59),0))</f>
        <v>45200</v>
      </c>
      <c r="DV42" s="304"/>
      <c r="DW42" s="220">
        <f>IF(COUNT($G42:G42),EDATE(EDATE($G42,60),0))</f>
        <v>45231</v>
      </c>
      <c r="DX42" s="304"/>
      <c r="DY42" s="220">
        <f>IF(COUNT($G42:G42),EDATE(EDATE($G42,61),0))</f>
        <v>45261</v>
      </c>
      <c r="DZ42" s="304"/>
      <c r="EA42" s="220">
        <f>IF(COUNT($G42:G42),EDATE(EDATE($G42,62),0))</f>
        <v>45292</v>
      </c>
      <c r="EB42" s="304"/>
      <c r="EC42" s="220">
        <f>IF(COUNT($G42:G42),EDATE(EDATE($G42,63),0))</f>
        <v>45323</v>
      </c>
      <c r="ED42" s="304"/>
      <c r="EE42" s="220">
        <f>IF(COUNT($G42:G42),EDATE(EDATE($G42,64),0))</f>
        <v>45352</v>
      </c>
      <c r="EF42" s="308"/>
      <c r="EG42" s="47"/>
    </row>
    <row r="43" spans="1:137" ht="21" customHeight="1" thickBot="1">
      <c r="A43" s="215" t="str">
        <f t="shared" ca="1" si="0"/>
        <v/>
      </c>
      <c r="B43" s="280"/>
      <c r="C43" s="282" t="e">
        <f>+VLOOKUP(B43,'اسماء العملاء'!$A$2:$E$1270,5,FALSE)</f>
        <v>#N/A</v>
      </c>
      <c r="D43" s="282" t="e">
        <f>+VLOOKUP(B43,'اسماء العملاء'!$A$2:$C$1270,2,FALSE)</f>
        <v>#N/A</v>
      </c>
      <c r="E43" s="282" t="e">
        <f>+VLOOKUP(B43,'اسماء العملاء'!$A$2:$C$1270,3,FALSE)</f>
        <v>#N/A</v>
      </c>
      <c r="F43" s="218" t="e">
        <f>+VLOOKUP(B43,'اسماء العملاء'!$A$2:$F$142,6,FALSE)</f>
        <v>#N/A</v>
      </c>
      <c r="G43" s="220">
        <v>43406</v>
      </c>
      <c r="H43" s="303"/>
      <c r="I43" s="220">
        <f>IF(COUNT($G43:G43),EDATE(EDATE($G43,1),0))</f>
        <v>43436</v>
      </c>
      <c r="J43" s="304"/>
      <c r="K43" s="220">
        <f>IF(COUNT($G43:G43),EDATE(EDATE($G43,2),0))</f>
        <v>43467</v>
      </c>
      <c r="L43" s="304"/>
      <c r="M43" s="220">
        <f>IF(COUNT($G43:G43),EDATE(EDATE($G43,3),0))</f>
        <v>43498</v>
      </c>
      <c r="N43" s="304"/>
      <c r="O43" s="220">
        <f>IF(COUNT($G43:G43),EDATE(EDATE($G43,4),0))</f>
        <v>43526</v>
      </c>
      <c r="P43" s="304"/>
      <c r="Q43" s="220">
        <f>IF(COUNT($G43:G43),EDATE(EDATE($G43,5),0))</f>
        <v>43557</v>
      </c>
      <c r="R43" s="304"/>
      <c r="S43" s="220">
        <f>IF(COUNT($G43:G43),EDATE(EDATE($G43,6),0))</f>
        <v>43587</v>
      </c>
      <c r="T43" s="304"/>
      <c r="U43" s="220">
        <f>IF(COUNT($G43:G43),EDATE(EDATE($G43,7),0))</f>
        <v>43618</v>
      </c>
      <c r="V43" s="304"/>
      <c r="W43" s="220">
        <f>IF(COUNT($G43:G43),EDATE(EDATE($G43,8),0))</f>
        <v>43648</v>
      </c>
      <c r="X43" s="304"/>
      <c r="Y43" s="220">
        <f>IF(COUNT($G43:G43),EDATE(EDATE($G43,9),0))</f>
        <v>43679</v>
      </c>
      <c r="Z43" s="304"/>
      <c r="AA43" s="220">
        <f>IF(COUNT($G43:G43),EDATE(EDATE($G43,10),0))</f>
        <v>43710</v>
      </c>
      <c r="AB43" s="304"/>
      <c r="AC43" s="220">
        <f>IF(COUNT($G43:G43),EDATE(EDATE($G43,11),0))</f>
        <v>43740</v>
      </c>
      <c r="AD43" s="304"/>
      <c r="AE43" s="220">
        <f>IF(COUNT($G43:G43),EDATE(EDATE($G43,12),0))</f>
        <v>43771</v>
      </c>
      <c r="AF43" s="304"/>
      <c r="AG43" s="220">
        <f>IF(COUNT($G43:G43),EDATE(EDATE($G43,13),0))</f>
        <v>43801</v>
      </c>
      <c r="AH43" s="304"/>
      <c r="AI43" s="220">
        <f>IF(COUNT($G43:G43),EDATE(EDATE($G43,14),0))</f>
        <v>43832</v>
      </c>
      <c r="AJ43" s="304"/>
      <c r="AK43" s="220">
        <f>IF(COUNT($G43:G43),EDATE(EDATE($G43,15),0))</f>
        <v>43863</v>
      </c>
      <c r="AL43" s="304"/>
      <c r="AM43" s="220">
        <f>IF(COUNT($G43:G43),EDATE(EDATE($G43,16),0))</f>
        <v>43892</v>
      </c>
      <c r="AN43" s="304"/>
      <c r="AO43" s="220">
        <f>IF(COUNT($G43:G43),EDATE(EDATE($G43,17),0))</f>
        <v>43923</v>
      </c>
      <c r="AP43" s="304"/>
      <c r="AQ43" s="220">
        <f>IF(COUNT($G43:G43),EDATE(EDATE($G43,18),0))</f>
        <v>43953</v>
      </c>
      <c r="AR43" s="304"/>
      <c r="AS43" s="220">
        <f>IF(COUNT($G43:G43),EDATE(EDATE($G43,19),0))</f>
        <v>43984</v>
      </c>
      <c r="AT43" s="304"/>
      <c r="AU43" s="220">
        <f>IF(COUNT($G43:G43),EDATE(EDATE($G43,20),0))</f>
        <v>44014</v>
      </c>
      <c r="AV43" s="304"/>
      <c r="AW43" s="220">
        <f>IF(COUNT($G43:G43),EDATE(EDATE($G43,21),0))</f>
        <v>44045</v>
      </c>
      <c r="AX43" s="304"/>
      <c r="AY43" s="220">
        <f>IF(COUNT($G43:G43),EDATE(EDATE($G43,22),0))</f>
        <v>44076</v>
      </c>
      <c r="AZ43" s="304"/>
      <c r="BA43" s="220">
        <f>IF(COUNT($G43:G43),EDATE(EDATE($G43,23),0))</f>
        <v>44106</v>
      </c>
      <c r="BB43" s="304"/>
      <c r="BC43" s="220">
        <f>IF(COUNT($G43:G43),EDATE(EDATE($G43,24),0))</f>
        <v>44137</v>
      </c>
      <c r="BD43" s="304"/>
      <c r="BE43" s="220">
        <f>IF(COUNT($G43:G43),EDATE(EDATE($G43,25),0))</f>
        <v>44167</v>
      </c>
      <c r="BF43" s="304"/>
      <c r="BG43" s="220">
        <f>IF(COUNT($G43:G43),EDATE(EDATE($G43,26),0))</f>
        <v>44198</v>
      </c>
      <c r="BH43" s="304"/>
      <c r="BI43" s="220">
        <f>IF(COUNT($G43:G43),EDATE(EDATE($G43,27),0))</f>
        <v>44229</v>
      </c>
      <c r="BJ43" s="304"/>
      <c r="BK43" s="220">
        <f>IF(COUNT($G43:G43),EDATE(EDATE($G43,28),0))</f>
        <v>44257</v>
      </c>
      <c r="BL43" s="304"/>
      <c r="BM43" s="220">
        <f>IF(COUNT($G43:G43),EDATE(EDATE($G43,29),0))</f>
        <v>44288</v>
      </c>
      <c r="BN43" s="304"/>
      <c r="BO43" s="220">
        <f>IF(COUNT($G43:G43),EDATE(EDATE($G43,30),0))</f>
        <v>44318</v>
      </c>
      <c r="BP43" s="304"/>
      <c r="BQ43" s="220">
        <f>IF(COUNT($G43:G43),EDATE(EDATE($G43,31),0))</f>
        <v>44349</v>
      </c>
      <c r="BR43" s="304"/>
      <c r="BS43" s="220">
        <f>IF(COUNT($G43:G43),EDATE(EDATE($G43,32),0))</f>
        <v>44379</v>
      </c>
      <c r="BT43" s="304"/>
      <c r="BU43" s="220">
        <f>IF(COUNT($G43:G43),EDATE(EDATE($G43,33),0))</f>
        <v>44410</v>
      </c>
      <c r="BV43" s="304"/>
      <c r="BW43" s="220">
        <f>IF(COUNT($G43:G43),EDATE(EDATE($G43,34),0))</f>
        <v>44441</v>
      </c>
      <c r="BX43" s="304"/>
      <c r="BY43" s="220">
        <f>IF(COUNT($G43:G43),EDATE(EDATE($G43,35),0))</f>
        <v>44471</v>
      </c>
      <c r="BZ43" s="304"/>
      <c r="CA43" s="220">
        <f>IF(COUNT($G43:G43),EDATE(EDATE($G43,36),0))</f>
        <v>44502</v>
      </c>
      <c r="CB43" s="304"/>
      <c r="CC43" s="220">
        <f>IF(COUNT($G43:G43),EDATE(EDATE($G43,37),0))</f>
        <v>44532</v>
      </c>
      <c r="CD43" s="304"/>
      <c r="CE43" s="220">
        <f>IF(COUNT($G43:G43),EDATE(EDATE($G43,38),0))</f>
        <v>44563</v>
      </c>
      <c r="CF43" s="304"/>
      <c r="CG43" s="220">
        <f>IF(COUNT($G43:G43),EDATE(EDATE($G43,39),0))</f>
        <v>44594</v>
      </c>
      <c r="CH43" s="304"/>
      <c r="CI43" s="220">
        <f>IF(COUNT($G43:G43),EDATE(EDATE($G43,40),0))</f>
        <v>44622</v>
      </c>
      <c r="CJ43" s="304"/>
      <c r="CK43" s="220">
        <f>IF(COUNT($G43:G43),EDATE(EDATE($G43,41),0))</f>
        <v>44653</v>
      </c>
      <c r="CL43" s="304"/>
      <c r="CM43" s="220">
        <f>IF(COUNT($G43:G43),EDATE(EDATE($G43,42),0))</f>
        <v>44683</v>
      </c>
      <c r="CN43" s="304"/>
      <c r="CO43" s="220">
        <f>IF(COUNT($G43:G43),EDATE(EDATE($G43,43),0))</f>
        <v>44714</v>
      </c>
      <c r="CP43" s="304"/>
      <c r="CQ43" s="220">
        <f>IF(COUNT($G43:G43),EDATE(EDATE($G43,44),0))</f>
        <v>44744</v>
      </c>
      <c r="CR43" s="304"/>
      <c r="CS43" s="220">
        <f>IF(COUNT($G43:G43),EDATE(EDATE($G43,45),0))</f>
        <v>44775</v>
      </c>
      <c r="CT43" s="304"/>
      <c r="CU43" s="220">
        <f>IF(COUNT($G43:G43),EDATE(EDATE($G43,46),0))</f>
        <v>44806</v>
      </c>
      <c r="CV43" s="304"/>
      <c r="CW43" s="220">
        <f>IF(COUNT($G43:G43),EDATE(EDATE($G43,47),0))</f>
        <v>44836</v>
      </c>
      <c r="CX43" s="304"/>
      <c r="CY43" s="220">
        <f>IF(COUNT($G43:G43),EDATE(EDATE($G43,48),0))</f>
        <v>44867</v>
      </c>
      <c r="CZ43" s="304"/>
      <c r="DA43" s="220">
        <f>IF(COUNT($G43:G43),EDATE(EDATE($G43,49),0))</f>
        <v>44897</v>
      </c>
      <c r="DB43" s="304"/>
      <c r="DC43" s="220">
        <f>IF(COUNT($G43:G43),EDATE(EDATE($G43,50),0))</f>
        <v>44928</v>
      </c>
      <c r="DD43" s="304"/>
      <c r="DE43" s="220">
        <f>IF(COUNT($G43:G43),EDATE(EDATE($G43,51),0))</f>
        <v>44959</v>
      </c>
      <c r="DF43" s="304"/>
      <c r="DG43" s="220">
        <f>IF(COUNT($G43:G43),EDATE(EDATE($G43,52),0))</f>
        <v>44987</v>
      </c>
      <c r="DH43" s="304"/>
      <c r="DI43" s="220">
        <f>IF(COUNT($G43:G43),EDATE(EDATE($G43,53),0))</f>
        <v>45018</v>
      </c>
      <c r="DJ43" s="304"/>
      <c r="DK43" s="220">
        <f>IF(COUNT($G43:G43),EDATE(EDATE($G43,54),0))</f>
        <v>45048</v>
      </c>
      <c r="DL43" s="304"/>
      <c r="DM43" s="220">
        <f>IF(COUNT($G43:G43),EDATE(EDATE($G43,55),0))</f>
        <v>45079</v>
      </c>
      <c r="DN43" s="304"/>
      <c r="DO43" s="220">
        <f>IF(COUNT($G43:G43),EDATE(EDATE($G43,56),0))</f>
        <v>45109</v>
      </c>
      <c r="DP43" s="304"/>
      <c r="DQ43" s="220">
        <f>IF(COUNT($G43:G43),EDATE(EDATE($G43,57),0))</f>
        <v>45140</v>
      </c>
      <c r="DR43" s="304"/>
      <c r="DS43" s="220">
        <f>IF(COUNT($G43:G43),EDATE(EDATE($G43,58),0))</f>
        <v>45171</v>
      </c>
      <c r="DT43" s="304"/>
      <c r="DU43" s="220">
        <f>IF(COUNT($G43:G43),EDATE(EDATE($G43,59),0))</f>
        <v>45201</v>
      </c>
      <c r="DV43" s="304"/>
      <c r="DW43" s="220">
        <f>IF(COUNT($G43:G43),EDATE(EDATE($G43,60),0))</f>
        <v>45232</v>
      </c>
      <c r="DX43" s="304"/>
      <c r="DY43" s="220">
        <f>IF(COUNT($G43:G43),EDATE(EDATE($G43,61),0))</f>
        <v>45262</v>
      </c>
      <c r="DZ43" s="304"/>
      <c r="EA43" s="220">
        <f>IF(COUNT($G43:G43),EDATE(EDATE($G43,62),0))</f>
        <v>45293</v>
      </c>
      <c r="EB43" s="304"/>
      <c r="EC43" s="220">
        <f>IF(COUNT($G43:G43),EDATE(EDATE($G43,63),0))</f>
        <v>45324</v>
      </c>
      <c r="ED43" s="304"/>
      <c r="EE43" s="220">
        <f>IF(COUNT($G43:G43),EDATE(EDATE($G43,64),0))</f>
        <v>45353</v>
      </c>
      <c r="EF43" s="308"/>
      <c r="EG43" s="47"/>
    </row>
    <row r="44" spans="1:137" ht="21" customHeight="1" thickBot="1">
      <c r="A44" s="215" t="str">
        <f t="shared" ca="1" si="0"/>
        <v/>
      </c>
      <c r="B44" s="280"/>
      <c r="C44" s="282" t="e">
        <f>+VLOOKUP(B44,'اسماء العملاء'!$A$2:$E$1270,5,FALSE)</f>
        <v>#N/A</v>
      </c>
      <c r="D44" s="282" t="e">
        <f>+VLOOKUP(B44,'اسماء العملاء'!$A$2:$C$1270,2,FALSE)</f>
        <v>#N/A</v>
      </c>
      <c r="E44" s="282" t="e">
        <f>+VLOOKUP(B44,'اسماء العملاء'!$A$2:$C$1270,3,FALSE)</f>
        <v>#N/A</v>
      </c>
      <c r="F44" s="218" t="e">
        <f>+VLOOKUP(B44,'اسماء العملاء'!$A$2:$F$142,6,FALSE)</f>
        <v>#N/A</v>
      </c>
      <c r="G44" s="220">
        <v>43407</v>
      </c>
      <c r="H44" s="303"/>
      <c r="I44" s="220">
        <f>IF(COUNT($G44:G44),EDATE(EDATE($G44,1),0))</f>
        <v>43437</v>
      </c>
      <c r="J44" s="304"/>
      <c r="K44" s="220">
        <f>IF(COUNT($G44:G44),EDATE(EDATE($G44,2),0))</f>
        <v>43468</v>
      </c>
      <c r="L44" s="304"/>
      <c r="M44" s="220">
        <f>IF(COUNT($G44:G44),EDATE(EDATE($G44,3),0))</f>
        <v>43499</v>
      </c>
      <c r="N44" s="304"/>
      <c r="O44" s="220">
        <f>IF(COUNT($G44:G44),EDATE(EDATE($G44,4),0))</f>
        <v>43527</v>
      </c>
      <c r="P44" s="304"/>
      <c r="Q44" s="220">
        <f>IF(COUNT($G44:G44),EDATE(EDATE($G44,5),0))</f>
        <v>43558</v>
      </c>
      <c r="R44" s="304"/>
      <c r="S44" s="220">
        <f>IF(COUNT($G44:G44),EDATE(EDATE($G44,6),0))</f>
        <v>43588</v>
      </c>
      <c r="T44" s="304"/>
      <c r="U44" s="220">
        <f>IF(COUNT($G44:G44),EDATE(EDATE($G44,7),0))</f>
        <v>43619</v>
      </c>
      <c r="V44" s="304"/>
      <c r="W44" s="220">
        <f>IF(COUNT($G44:G44),EDATE(EDATE($G44,8),0))</f>
        <v>43649</v>
      </c>
      <c r="X44" s="304"/>
      <c r="Y44" s="220">
        <f>IF(COUNT($G44:G44),EDATE(EDATE($G44,9),0))</f>
        <v>43680</v>
      </c>
      <c r="Z44" s="304"/>
      <c r="AA44" s="220">
        <f>IF(COUNT($G44:G44),EDATE(EDATE($G44,10),0))</f>
        <v>43711</v>
      </c>
      <c r="AB44" s="304"/>
      <c r="AC44" s="220">
        <f>IF(COUNT($G44:G44),EDATE(EDATE($G44,11),0))</f>
        <v>43741</v>
      </c>
      <c r="AD44" s="304"/>
      <c r="AE44" s="220">
        <f>IF(COUNT($G44:G44),EDATE(EDATE($G44,12),0))</f>
        <v>43772</v>
      </c>
      <c r="AF44" s="304"/>
      <c r="AG44" s="220">
        <f>IF(COUNT($G44:G44),EDATE(EDATE($G44,13),0))</f>
        <v>43802</v>
      </c>
      <c r="AH44" s="304"/>
      <c r="AI44" s="220">
        <f>IF(COUNT($G44:G44),EDATE(EDATE($G44,14),0))</f>
        <v>43833</v>
      </c>
      <c r="AJ44" s="304"/>
      <c r="AK44" s="220">
        <f>IF(COUNT($G44:G44),EDATE(EDATE($G44,15),0))</f>
        <v>43864</v>
      </c>
      <c r="AL44" s="304"/>
      <c r="AM44" s="220">
        <f>IF(COUNT($G44:G44),EDATE(EDATE($G44,16),0))</f>
        <v>43893</v>
      </c>
      <c r="AN44" s="304"/>
      <c r="AO44" s="220">
        <f>IF(COUNT($G44:G44),EDATE(EDATE($G44,17),0))</f>
        <v>43924</v>
      </c>
      <c r="AP44" s="304"/>
      <c r="AQ44" s="220">
        <f>IF(COUNT($G44:G44),EDATE(EDATE($G44,18),0))</f>
        <v>43954</v>
      </c>
      <c r="AR44" s="304"/>
      <c r="AS44" s="220">
        <f>IF(COUNT($G44:G44),EDATE(EDATE($G44,19),0))</f>
        <v>43985</v>
      </c>
      <c r="AT44" s="304"/>
      <c r="AU44" s="220">
        <f>IF(COUNT($G44:G44),EDATE(EDATE($G44,20),0))</f>
        <v>44015</v>
      </c>
      <c r="AV44" s="304"/>
      <c r="AW44" s="220">
        <f>IF(COUNT($G44:G44),EDATE(EDATE($G44,21),0))</f>
        <v>44046</v>
      </c>
      <c r="AX44" s="304"/>
      <c r="AY44" s="220">
        <f>IF(COUNT($G44:G44),EDATE(EDATE($G44,22),0))</f>
        <v>44077</v>
      </c>
      <c r="AZ44" s="304"/>
      <c r="BA44" s="220">
        <f>IF(COUNT($G44:G44),EDATE(EDATE($G44,23),0))</f>
        <v>44107</v>
      </c>
      <c r="BB44" s="304"/>
      <c r="BC44" s="220">
        <f>IF(COUNT($G44:G44),EDATE(EDATE($G44,24),0))</f>
        <v>44138</v>
      </c>
      <c r="BD44" s="304"/>
      <c r="BE44" s="220">
        <f>IF(COUNT($G44:G44),EDATE(EDATE($G44,25),0))</f>
        <v>44168</v>
      </c>
      <c r="BF44" s="304"/>
      <c r="BG44" s="220">
        <f>IF(COUNT($G44:G44),EDATE(EDATE($G44,26),0))</f>
        <v>44199</v>
      </c>
      <c r="BH44" s="304"/>
      <c r="BI44" s="220">
        <f>IF(COUNT($G44:G44),EDATE(EDATE($G44,27),0))</f>
        <v>44230</v>
      </c>
      <c r="BJ44" s="304"/>
      <c r="BK44" s="220">
        <f>IF(COUNT($G44:G44),EDATE(EDATE($G44,28),0))</f>
        <v>44258</v>
      </c>
      <c r="BL44" s="304"/>
      <c r="BM44" s="220">
        <f>IF(COUNT($G44:G44),EDATE(EDATE($G44,29),0))</f>
        <v>44289</v>
      </c>
      <c r="BN44" s="304"/>
      <c r="BO44" s="220">
        <f>IF(COUNT($G44:G44),EDATE(EDATE($G44,30),0))</f>
        <v>44319</v>
      </c>
      <c r="BP44" s="304"/>
      <c r="BQ44" s="220">
        <f>IF(COUNT($G44:G44),EDATE(EDATE($G44,31),0))</f>
        <v>44350</v>
      </c>
      <c r="BR44" s="304"/>
      <c r="BS44" s="220">
        <f>IF(COUNT($G44:G44),EDATE(EDATE($G44,32),0))</f>
        <v>44380</v>
      </c>
      <c r="BT44" s="304"/>
      <c r="BU44" s="220">
        <f>IF(COUNT($G44:G44),EDATE(EDATE($G44,33),0))</f>
        <v>44411</v>
      </c>
      <c r="BV44" s="304"/>
      <c r="BW44" s="220">
        <f>IF(COUNT($G44:G44),EDATE(EDATE($G44,34),0))</f>
        <v>44442</v>
      </c>
      <c r="BX44" s="304"/>
      <c r="BY44" s="220">
        <f>IF(COUNT($G44:G44),EDATE(EDATE($G44,35),0))</f>
        <v>44472</v>
      </c>
      <c r="BZ44" s="304"/>
      <c r="CA44" s="220">
        <f>IF(COUNT($G44:G44),EDATE(EDATE($G44,36),0))</f>
        <v>44503</v>
      </c>
      <c r="CB44" s="304"/>
      <c r="CC44" s="220">
        <f>IF(COUNT($G44:G44),EDATE(EDATE($G44,37),0))</f>
        <v>44533</v>
      </c>
      <c r="CD44" s="304"/>
      <c r="CE44" s="220">
        <f>IF(COUNT($G44:G44),EDATE(EDATE($G44,38),0))</f>
        <v>44564</v>
      </c>
      <c r="CF44" s="304"/>
      <c r="CG44" s="220">
        <f>IF(COUNT($G44:G44),EDATE(EDATE($G44,39),0))</f>
        <v>44595</v>
      </c>
      <c r="CH44" s="304"/>
      <c r="CI44" s="220">
        <f>IF(COUNT($G44:G44),EDATE(EDATE($G44,40),0))</f>
        <v>44623</v>
      </c>
      <c r="CJ44" s="304"/>
      <c r="CK44" s="220">
        <f>IF(COUNT($G44:G44),EDATE(EDATE($G44,41),0))</f>
        <v>44654</v>
      </c>
      <c r="CL44" s="304"/>
      <c r="CM44" s="220">
        <f>IF(COUNT($G44:G44),EDATE(EDATE($G44,42),0))</f>
        <v>44684</v>
      </c>
      <c r="CN44" s="304"/>
      <c r="CO44" s="220">
        <f>IF(COUNT($G44:G44),EDATE(EDATE($G44,43),0))</f>
        <v>44715</v>
      </c>
      <c r="CP44" s="304"/>
      <c r="CQ44" s="220">
        <f>IF(COUNT($G44:G44),EDATE(EDATE($G44,44),0))</f>
        <v>44745</v>
      </c>
      <c r="CR44" s="304"/>
      <c r="CS44" s="220">
        <f>IF(COUNT($G44:G44),EDATE(EDATE($G44,45),0))</f>
        <v>44776</v>
      </c>
      <c r="CT44" s="304"/>
      <c r="CU44" s="220">
        <f>IF(COUNT($G44:G44),EDATE(EDATE($G44,46),0))</f>
        <v>44807</v>
      </c>
      <c r="CV44" s="304"/>
      <c r="CW44" s="220">
        <f>IF(COUNT($G44:G44),EDATE(EDATE($G44,47),0))</f>
        <v>44837</v>
      </c>
      <c r="CX44" s="304"/>
      <c r="CY44" s="220">
        <f>IF(COUNT($G44:G44),EDATE(EDATE($G44,48),0))</f>
        <v>44868</v>
      </c>
      <c r="CZ44" s="304"/>
      <c r="DA44" s="220">
        <f>IF(COUNT($G44:G44),EDATE(EDATE($G44,49),0))</f>
        <v>44898</v>
      </c>
      <c r="DB44" s="304"/>
      <c r="DC44" s="220">
        <f>IF(COUNT($G44:G44),EDATE(EDATE($G44,50),0))</f>
        <v>44929</v>
      </c>
      <c r="DD44" s="304"/>
      <c r="DE44" s="220">
        <f>IF(COUNT($G44:G44),EDATE(EDATE($G44,51),0))</f>
        <v>44960</v>
      </c>
      <c r="DF44" s="304"/>
      <c r="DG44" s="220">
        <f>IF(COUNT($G44:G44),EDATE(EDATE($G44,52),0))</f>
        <v>44988</v>
      </c>
      <c r="DH44" s="304"/>
      <c r="DI44" s="220">
        <f>IF(COUNT($G44:G44),EDATE(EDATE($G44,53),0))</f>
        <v>45019</v>
      </c>
      <c r="DJ44" s="304"/>
      <c r="DK44" s="220">
        <f>IF(COUNT($G44:G44),EDATE(EDATE($G44,54),0))</f>
        <v>45049</v>
      </c>
      <c r="DL44" s="304"/>
      <c r="DM44" s="220">
        <f>IF(COUNT($G44:G44),EDATE(EDATE($G44,55),0))</f>
        <v>45080</v>
      </c>
      <c r="DN44" s="304"/>
      <c r="DO44" s="220">
        <f>IF(COUNT($G44:G44),EDATE(EDATE($G44,56),0))</f>
        <v>45110</v>
      </c>
      <c r="DP44" s="304"/>
      <c r="DQ44" s="220">
        <f>IF(COUNT($G44:G44),EDATE(EDATE($G44,57),0))</f>
        <v>45141</v>
      </c>
      <c r="DR44" s="304"/>
      <c r="DS44" s="220">
        <f>IF(COUNT($G44:G44),EDATE(EDATE($G44,58),0))</f>
        <v>45172</v>
      </c>
      <c r="DT44" s="304"/>
      <c r="DU44" s="220">
        <f>IF(COUNT($G44:G44),EDATE(EDATE($G44,59),0))</f>
        <v>45202</v>
      </c>
      <c r="DV44" s="304"/>
      <c r="DW44" s="220">
        <f>IF(COUNT($G44:G44),EDATE(EDATE($G44,60),0))</f>
        <v>45233</v>
      </c>
      <c r="DX44" s="304"/>
      <c r="DY44" s="220">
        <f>IF(COUNT($G44:G44),EDATE(EDATE($G44,61),0))</f>
        <v>45263</v>
      </c>
      <c r="DZ44" s="304"/>
      <c r="EA44" s="220">
        <f>IF(COUNT($G44:G44),EDATE(EDATE($G44,62),0))</f>
        <v>45294</v>
      </c>
      <c r="EB44" s="304"/>
      <c r="EC44" s="220">
        <f>IF(COUNT($G44:G44),EDATE(EDATE($G44,63),0))</f>
        <v>45325</v>
      </c>
      <c r="ED44" s="304"/>
      <c r="EE44" s="220">
        <f>IF(COUNT($G44:G44),EDATE(EDATE($G44,64),0))</f>
        <v>45354</v>
      </c>
      <c r="EF44" s="308"/>
      <c r="EG44" s="47"/>
    </row>
    <row r="45" spans="1:137" ht="21" customHeight="1" thickBot="1">
      <c r="A45" s="215" t="str">
        <f t="shared" ca="1" si="0"/>
        <v/>
      </c>
      <c r="B45" s="280"/>
      <c r="C45" s="282" t="e">
        <f>+VLOOKUP(B45,'اسماء العملاء'!$A$2:$E$1270,5,FALSE)</f>
        <v>#N/A</v>
      </c>
      <c r="D45" s="282" t="e">
        <f>+VLOOKUP(B45,'اسماء العملاء'!$A$2:$C$1270,2,FALSE)</f>
        <v>#N/A</v>
      </c>
      <c r="E45" s="282" t="e">
        <f>+VLOOKUP(B45,'اسماء العملاء'!$A$2:$C$1270,3,FALSE)</f>
        <v>#N/A</v>
      </c>
      <c r="F45" s="218" t="e">
        <f>+VLOOKUP(B45,'اسماء العملاء'!$A$2:$F$142,6,FALSE)</f>
        <v>#N/A</v>
      </c>
      <c r="G45" s="220">
        <v>43408</v>
      </c>
      <c r="H45" s="303"/>
      <c r="I45" s="220">
        <f>IF(COUNT($G45:G45),EDATE(EDATE($G45,1),0))</f>
        <v>43438</v>
      </c>
      <c r="J45" s="304"/>
      <c r="K45" s="220">
        <f>IF(COUNT($G45:G45),EDATE(EDATE($G45,2),0))</f>
        <v>43469</v>
      </c>
      <c r="L45" s="304"/>
      <c r="M45" s="220">
        <f>IF(COUNT($G45:G45),EDATE(EDATE($G45,3),0))</f>
        <v>43500</v>
      </c>
      <c r="N45" s="304"/>
      <c r="O45" s="220">
        <f>IF(COUNT($G45:G45),EDATE(EDATE($G45,4),0))</f>
        <v>43528</v>
      </c>
      <c r="P45" s="304"/>
      <c r="Q45" s="220">
        <f>IF(COUNT($G45:G45),EDATE(EDATE($G45,5),0))</f>
        <v>43559</v>
      </c>
      <c r="R45" s="304"/>
      <c r="S45" s="220">
        <f>IF(COUNT($G45:G45),EDATE(EDATE($G45,6),0))</f>
        <v>43589</v>
      </c>
      <c r="T45" s="304"/>
      <c r="U45" s="220">
        <f>IF(COUNT($G45:G45),EDATE(EDATE($G45,7),0))</f>
        <v>43620</v>
      </c>
      <c r="V45" s="304"/>
      <c r="W45" s="220">
        <f>IF(COUNT($G45:G45),EDATE(EDATE($G45,8),0))</f>
        <v>43650</v>
      </c>
      <c r="X45" s="304"/>
      <c r="Y45" s="220">
        <f>IF(COUNT($G45:G45),EDATE(EDATE($G45,9),0))</f>
        <v>43681</v>
      </c>
      <c r="Z45" s="304"/>
      <c r="AA45" s="220">
        <f>IF(COUNT($G45:G45),EDATE(EDATE($G45,10),0))</f>
        <v>43712</v>
      </c>
      <c r="AB45" s="304"/>
      <c r="AC45" s="220">
        <f>IF(COUNT($G45:G45),EDATE(EDATE($G45,11),0))</f>
        <v>43742</v>
      </c>
      <c r="AD45" s="304"/>
      <c r="AE45" s="220">
        <f>IF(COUNT($G45:G45),EDATE(EDATE($G45,12),0))</f>
        <v>43773</v>
      </c>
      <c r="AF45" s="304"/>
      <c r="AG45" s="220">
        <f>IF(COUNT($G45:G45),EDATE(EDATE($G45,13),0))</f>
        <v>43803</v>
      </c>
      <c r="AH45" s="304"/>
      <c r="AI45" s="220">
        <f>IF(COUNT($G45:G45),EDATE(EDATE($G45,14),0))</f>
        <v>43834</v>
      </c>
      <c r="AJ45" s="304"/>
      <c r="AK45" s="220">
        <f>IF(COUNT($G45:G45),EDATE(EDATE($G45,15),0))</f>
        <v>43865</v>
      </c>
      <c r="AL45" s="304"/>
      <c r="AM45" s="220">
        <f>IF(COUNT($G45:G45),EDATE(EDATE($G45,16),0))</f>
        <v>43894</v>
      </c>
      <c r="AN45" s="304"/>
      <c r="AO45" s="220">
        <f>IF(COUNT($G45:G45),EDATE(EDATE($G45,17),0))</f>
        <v>43925</v>
      </c>
      <c r="AP45" s="304"/>
      <c r="AQ45" s="220">
        <f>IF(COUNT($G45:G45),EDATE(EDATE($G45,18),0))</f>
        <v>43955</v>
      </c>
      <c r="AR45" s="304"/>
      <c r="AS45" s="220">
        <f>IF(COUNT($G45:G45),EDATE(EDATE($G45,19),0))</f>
        <v>43986</v>
      </c>
      <c r="AT45" s="304"/>
      <c r="AU45" s="220">
        <f>IF(COUNT($G45:G45),EDATE(EDATE($G45,20),0))</f>
        <v>44016</v>
      </c>
      <c r="AV45" s="304"/>
      <c r="AW45" s="220">
        <f>IF(COUNT($G45:G45),EDATE(EDATE($G45,21),0))</f>
        <v>44047</v>
      </c>
      <c r="AX45" s="304"/>
      <c r="AY45" s="220">
        <f>IF(COUNT($G45:G45),EDATE(EDATE($G45,22),0))</f>
        <v>44078</v>
      </c>
      <c r="AZ45" s="304"/>
      <c r="BA45" s="220">
        <f>IF(COUNT($G45:G45),EDATE(EDATE($G45,23),0))</f>
        <v>44108</v>
      </c>
      <c r="BB45" s="304"/>
      <c r="BC45" s="220">
        <f>IF(COUNT($G45:G45),EDATE(EDATE($G45,24),0))</f>
        <v>44139</v>
      </c>
      <c r="BD45" s="304"/>
      <c r="BE45" s="220">
        <f>IF(COUNT($G45:G45),EDATE(EDATE($G45,25),0))</f>
        <v>44169</v>
      </c>
      <c r="BF45" s="304"/>
      <c r="BG45" s="220">
        <f>IF(COUNT($G45:G45),EDATE(EDATE($G45,26),0))</f>
        <v>44200</v>
      </c>
      <c r="BH45" s="304"/>
      <c r="BI45" s="220">
        <f>IF(COUNT($G45:G45),EDATE(EDATE($G45,27),0))</f>
        <v>44231</v>
      </c>
      <c r="BJ45" s="304"/>
      <c r="BK45" s="220">
        <f>IF(COUNT($G45:G45),EDATE(EDATE($G45,28),0))</f>
        <v>44259</v>
      </c>
      <c r="BL45" s="304"/>
      <c r="BM45" s="220">
        <f>IF(COUNT($G45:G45),EDATE(EDATE($G45,29),0))</f>
        <v>44290</v>
      </c>
      <c r="BN45" s="304"/>
      <c r="BO45" s="220">
        <f>IF(COUNT($G45:G45),EDATE(EDATE($G45,30),0))</f>
        <v>44320</v>
      </c>
      <c r="BP45" s="304"/>
      <c r="BQ45" s="220">
        <f>IF(COUNT($G45:G45),EDATE(EDATE($G45,31),0))</f>
        <v>44351</v>
      </c>
      <c r="BR45" s="304"/>
      <c r="BS45" s="220">
        <f>IF(COUNT($G45:G45),EDATE(EDATE($G45,32),0))</f>
        <v>44381</v>
      </c>
      <c r="BT45" s="304"/>
      <c r="BU45" s="220">
        <f>IF(COUNT($G45:G45),EDATE(EDATE($G45,33),0))</f>
        <v>44412</v>
      </c>
      <c r="BV45" s="304"/>
      <c r="BW45" s="220">
        <f>IF(COUNT($G45:G45),EDATE(EDATE($G45,34),0))</f>
        <v>44443</v>
      </c>
      <c r="BX45" s="304"/>
      <c r="BY45" s="220">
        <f>IF(COUNT($G45:G45),EDATE(EDATE($G45,35),0))</f>
        <v>44473</v>
      </c>
      <c r="BZ45" s="304"/>
      <c r="CA45" s="220">
        <f>IF(COUNT($G45:G45),EDATE(EDATE($G45,36),0))</f>
        <v>44504</v>
      </c>
      <c r="CB45" s="304"/>
      <c r="CC45" s="220">
        <f>IF(COUNT($G45:G45),EDATE(EDATE($G45,37),0))</f>
        <v>44534</v>
      </c>
      <c r="CD45" s="304"/>
      <c r="CE45" s="220">
        <f>IF(COUNT($G45:G45),EDATE(EDATE($G45,38),0))</f>
        <v>44565</v>
      </c>
      <c r="CF45" s="304"/>
      <c r="CG45" s="220">
        <f>IF(COUNT($G45:G45),EDATE(EDATE($G45,39),0))</f>
        <v>44596</v>
      </c>
      <c r="CH45" s="304"/>
      <c r="CI45" s="220">
        <f>IF(COUNT($G45:G45),EDATE(EDATE($G45,40),0))</f>
        <v>44624</v>
      </c>
      <c r="CJ45" s="304"/>
      <c r="CK45" s="220">
        <f>IF(COUNT($G45:G45),EDATE(EDATE($G45,41),0))</f>
        <v>44655</v>
      </c>
      <c r="CL45" s="304"/>
      <c r="CM45" s="220">
        <f>IF(COUNT($G45:G45),EDATE(EDATE($G45,42),0))</f>
        <v>44685</v>
      </c>
      <c r="CN45" s="304"/>
      <c r="CO45" s="220">
        <f>IF(COUNT($G45:G45),EDATE(EDATE($G45,43),0))</f>
        <v>44716</v>
      </c>
      <c r="CP45" s="304"/>
      <c r="CQ45" s="220">
        <f>IF(COUNT($G45:G45),EDATE(EDATE($G45,44),0))</f>
        <v>44746</v>
      </c>
      <c r="CR45" s="304"/>
      <c r="CS45" s="220">
        <f>IF(COUNT($G45:G45),EDATE(EDATE($G45,45),0))</f>
        <v>44777</v>
      </c>
      <c r="CT45" s="304"/>
      <c r="CU45" s="220">
        <f>IF(COUNT($G45:G45),EDATE(EDATE($G45,46),0))</f>
        <v>44808</v>
      </c>
      <c r="CV45" s="304"/>
      <c r="CW45" s="220">
        <f>IF(COUNT($G45:G45),EDATE(EDATE($G45,47),0))</f>
        <v>44838</v>
      </c>
      <c r="CX45" s="304"/>
      <c r="CY45" s="220">
        <f>IF(COUNT($G45:G45),EDATE(EDATE($G45,48),0))</f>
        <v>44869</v>
      </c>
      <c r="CZ45" s="304"/>
      <c r="DA45" s="220">
        <f>IF(COUNT($G45:G45),EDATE(EDATE($G45,49),0))</f>
        <v>44899</v>
      </c>
      <c r="DB45" s="304"/>
      <c r="DC45" s="220">
        <f>IF(COUNT($G45:G45),EDATE(EDATE($G45,50),0))</f>
        <v>44930</v>
      </c>
      <c r="DD45" s="304"/>
      <c r="DE45" s="220">
        <f>IF(COUNT($G45:G45),EDATE(EDATE($G45,51),0))</f>
        <v>44961</v>
      </c>
      <c r="DF45" s="304"/>
      <c r="DG45" s="220">
        <f>IF(COUNT($G45:G45),EDATE(EDATE($G45,52),0))</f>
        <v>44989</v>
      </c>
      <c r="DH45" s="304"/>
      <c r="DI45" s="220">
        <f>IF(COUNT($G45:G45),EDATE(EDATE($G45,53),0))</f>
        <v>45020</v>
      </c>
      <c r="DJ45" s="304"/>
      <c r="DK45" s="220">
        <f>IF(COUNT($G45:G45),EDATE(EDATE($G45,54),0))</f>
        <v>45050</v>
      </c>
      <c r="DL45" s="304"/>
      <c r="DM45" s="220">
        <f>IF(COUNT($G45:G45),EDATE(EDATE($G45,55),0))</f>
        <v>45081</v>
      </c>
      <c r="DN45" s="304"/>
      <c r="DO45" s="220">
        <f>IF(COUNT($G45:G45),EDATE(EDATE($G45,56),0))</f>
        <v>45111</v>
      </c>
      <c r="DP45" s="304"/>
      <c r="DQ45" s="220">
        <f>IF(COUNT($G45:G45),EDATE(EDATE($G45,57),0))</f>
        <v>45142</v>
      </c>
      <c r="DR45" s="304"/>
      <c r="DS45" s="220">
        <f>IF(COUNT($G45:G45),EDATE(EDATE($G45,58),0))</f>
        <v>45173</v>
      </c>
      <c r="DT45" s="304"/>
      <c r="DU45" s="220">
        <f>IF(COUNT($G45:G45),EDATE(EDATE($G45,59),0))</f>
        <v>45203</v>
      </c>
      <c r="DV45" s="304"/>
      <c r="DW45" s="220">
        <f>IF(COUNT($G45:G45),EDATE(EDATE($G45,60),0))</f>
        <v>45234</v>
      </c>
      <c r="DX45" s="304"/>
      <c r="DY45" s="220">
        <f>IF(COUNT($G45:G45),EDATE(EDATE($G45,61),0))</f>
        <v>45264</v>
      </c>
      <c r="DZ45" s="304"/>
      <c r="EA45" s="220">
        <f>IF(COUNT($G45:G45),EDATE(EDATE($G45,62),0))</f>
        <v>45295</v>
      </c>
      <c r="EB45" s="304"/>
      <c r="EC45" s="220">
        <f>IF(COUNT($G45:G45),EDATE(EDATE($G45,63),0))</f>
        <v>45326</v>
      </c>
      <c r="ED45" s="304"/>
      <c r="EE45" s="220">
        <f>IF(COUNT($G45:G45),EDATE(EDATE($G45,64),0))</f>
        <v>45355</v>
      </c>
      <c r="EF45" s="308"/>
      <c r="EG45" s="47"/>
    </row>
    <row r="46" spans="1:137" ht="21" customHeight="1" thickBot="1">
      <c r="A46" s="215" t="str">
        <f t="shared" ca="1" si="0"/>
        <v/>
      </c>
      <c r="B46" s="280"/>
      <c r="C46" s="282" t="e">
        <f>+VLOOKUP(B46,'اسماء العملاء'!$A$2:$E$1270,5,FALSE)</f>
        <v>#N/A</v>
      </c>
      <c r="D46" s="282" t="e">
        <f>+VLOOKUP(B46,'اسماء العملاء'!$A$2:$C$1270,2,FALSE)</f>
        <v>#N/A</v>
      </c>
      <c r="E46" s="282" t="e">
        <f>+VLOOKUP(B46,'اسماء العملاء'!$A$2:$C$1270,3,FALSE)</f>
        <v>#N/A</v>
      </c>
      <c r="F46" s="218" t="e">
        <f>+VLOOKUP(B46,'اسماء العملاء'!$A$2:$F$142,6,FALSE)</f>
        <v>#N/A</v>
      </c>
      <c r="G46" s="220">
        <v>43409</v>
      </c>
      <c r="H46" s="303"/>
      <c r="I46" s="220">
        <f>IF(COUNT($G46:G46),EDATE(EDATE($G46,1),0))</f>
        <v>43439</v>
      </c>
      <c r="J46" s="304"/>
      <c r="K46" s="220">
        <f>IF(COUNT($G46:G46),EDATE(EDATE($G46,2),0))</f>
        <v>43470</v>
      </c>
      <c r="L46" s="304"/>
      <c r="M46" s="220">
        <f>IF(COUNT($G46:G46),EDATE(EDATE($G46,3),0))</f>
        <v>43501</v>
      </c>
      <c r="N46" s="304"/>
      <c r="O46" s="220">
        <f>IF(COUNT($G46:G46),EDATE(EDATE($G46,4),0))</f>
        <v>43529</v>
      </c>
      <c r="P46" s="304"/>
      <c r="Q46" s="220">
        <f>IF(COUNT($G46:G46),EDATE(EDATE($G46,5),0))</f>
        <v>43560</v>
      </c>
      <c r="R46" s="304"/>
      <c r="S46" s="220">
        <f>IF(COUNT($G46:G46),EDATE(EDATE($G46,6),0))</f>
        <v>43590</v>
      </c>
      <c r="T46" s="304"/>
      <c r="U46" s="220">
        <f>IF(COUNT($G46:G46),EDATE(EDATE($G46,7),0))</f>
        <v>43621</v>
      </c>
      <c r="V46" s="304"/>
      <c r="W46" s="220">
        <f>IF(COUNT($G46:G46),EDATE(EDATE($G46,8),0))</f>
        <v>43651</v>
      </c>
      <c r="X46" s="304"/>
      <c r="Y46" s="220">
        <f>IF(COUNT($G46:G46),EDATE(EDATE($G46,9),0))</f>
        <v>43682</v>
      </c>
      <c r="Z46" s="304"/>
      <c r="AA46" s="220">
        <f>IF(COUNT($G46:G46),EDATE(EDATE($G46,10),0))</f>
        <v>43713</v>
      </c>
      <c r="AB46" s="304"/>
      <c r="AC46" s="220">
        <f>IF(COUNT($G46:G46),EDATE(EDATE($G46,11),0))</f>
        <v>43743</v>
      </c>
      <c r="AD46" s="304"/>
      <c r="AE46" s="220">
        <f>IF(COUNT($G46:G46),EDATE(EDATE($G46,12),0))</f>
        <v>43774</v>
      </c>
      <c r="AF46" s="304"/>
      <c r="AG46" s="220">
        <f>IF(COUNT($G46:G46),EDATE(EDATE($G46,13),0))</f>
        <v>43804</v>
      </c>
      <c r="AH46" s="304"/>
      <c r="AI46" s="220">
        <f>IF(COUNT($G46:G46),EDATE(EDATE($G46,14),0))</f>
        <v>43835</v>
      </c>
      <c r="AJ46" s="304"/>
      <c r="AK46" s="220">
        <f>IF(COUNT($G46:G46),EDATE(EDATE($G46,15),0))</f>
        <v>43866</v>
      </c>
      <c r="AL46" s="304"/>
      <c r="AM46" s="220">
        <f>IF(COUNT($G46:G46),EDATE(EDATE($G46,16),0))</f>
        <v>43895</v>
      </c>
      <c r="AN46" s="304"/>
      <c r="AO46" s="220">
        <f>IF(COUNT($G46:G46),EDATE(EDATE($G46,17),0))</f>
        <v>43926</v>
      </c>
      <c r="AP46" s="304"/>
      <c r="AQ46" s="220">
        <f>IF(COUNT($G46:G46),EDATE(EDATE($G46,18),0))</f>
        <v>43956</v>
      </c>
      <c r="AR46" s="304"/>
      <c r="AS46" s="220">
        <f>IF(COUNT($G46:G46),EDATE(EDATE($G46,19),0))</f>
        <v>43987</v>
      </c>
      <c r="AT46" s="304"/>
      <c r="AU46" s="220">
        <f>IF(COUNT($G46:G46),EDATE(EDATE($G46,20),0))</f>
        <v>44017</v>
      </c>
      <c r="AV46" s="304"/>
      <c r="AW46" s="220">
        <f>IF(COUNT($G46:G46),EDATE(EDATE($G46,21),0))</f>
        <v>44048</v>
      </c>
      <c r="AX46" s="304"/>
      <c r="AY46" s="220">
        <f>IF(COUNT($G46:G46),EDATE(EDATE($G46,22),0))</f>
        <v>44079</v>
      </c>
      <c r="AZ46" s="304"/>
      <c r="BA46" s="220">
        <f>IF(COUNT($G46:G46),EDATE(EDATE($G46,23),0))</f>
        <v>44109</v>
      </c>
      <c r="BB46" s="304"/>
      <c r="BC46" s="220">
        <f>IF(COUNT($G46:G46),EDATE(EDATE($G46,24),0))</f>
        <v>44140</v>
      </c>
      <c r="BD46" s="304"/>
      <c r="BE46" s="220">
        <f>IF(COUNT($G46:G46),EDATE(EDATE($G46,25),0))</f>
        <v>44170</v>
      </c>
      <c r="BF46" s="304"/>
      <c r="BG46" s="220">
        <f>IF(COUNT($G46:G46),EDATE(EDATE($G46,26),0))</f>
        <v>44201</v>
      </c>
      <c r="BH46" s="304"/>
      <c r="BI46" s="220">
        <f>IF(COUNT($G46:G46),EDATE(EDATE($G46,27),0))</f>
        <v>44232</v>
      </c>
      <c r="BJ46" s="304"/>
      <c r="BK46" s="220">
        <f>IF(COUNT($G46:G46),EDATE(EDATE($G46,28),0))</f>
        <v>44260</v>
      </c>
      <c r="BL46" s="304"/>
      <c r="BM46" s="220">
        <f>IF(COUNT($G46:G46),EDATE(EDATE($G46,29),0))</f>
        <v>44291</v>
      </c>
      <c r="BN46" s="304"/>
      <c r="BO46" s="220">
        <f>IF(COUNT($G46:G46),EDATE(EDATE($G46,30),0))</f>
        <v>44321</v>
      </c>
      <c r="BP46" s="304"/>
      <c r="BQ46" s="220">
        <f>IF(COUNT($G46:G46),EDATE(EDATE($G46,31),0))</f>
        <v>44352</v>
      </c>
      <c r="BR46" s="304"/>
      <c r="BS46" s="220">
        <f>IF(COUNT($G46:G46),EDATE(EDATE($G46,32),0))</f>
        <v>44382</v>
      </c>
      <c r="BT46" s="304"/>
      <c r="BU46" s="220">
        <f>IF(COUNT($G46:G46),EDATE(EDATE($G46,33),0))</f>
        <v>44413</v>
      </c>
      <c r="BV46" s="304"/>
      <c r="BW46" s="220">
        <f>IF(COUNT($G46:G46),EDATE(EDATE($G46,34),0))</f>
        <v>44444</v>
      </c>
      <c r="BX46" s="304"/>
      <c r="BY46" s="220">
        <f>IF(COUNT($G46:G46),EDATE(EDATE($G46,35),0))</f>
        <v>44474</v>
      </c>
      <c r="BZ46" s="304"/>
      <c r="CA46" s="220">
        <f>IF(COUNT($G46:G46),EDATE(EDATE($G46,36),0))</f>
        <v>44505</v>
      </c>
      <c r="CB46" s="304"/>
      <c r="CC46" s="220">
        <f>IF(COUNT($G46:G46),EDATE(EDATE($G46,37),0))</f>
        <v>44535</v>
      </c>
      <c r="CD46" s="304"/>
      <c r="CE46" s="220">
        <f>IF(COUNT($G46:G46),EDATE(EDATE($G46,38),0))</f>
        <v>44566</v>
      </c>
      <c r="CF46" s="304"/>
      <c r="CG46" s="220">
        <f>IF(COUNT($G46:G46),EDATE(EDATE($G46,39),0))</f>
        <v>44597</v>
      </c>
      <c r="CH46" s="304"/>
      <c r="CI46" s="220">
        <f>IF(COUNT($G46:G46),EDATE(EDATE($G46,40),0))</f>
        <v>44625</v>
      </c>
      <c r="CJ46" s="304"/>
      <c r="CK46" s="220">
        <f>IF(COUNT($G46:G46),EDATE(EDATE($G46,41),0))</f>
        <v>44656</v>
      </c>
      <c r="CL46" s="304"/>
      <c r="CM46" s="220">
        <f>IF(COUNT($G46:G46),EDATE(EDATE($G46,42),0))</f>
        <v>44686</v>
      </c>
      <c r="CN46" s="304"/>
      <c r="CO46" s="220">
        <f>IF(COUNT($G46:G46),EDATE(EDATE($G46,43),0))</f>
        <v>44717</v>
      </c>
      <c r="CP46" s="304"/>
      <c r="CQ46" s="220">
        <f>IF(COUNT($G46:G46),EDATE(EDATE($G46,44),0))</f>
        <v>44747</v>
      </c>
      <c r="CR46" s="304"/>
      <c r="CS46" s="220">
        <f>IF(COUNT($G46:G46),EDATE(EDATE($G46,45),0))</f>
        <v>44778</v>
      </c>
      <c r="CT46" s="304"/>
      <c r="CU46" s="220">
        <f>IF(COUNT($G46:G46),EDATE(EDATE($G46,46),0))</f>
        <v>44809</v>
      </c>
      <c r="CV46" s="304"/>
      <c r="CW46" s="220">
        <f>IF(COUNT($G46:G46),EDATE(EDATE($G46,47),0))</f>
        <v>44839</v>
      </c>
      <c r="CX46" s="304"/>
      <c r="CY46" s="220">
        <f>IF(COUNT($G46:G46),EDATE(EDATE($G46,48),0))</f>
        <v>44870</v>
      </c>
      <c r="CZ46" s="304"/>
      <c r="DA46" s="220">
        <f>IF(COUNT($G46:G46),EDATE(EDATE($G46,49),0))</f>
        <v>44900</v>
      </c>
      <c r="DB46" s="304"/>
      <c r="DC46" s="220">
        <f>IF(COUNT($G46:G46),EDATE(EDATE($G46,50),0))</f>
        <v>44931</v>
      </c>
      <c r="DD46" s="304"/>
      <c r="DE46" s="220">
        <f>IF(COUNT($G46:G46),EDATE(EDATE($G46,51),0))</f>
        <v>44962</v>
      </c>
      <c r="DF46" s="304"/>
      <c r="DG46" s="220">
        <f>IF(COUNT($G46:G46),EDATE(EDATE($G46,52),0))</f>
        <v>44990</v>
      </c>
      <c r="DH46" s="304"/>
      <c r="DI46" s="220">
        <f>IF(COUNT($G46:G46),EDATE(EDATE($G46,53),0))</f>
        <v>45021</v>
      </c>
      <c r="DJ46" s="304"/>
      <c r="DK46" s="220">
        <f>IF(COUNT($G46:G46),EDATE(EDATE($G46,54),0))</f>
        <v>45051</v>
      </c>
      <c r="DL46" s="304"/>
      <c r="DM46" s="220">
        <f>IF(COUNT($G46:G46),EDATE(EDATE($G46,55),0))</f>
        <v>45082</v>
      </c>
      <c r="DN46" s="304"/>
      <c r="DO46" s="220">
        <f>IF(COUNT($G46:G46),EDATE(EDATE($G46,56),0))</f>
        <v>45112</v>
      </c>
      <c r="DP46" s="304"/>
      <c r="DQ46" s="220">
        <f>IF(COUNT($G46:G46),EDATE(EDATE($G46,57),0))</f>
        <v>45143</v>
      </c>
      <c r="DR46" s="304"/>
      <c r="DS46" s="220">
        <f>IF(COUNT($G46:G46),EDATE(EDATE($G46,58),0))</f>
        <v>45174</v>
      </c>
      <c r="DT46" s="304"/>
      <c r="DU46" s="220">
        <f>IF(COUNT($G46:G46),EDATE(EDATE($G46,59),0))</f>
        <v>45204</v>
      </c>
      <c r="DV46" s="304"/>
      <c r="DW46" s="220">
        <f>IF(COUNT($G46:G46),EDATE(EDATE($G46,60),0))</f>
        <v>45235</v>
      </c>
      <c r="DX46" s="304"/>
      <c r="DY46" s="220">
        <f>IF(COUNT($G46:G46),EDATE(EDATE($G46,61),0))</f>
        <v>45265</v>
      </c>
      <c r="DZ46" s="304"/>
      <c r="EA46" s="220">
        <f>IF(COUNT($G46:G46),EDATE(EDATE($G46,62),0))</f>
        <v>45296</v>
      </c>
      <c r="EB46" s="304"/>
      <c r="EC46" s="220">
        <f>IF(COUNT($G46:G46),EDATE(EDATE($G46,63),0))</f>
        <v>45327</v>
      </c>
      <c r="ED46" s="304"/>
      <c r="EE46" s="220">
        <f>IF(COUNT($G46:G46),EDATE(EDATE($G46,64),0))</f>
        <v>45356</v>
      </c>
      <c r="EF46" s="308"/>
      <c r="EG46" s="47"/>
    </row>
    <row r="47" spans="1:137" ht="21" customHeight="1" thickBot="1">
      <c r="A47" s="215" t="str">
        <f t="shared" ca="1" si="0"/>
        <v/>
      </c>
      <c r="B47" s="280"/>
      <c r="C47" s="282" t="e">
        <f>+VLOOKUP(B47,'اسماء العملاء'!$A$2:$E$1270,5,FALSE)</f>
        <v>#N/A</v>
      </c>
      <c r="D47" s="282" t="e">
        <f>+VLOOKUP(B47,'اسماء العملاء'!$A$2:$C$1270,2,FALSE)</f>
        <v>#N/A</v>
      </c>
      <c r="E47" s="282" t="e">
        <f>+VLOOKUP(B47,'اسماء العملاء'!$A$2:$C$1270,3,FALSE)</f>
        <v>#N/A</v>
      </c>
      <c r="F47" s="218" t="e">
        <f>+VLOOKUP(B47,'اسماء العملاء'!$A$2:$F$142,6,FALSE)</f>
        <v>#N/A</v>
      </c>
      <c r="G47" s="220">
        <v>43410</v>
      </c>
      <c r="H47" s="303"/>
      <c r="I47" s="220">
        <f>IF(COUNT($G47:G47),EDATE(EDATE($G47,1),0))</f>
        <v>43440</v>
      </c>
      <c r="J47" s="304"/>
      <c r="K47" s="220">
        <f>IF(COUNT($G47:G47),EDATE(EDATE($G47,2),0))</f>
        <v>43471</v>
      </c>
      <c r="L47" s="304"/>
      <c r="M47" s="220">
        <f>IF(COUNT($G47:G47),EDATE(EDATE($G47,3),0))</f>
        <v>43502</v>
      </c>
      <c r="N47" s="304"/>
      <c r="O47" s="220">
        <f>IF(COUNT($G47:G47),EDATE(EDATE($G47,4),0))</f>
        <v>43530</v>
      </c>
      <c r="P47" s="304"/>
      <c r="Q47" s="220">
        <f>IF(COUNT($G47:G47),EDATE(EDATE($G47,5),0))</f>
        <v>43561</v>
      </c>
      <c r="R47" s="304"/>
      <c r="S47" s="220">
        <f>IF(COUNT($G47:G47),EDATE(EDATE($G47,6),0))</f>
        <v>43591</v>
      </c>
      <c r="T47" s="304"/>
      <c r="U47" s="220">
        <f>IF(COUNT($G47:G47),EDATE(EDATE($G47,7),0))</f>
        <v>43622</v>
      </c>
      <c r="V47" s="304"/>
      <c r="W47" s="220">
        <f>IF(COUNT($G47:G47),EDATE(EDATE($G47,8),0))</f>
        <v>43652</v>
      </c>
      <c r="X47" s="304"/>
      <c r="Y47" s="220">
        <f>IF(COUNT($G47:G47),EDATE(EDATE($G47,9),0))</f>
        <v>43683</v>
      </c>
      <c r="Z47" s="304"/>
      <c r="AA47" s="220">
        <f>IF(COUNT($G47:G47),EDATE(EDATE($G47,10),0))</f>
        <v>43714</v>
      </c>
      <c r="AB47" s="304"/>
      <c r="AC47" s="220">
        <f>IF(COUNT($G47:G47),EDATE(EDATE($G47,11),0))</f>
        <v>43744</v>
      </c>
      <c r="AD47" s="304"/>
      <c r="AE47" s="220">
        <f>IF(COUNT($G47:G47),EDATE(EDATE($G47,12),0))</f>
        <v>43775</v>
      </c>
      <c r="AF47" s="304"/>
      <c r="AG47" s="220">
        <f>IF(COUNT($G47:G47),EDATE(EDATE($G47,13),0))</f>
        <v>43805</v>
      </c>
      <c r="AH47" s="304"/>
      <c r="AI47" s="220">
        <f>IF(COUNT($G47:G47),EDATE(EDATE($G47,14),0))</f>
        <v>43836</v>
      </c>
      <c r="AJ47" s="304"/>
      <c r="AK47" s="220">
        <f>IF(COUNT($G47:G47),EDATE(EDATE($G47,15),0))</f>
        <v>43867</v>
      </c>
      <c r="AL47" s="304"/>
      <c r="AM47" s="220">
        <f>IF(COUNT($G47:G47),EDATE(EDATE($G47,16),0))</f>
        <v>43896</v>
      </c>
      <c r="AN47" s="304"/>
      <c r="AO47" s="220">
        <f>IF(COUNT($G47:G47),EDATE(EDATE($G47,17),0))</f>
        <v>43927</v>
      </c>
      <c r="AP47" s="304"/>
      <c r="AQ47" s="220">
        <f>IF(COUNT($G47:G47),EDATE(EDATE($G47,18),0))</f>
        <v>43957</v>
      </c>
      <c r="AR47" s="304"/>
      <c r="AS47" s="220">
        <f>IF(COUNT($G47:G47),EDATE(EDATE($G47,19),0))</f>
        <v>43988</v>
      </c>
      <c r="AT47" s="304"/>
      <c r="AU47" s="220">
        <f>IF(COUNT($G47:G47),EDATE(EDATE($G47,20),0))</f>
        <v>44018</v>
      </c>
      <c r="AV47" s="304"/>
      <c r="AW47" s="220">
        <f>IF(COUNT($G47:G47),EDATE(EDATE($G47,21),0))</f>
        <v>44049</v>
      </c>
      <c r="AX47" s="304"/>
      <c r="AY47" s="220">
        <f>IF(COUNT($G47:G47),EDATE(EDATE($G47,22),0))</f>
        <v>44080</v>
      </c>
      <c r="AZ47" s="304"/>
      <c r="BA47" s="220">
        <f>IF(COUNT($G47:G47),EDATE(EDATE($G47,23),0))</f>
        <v>44110</v>
      </c>
      <c r="BB47" s="304"/>
      <c r="BC47" s="220">
        <f>IF(COUNT($G47:G47),EDATE(EDATE($G47,24),0))</f>
        <v>44141</v>
      </c>
      <c r="BD47" s="304"/>
      <c r="BE47" s="220">
        <f>IF(COUNT($G47:G47),EDATE(EDATE($G47,25),0))</f>
        <v>44171</v>
      </c>
      <c r="BF47" s="304"/>
      <c r="BG47" s="220">
        <f>IF(COUNT($G47:G47),EDATE(EDATE($G47,26),0))</f>
        <v>44202</v>
      </c>
      <c r="BH47" s="304"/>
      <c r="BI47" s="220">
        <f>IF(COUNT($G47:G47),EDATE(EDATE($G47,27),0))</f>
        <v>44233</v>
      </c>
      <c r="BJ47" s="304"/>
      <c r="BK47" s="220">
        <f>IF(COUNT($G47:G47),EDATE(EDATE($G47,28),0))</f>
        <v>44261</v>
      </c>
      <c r="BL47" s="304"/>
      <c r="BM47" s="220">
        <f>IF(COUNT($G47:G47),EDATE(EDATE($G47,29),0))</f>
        <v>44292</v>
      </c>
      <c r="BN47" s="304"/>
      <c r="BO47" s="220">
        <f>IF(COUNT($G47:G47),EDATE(EDATE($G47,30),0))</f>
        <v>44322</v>
      </c>
      <c r="BP47" s="304"/>
      <c r="BQ47" s="220">
        <f>IF(COUNT($G47:G47),EDATE(EDATE($G47,31),0))</f>
        <v>44353</v>
      </c>
      <c r="BR47" s="304"/>
      <c r="BS47" s="220">
        <f>IF(COUNT($G47:G47),EDATE(EDATE($G47,32),0))</f>
        <v>44383</v>
      </c>
      <c r="BT47" s="304"/>
      <c r="BU47" s="220">
        <f>IF(COUNT($G47:G47),EDATE(EDATE($G47,33),0))</f>
        <v>44414</v>
      </c>
      <c r="BV47" s="304"/>
      <c r="BW47" s="220">
        <f>IF(COUNT($G47:G47),EDATE(EDATE($G47,34),0))</f>
        <v>44445</v>
      </c>
      <c r="BX47" s="304"/>
      <c r="BY47" s="220">
        <f>IF(COUNT($G47:G47),EDATE(EDATE($G47,35),0))</f>
        <v>44475</v>
      </c>
      <c r="BZ47" s="304"/>
      <c r="CA47" s="220">
        <f>IF(COUNT($G47:G47),EDATE(EDATE($G47,36),0))</f>
        <v>44506</v>
      </c>
      <c r="CB47" s="304"/>
      <c r="CC47" s="220">
        <f>IF(COUNT($G47:G47),EDATE(EDATE($G47,37),0))</f>
        <v>44536</v>
      </c>
      <c r="CD47" s="304"/>
      <c r="CE47" s="220">
        <f>IF(COUNT($G47:G47),EDATE(EDATE($G47,38),0))</f>
        <v>44567</v>
      </c>
      <c r="CF47" s="304"/>
      <c r="CG47" s="220">
        <f>IF(COUNT($G47:G47),EDATE(EDATE($G47,39),0))</f>
        <v>44598</v>
      </c>
      <c r="CH47" s="304"/>
      <c r="CI47" s="220">
        <f>IF(COUNT($G47:G47),EDATE(EDATE($G47,40),0))</f>
        <v>44626</v>
      </c>
      <c r="CJ47" s="304"/>
      <c r="CK47" s="220">
        <f>IF(COUNT($G47:G47),EDATE(EDATE($G47,41),0))</f>
        <v>44657</v>
      </c>
      <c r="CL47" s="304"/>
      <c r="CM47" s="220">
        <f>IF(COUNT($G47:G47),EDATE(EDATE($G47,42),0))</f>
        <v>44687</v>
      </c>
      <c r="CN47" s="304"/>
      <c r="CO47" s="220">
        <f>IF(COUNT($G47:G47),EDATE(EDATE($G47,43),0))</f>
        <v>44718</v>
      </c>
      <c r="CP47" s="304"/>
      <c r="CQ47" s="220">
        <f>IF(COUNT($G47:G47),EDATE(EDATE($G47,44),0))</f>
        <v>44748</v>
      </c>
      <c r="CR47" s="304"/>
      <c r="CS47" s="220">
        <f>IF(COUNT($G47:G47),EDATE(EDATE($G47,45),0))</f>
        <v>44779</v>
      </c>
      <c r="CT47" s="304"/>
      <c r="CU47" s="220">
        <f>IF(COUNT($G47:G47),EDATE(EDATE($G47,46),0))</f>
        <v>44810</v>
      </c>
      <c r="CV47" s="304"/>
      <c r="CW47" s="220">
        <f>IF(COUNT($G47:G47),EDATE(EDATE($G47,47),0))</f>
        <v>44840</v>
      </c>
      <c r="CX47" s="304"/>
      <c r="CY47" s="220">
        <f>IF(COUNT($G47:G47),EDATE(EDATE($G47,48),0))</f>
        <v>44871</v>
      </c>
      <c r="CZ47" s="304"/>
      <c r="DA47" s="220">
        <f>IF(COUNT($G47:G47),EDATE(EDATE($G47,49),0))</f>
        <v>44901</v>
      </c>
      <c r="DB47" s="304"/>
      <c r="DC47" s="220">
        <f>IF(COUNT($G47:G47),EDATE(EDATE($G47,50),0))</f>
        <v>44932</v>
      </c>
      <c r="DD47" s="304"/>
      <c r="DE47" s="220">
        <f>IF(COUNT($G47:G47),EDATE(EDATE($G47,51),0))</f>
        <v>44963</v>
      </c>
      <c r="DF47" s="304"/>
      <c r="DG47" s="220">
        <f>IF(COUNT($G47:G47),EDATE(EDATE($G47,52),0))</f>
        <v>44991</v>
      </c>
      <c r="DH47" s="304"/>
      <c r="DI47" s="220">
        <f>IF(COUNT($G47:G47),EDATE(EDATE($G47,53),0))</f>
        <v>45022</v>
      </c>
      <c r="DJ47" s="304"/>
      <c r="DK47" s="220">
        <f>IF(COUNT($G47:G47),EDATE(EDATE($G47,54),0))</f>
        <v>45052</v>
      </c>
      <c r="DL47" s="304"/>
      <c r="DM47" s="220">
        <f>IF(COUNT($G47:G47),EDATE(EDATE($G47,55),0))</f>
        <v>45083</v>
      </c>
      <c r="DN47" s="304"/>
      <c r="DO47" s="220">
        <f>IF(COUNT($G47:G47),EDATE(EDATE($G47,56),0))</f>
        <v>45113</v>
      </c>
      <c r="DP47" s="304"/>
      <c r="DQ47" s="220">
        <f>IF(COUNT($G47:G47),EDATE(EDATE($G47,57),0))</f>
        <v>45144</v>
      </c>
      <c r="DR47" s="304"/>
      <c r="DS47" s="220">
        <f>IF(COUNT($G47:G47),EDATE(EDATE($G47,58),0))</f>
        <v>45175</v>
      </c>
      <c r="DT47" s="304"/>
      <c r="DU47" s="220">
        <f>IF(COUNT($G47:G47),EDATE(EDATE($G47,59),0))</f>
        <v>45205</v>
      </c>
      <c r="DV47" s="304"/>
      <c r="DW47" s="220">
        <f>IF(COUNT($G47:G47),EDATE(EDATE($G47,60),0))</f>
        <v>45236</v>
      </c>
      <c r="DX47" s="304"/>
      <c r="DY47" s="220">
        <f>IF(COUNT($G47:G47),EDATE(EDATE($G47,61),0))</f>
        <v>45266</v>
      </c>
      <c r="DZ47" s="304"/>
      <c r="EA47" s="220">
        <f>IF(COUNT($G47:G47),EDATE(EDATE($G47,62),0))</f>
        <v>45297</v>
      </c>
      <c r="EB47" s="304"/>
      <c r="EC47" s="220">
        <f>IF(COUNT($G47:G47),EDATE(EDATE($G47,63),0))</f>
        <v>45328</v>
      </c>
      <c r="ED47" s="304"/>
      <c r="EE47" s="220">
        <f>IF(COUNT($G47:G47),EDATE(EDATE($G47,64),0))</f>
        <v>45357</v>
      </c>
      <c r="EF47" s="308"/>
      <c r="EG47" s="47"/>
    </row>
    <row r="48" spans="1:137" ht="21" customHeight="1" thickBot="1">
      <c r="A48" s="215" t="str">
        <f t="shared" ca="1" si="0"/>
        <v/>
      </c>
      <c r="B48" s="280"/>
      <c r="C48" s="282" t="e">
        <f>+VLOOKUP(B48,'اسماء العملاء'!$A$2:$E$1270,5,FALSE)</f>
        <v>#N/A</v>
      </c>
      <c r="D48" s="282" t="e">
        <f>+VLOOKUP(B48,'اسماء العملاء'!$A$2:$C$1270,2,FALSE)</f>
        <v>#N/A</v>
      </c>
      <c r="E48" s="282" t="e">
        <f>+VLOOKUP(B48,'اسماء العملاء'!$A$2:$C$1270,3,FALSE)</f>
        <v>#N/A</v>
      </c>
      <c r="F48" s="218" t="e">
        <f>+VLOOKUP(B48,'اسماء العملاء'!$A$2:$F$142,6,FALSE)</f>
        <v>#N/A</v>
      </c>
      <c r="G48" s="220">
        <v>43411</v>
      </c>
      <c r="H48" s="303"/>
      <c r="I48" s="220">
        <f>IF(COUNT($G48:G48),EDATE(EDATE($G48,1),0))</f>
        <v>43441</v>
      </c>
      <c r="J48" s="304"/>
      <c r="K48" s="220">
        <f>IF(COUNT($G48:G48),EDATE(EDATE($G48,2),0))</f>
        <v>43472</v>
      </c>
      <c r="L48" s="304"/>
      <c r="M48" s="220">
        <f>IF(COUNT($G48:G48),EDATE(EDATE($G48,3),0))</f>
        <v>43503</v>
      </c>
      <c r="N48" s="304"/>
      <c r="O48" s="220">
        <f>IF(COUNT($G48:G48),EDATE(EDATE($G48,4),0))</f>
        <v>43531</v>
      </c>
      <c r="P48" s="304"/>
      <c r="Q48" s="220">
        <f>IF(COUNT($G48:G48),EDATE(EDATE($G48,5),0))</f>
        <v>43562</v>
      </c>
      <c r="R48" s="304"/>
      <c r="S48" s="220">
        <f>IF(COUNT($G48:G48),EDATE(EDATE($G48,6),0))</f>
        <v>43592</v>
      </c>
      <c r="T48" s="304"/>
      <c r="U48" s="220">
        <f>IF(COUNT($G48:G48),EDATE(EDATE($G48,7),0))</f>
        <v>43623</v>
      </c>
      <c r="V48" s="304"/>
      <c r="W48" s="220">
        <f>IF(COUNT($G48:G48),EDATE(EDATE($G48,8),0))</f>
        <v>43653</v>
      </c>
      <c r="X48" s="304"/>
      <c r="Y48" s="220">
        <f>IF(COUNT($G48:G48),EDATE(EDATE($G48,9),0))</f>
        <v>43684</v>
      </c>
      <c r="Z48" s="304"/>
      <c r="AA48" s="220">
        <f>IF(COUNT($G48:G48),EDATE(EDATE($G48,10),0))</f>
        <v>43715</v>
      </c>
      <c r="AB48" s="304"/>
      <c r="AC48" s="220">
        <f>IF(COUNT($G48:G48),EDATE(EDATE($G48,11),0))</f>
        <v>43745</v>
      </c>
      <c r="AD48" s="304"/>
      <c r="AE48" s="220">
        <f>IF(COUNT($G48:G48),EDATE(EDATE($G48,12),0))</f>
        <v>43776</v>
      </c>
      <c r="AF48" s="304"/>
      <c r="AG48" s="220">
        <f>IF(COUNT($G48:G48),EDATE(EDATE($G48,13),0))</f>
        <v>43806</v>
      </c>
      <c r="AH48" s="304"/>
      <c r="AI48" s="220">
        <f>IF(COUNT($G48:G48),EDATE(EDATE($G48,14),0))</f>
        <v>43837</v>
      </c>
      <c r="AJ48" s="304"/>
      <c r="AK48" s="220">
        <f>IF(COUNT($G48:G48),EDATE(EDATE($G48,15),0))</f>
        <v>43868</v>
      </c>
      <c r="AL48" s="304"/>
      <c r="AM48" s="220">
        <f>IF(COUNT($G48:G48),EDATE(EDATE($G48,16),0))</f>
        <v>43897</v>
      </c>
      <c r="AN48" s="304"/>
      <c r="AO48" s="220">
        <f>IF(COUNT($G48:G48),EDATE(EDATE($G48,17),0))</f>
        <v>43928</v>
      </c>
      <c r="AP48" s="304"/>
      <c r="AQ48" s="220">
        <f>IF(COUNT($G48:G48),EDATE(EDATE($G48,18),0))</f>
        <v>43958</v>
      </c>
      <c r="AR48" s="304"/>
      <c r="AS48" s="220">
        <f>IF(COUNT($G48:G48),EDATE(EDATE($G48,19),0))</f>
        <v>43989</v>
      </c>
      <c r="AT48" s="304"/>
      <c r="AU48" s="220">
        <f>IF(COUNT($G48:G48),EDATE(EDATE($G48,20),0))</f>
        <v>44019</v>
      </c>
      <c r="AV48" s="304"/>
      <c r="AW48" s="220">
        <f>IF(COUNT($G48:G48),EDATE(EDATE($G48,21),0))</f>
        <v>44050</v>
      </c>
      <c r="AX48" s="304"/>
      <c r="AY48" s="220">
        <f>IF(COUNT($G48:G48),EDATE(EDATE($G48,22),0))</f>
        <v>44081</v>
      </c>
      <c r="AZ48" s="304"/>
      <c r="BA48" s="220">
        <f>IF(COUNT($G48:G48),EDATE(EDATE($G48,23),0))</f>
        <v>44111</v>
      </c>
      <c r="BB48" s="304"/>
      <c r="BC48" s="220">
        <f>IF(COUNT($G48:G48),EDATE(EDATE($G48,24),0))</f>
        <v>44142</v>
      </c>
      <c r="BD48" s="304"/>
      <c r="BE48" s="220">
        <f>IF(COUNT($G48:G48),EDATE(EDATE($G48,25),0))</f>
        <v>44172</v>
      </c>
      <c r="BF48" s="304"/>
      <c r="BG48" s="220">
        <f>IF(COUNT($G48:G48),EDATE(EDATE($G48,26),0))</f>
        <v>44203</v>
      </c>
      <c r="BH48" s="304"/>
      <c r="BI48" s="220">
        <f>IF(COUNT($G48:G48),EDATE(EDATE($G48,27),0))</f>
        <v>44234</v>
      </c>
      <c r="BJ48" s="304"/>
      <c r="BK48" s="220">
        <f>IF(COUNT($G48:G48),EDATE(EDATE($G48,28),0))</f>
        <v>44262</v>
      </c>
      <c r="BL48" s="304"/>
      <c r="BM48" s="220">
        <f>IF(COUNT($G48:G48),EDATE(EDATE($G48,29),0))</f>
        <v>44293</v>
      </c>
      <c r="BN48" s="304"/>
      <c r="BO48" s="220">
        <f>IF(COUNT($G48:G48),EDATE(EDATE($G48,30),0))</f>
        <v>44323</v>
      </c>
      <c r="BP48" s="304"/>
      <c r="BQ48" s="220">
        <f>IF(COUNT($G48:G48),EDATE(EDATE($G48,31),0))</f>
        <v>44354</v>
      </c>
      <c r="BR48" s="304"/>
      <c r="BS48" s="220">
        <f>IF(COUNT($G48:G48),EDATE(EDATE($G48,32),0))</f>
        <v>44384</v>
      </c>
      <c r="BT48" s="304"/>
      <c r="BU48" s="220">
        <f>IF(COUNT($G48:G48),EDATE(EDATE($G48,33),0))</f>
        <v>44415</v>
      </c>
      <c r="BV48" s="304"/>
      <c r="BW48" s="220">
        <f>IF(COUNT($G48:G48),EDATE(EDATE($G48,34),0))</f>
        <v>44446</v>
      </c>
      <c r="BX48" s="304"/>
      <c r="BY48" s="220">
        <f>IF(COUNT($G48:G48),EDATE(EDATE($G48,35),0))</f>
        <v>44476</v>
      </c>
      <c r="BZ48" s="304"/>
      <c r="CA48" s="220">
        <f>IF(COUNT($G48:G48),EDATE(EDATE($G48,36),0))</f>
        <v>44507</v>
      </c>
      <c r="CB48" s="304"/>
      <c r="CC48" s="220">
        <f>IF(COUNT($G48:G48),EDATE(EDATE($G48,37),0))</f>
        <v>44537</v>
      </c>
      <c r="CD48" s="304"/>
      <c r="CE48" s="220">
        <f>IF(COUNT($G48:G48),EDATE(EDATE($G48,38),0))</f>
        <v>44568</v>
      </c>
      <c r="CF48" s="304"/>
      <c r="CG48" s="220">
        <f>IF(COUNT($G48:G48),EDATE(EDATE($G48,39),0))</f>
        <v>44599</v>
      </c>
      <c r="CH48" s="304"/>
      <c r="CI48" s="220">
        <f>IF(COUNT($G48:G48),EDATE(EDATE($G48,40),0))</f>
        <v>44627</v>
      </c>
      <c r="CJ48" s="304"/>
      <c r="CK48" s="220">
        <f>IF(COUNT($G48:G48),EDATE(EDATE($G48,41),0))</f>
        <v>44658</v>
      </c>
      <c r="CL48" s="304"/>
      <c r="CM48" s="220">
        <f>IF(COUNT($G48:G48),EDATE(EDATE($G48,42),0))</f>
        <v>44688</v>
      </c>
      <c r="CN48" s="304"/>
      <c r="CO48" s="220">
        <f>IF(COUNT($G48:G48),EDATE(EDATE($G48,43),0))</f>
        <v>44719</v>
      </c>
      <c r="CP48" s="304"/>
      <c r="CQ48" s="220">
        <f>IF(COUNT($G48:G48),EDATE(EDATE($G48,44),0))</f>
        <v>44749</v>
      </c>
      <c r="CR48" s="304"/>
      <c r="CS48" s="220">
        <f>IF(COUNT($G48:G48),EDATE(EDATE($G48,45),0))</f>
        <v>44780</v>
      </c>
      <c r="CT48" s="304"/>
      <c r="CU48" s="220">
        <f>IF(COUNT($G48:G48),EDATE(EDATE($G48,46),0))</f>
        <v>44811</v>
      </c>
      <c r="CV48" s="304"/>
      <c r="CW48" s="220">
        <f>IF(COUNT($G48:G48),EDATE(EDATE($G48,47),0))</f>
        <v>44841</v>
      </c>
      <c r="CX48" s="304"/>
      <c r="CY48" s="220">
        <f>IF(COUNT($G48:G48),EDATE(EDATE($G48,48),0))</f>
        <v>44872</v>
      </c>
      <c r="CZ48" s="304"/>
      <c r="DA48" s="220">
        <f>IF(COUNT($G48:G48),EDATE(EDATE($G48,49),0))</f>
        <v>44902</v>
      </c>
      <c r="DB48" s="304"/>
      <c r="DC48" s="220">
        <f>IF(COUNT($G48:G48),EDATE(EDATE($G48,50),0))</f>
        <v>44933</v>
      </c>
      <c r="DD48" s="304"/>
      <c r="DE48" s="220">
        <f>IF(COUNT($G48:G48),EDATE(EDATE($G48,51),0))</f>
        <v>44964</v>
      </c>
      <c r="DF48" s="304"/>
      <c r="DG48" s="220">
        <f>IF(COUNT($G48:G48),EDATE(EDATE($G48,52),0))</f>
        <v>44992</v>
      </c>
      <c r="DH48" s="304"/>
      <c r="DI48" s="220">
        <f>IF(COUNT($G48:G48),EDATE(EDATE($G48,53),0))</f>
        <v>45023</v>
      </c>
      <c r="DJ48" s="304"/>
      <c r="DK48" s="220">
        <f>IF(COUNT($G48:G48),EDATE(EDATE($G48,54),0))</f>
        <v>45053</v>
      </c>
      <c r="DL48" s="304"/>
      <c r="DM48" s="220">
        <f>IF(COUNT($G48:G48),EDATE(EDATE($G48,55),0))</f>
        <v>45084</v>
      </c>
      <c r="DN48" s="304"/>
      <c r="DO48" s="220">
        <f>IF(COUNT($G48:G48),EDATE(EDATE($G48,56),0))</f>
        <v>45114</v>
      </c>
      <c r="DP48" s="304"/>
      <c r="DQ48" s="220">
        <f>IF(COUNT($G48:G48),EDATE(EDATE($G48,57),0))</f>
        <v>45145</v>
      </c>
      <c r="DR48" s="304"/>
      <c r="DS48" s="220">
        <f>IF(COUNT($G48:G48),EDATE(EDATE($G48,58),0))</f>
        <v>45176</v>
      </c>
      <c r="DT48" s="304"/>
      <c r="DU48" s="220">
        <f>IF(COUNT($G48:G48),EDATE(EDATE($G48,59),0))</f>
        <v>45206</v>
      </c>
      <c r="DV48" s="304"/>
      <c r="DW48" s="220">
        <f>IF(COUNT($G48:G48),EDATE(EDATE($G48,60),0))</f>
        <v>45237</v>
      </c>
      <c r="DX48" s="304"/>
      <c r="DY48" s="220">
        <f>IF(COUNT($G48:G48),EDATE(EDATE($G48,61),0))</f>
        <v>45267</v>
      </c>
      <c r="DZ48" s="304"/>
      <c r="EA48" s="220">
        <f>IF(COUNT($G48:G48),EDATE(EDATE($G48,62),0))</f>
        <v>45298</v>
      </c>
      <c r="EB48" s="304"/>
      <c r="EC48" s="220">
        <f>IF(COUNT($G48:G48),EDATE(EDATE($G48,63),0))</f>
        <v>45329</v>
      </c>
      <c r="ED48" s="304"/>
      <c r="EE48" s="220">
        <f>IF(COUNT($G48:G48),EDATE(EDATE($G48,64),0))</f>
        <v>45358</v>
      </c>
      <c r="EF48" s="308"/>
      <c r="EG48" s="47"/>
    </row>
    <row r="49" spans="1:137" ht="21" customHeight="1" thickBot="1">
      <c r="A49" s="215" t="str">
        <f t="shared" ca="1" si="0"/>
        <v/>
      </c>
      <c r="B49" s="280"/>
      <c r="C49" s="282" t="e">
        <f>+VLOOKUP(B49,'اسماء العملاء'!$A$2:$E$1270,5,FALSE)</f>
        <v>#N/A</v>
      </c>
      <c r="D49" s="282" t="e">
        <f>+VLOOKUP(B49,'اسماء العملاء'!$A$2:$C$1270,2,FALSE)</f>
        <v>#N/A</v>
      </c>
      <c r="E49" s="282" t="e">
        <f>+VLOOKUP(B49,'اسماء العملاء'!$A$2:$C$1270,3,FALSE)</f>
        <v>#N/A</v>
      </c>
      <c r="F49" s="218" t="e">
        <f>+VLOOKUP(B49,'اسماء العملاء'!$A$2:$F$142,6,FALSE)</f>
        <v>#N/A</v>
      </c>
      <c r="G49" s="220">
        <v>43412</v>
      </c>
      <c r="H49" s="303"/>
      <c r="I49" s="220">
        <f>IF(COUNT($G49:G49),EDATE(EDATE($G49,1),0))</f>
        <v>43442</v>
      </c>
      <c r="J49" s="304"/>
      <c r="K49" s="220">
        <f>IF(COUNT($G49:G49),EDATE(EDATE($G49,2),0))</f>
        <v>43473</v>
      </c>
      <c r="L49" s="304"/>
      <c r="M49" s="220">
        <f>IF(COUNT($G49:G49),EDATE(EDATE($G49,3),0))</f>
        <v>43504</v>
      </c>
      <c r="N49" s="304"/>
      <c r="O49" s="220">
        <f>IF(COUNT($G49:G49),EDATE(EDATE($G49,4),0))</f>
        <v>43532</v>
      </c>
      <c r="P49" s="304"/>
      <c r="Q49" s="220">
        <f>IF(COUNT($G49:G49),EDATE(EDATE($G49,5),0))</f>
        <v>43563</v>
      </c>
      <c r="R49" s="304"/>
      <c r="S49" s="220">
        <f>IF(COUNT($G49:G49),EDATE(EDATE($G49,6),0))</f>
        <v>43593</v>
      </c>
      <c r="T49" s="304"/>
      <c r="U49" s="220">
        <f>IF(COUNT($G49:G49),EDATE(EDATE($G49,7),0))</f>
        <v>43624</v>
      </c>
      <c r="V49" s="304"/>
      <c r="W49" s="220">
        <f>IF(COUNT($G49:G49),EDATE(EDATE($G49,8),0))</f>
        <v>43654</v>
      </c>
      <c r="X49" s="304"/>
      <c r="Y49" s="220">
        <f>IF(COUNT($G49:G49),EDATE(EDATE($G49,9),0))</f>
        <v>43685</v>
      </c>
      <c r="Z49" s="304"/>
      <c r="AA49" s="220">
        <f>IF(COUNT($G49:G49),EDATE(EDATE($G49,10),0))</f>
        <v>43716</v>
      </c>
      <c r="AB49" s="304"/>
      <c r="AC49" s="220">
        <f>IF(COUNT($G49:G49),EDATE(EDATE($G49,11),0))</f>
        <v>43746</v>
      </c>
      <c r="AD49" s="304"/>
      <c r="AE49" s="220">
        <f>IF(COUNT($G49:G49),EDATE(EDATE($G49,12),0))</f>
        <v>43777</v>
      </c>
      <c r="AF49" s="304"/>
      <c r="AG49" s="220">
        <f>IF(COUNT($G49:G49),EDATE(EDATE($G49,13),0))</f>
        <v>43807</v>
      </c>
      <c r="AH49" s="304"/>
      <c r="AI49" s="220">
        <f>IF(COUNT($G49:G49),EDATE(EDATE($G49,14),0))</f>
        <v>43838</v>
      </c>
      <c r="AJ49" s="304"/>
      <c r="AK49" s="220">
        <f>IF(COUNT($G49:G49),EDATE(EDATE($G49,15),0))</f>
        <v>43869</v>
      </c>
      <c r="AL49" s="304"/>
      <c r="AM49" s="220">
        <f>IF(COUNT($G49:G49),EDATE(EDATE($G49,16),0))</f>
        <v>43898</v>
      </c>
      <c r="AN49" s="304"/>
      <c r="AO49" s="220">
        <f>IF(COUNT($G49:G49),EDATE(EDATE($G49,17),0))</f>
        <v>43929</v>
      </c>
      <c r="AP49" s="304"/>
      <c r="AQ49" s="220">
        <f>IF(COUNT($G49:G49),EDATE(EDATE($G49,18),0))</f>
        <v>43959</v>
      </c>
      <c r="AR49" s="304"/>
      <c r="AS49" s="220">
        <f>IF(COUNT($G49:G49),EDATE(EDATE($G49,19),0))</f>
        <v>43990</v>
      </c>
      <c r="AT49" s="304"/>
      <c r="AU49" s="220">
        <f>IF(COUNT($G49:G49),EDATE(EDATE($G49,20),0))</f>
        <v>44020</v>
      </c>
      <c r="AV49" s="304"/>
      <c r="AW49" s="220">
        <f>IF(COUNT($G49:G49),EDATE(EDATE($G49,21),0))</f>
        <v>44051</v>
      </c>
      <c r="AX49" s="304"/>
      <c r="AY49" s="220">
        <f>IF(COUNT($G49:G49),EDATE(EDATE($G49,22),0))</f>
        <v>44082</v>
      </c>
      <c r="AZ49" s="304"/>
      <c r="BA49" s="220">
        <f>IF(COUNT($G49:G49),EDATE(EDATE($G49,23),0))</f>
        <v>44112</v>
      </c>
      <c r="BB49" s="304"/>
      <c r="BC49" s="220">
        <f>IF(COUNT($G49:G49),EDATE(EDATE($G49,24),0))</f>
        <v>44143</v>
      </c>
      <c r="BD49" s="304"/>
      <c r="BE49" s="220">
        <f>IF(COUNT($G49:G49),EDATE(EDATE($G49,25),0))</f>
        <v>44173</v>
      </c>
      <c r="BF49" s="304"/>
      <c r="BG49" s="220">
        <f>IF(COUNT($G49:G49),EDATE(EDATE($G49,26),0))</f>
        <v>44204</v>
      </c>
      <c r="BH49" s="304"/>
      <c r="BI49" s="220">
        <f>IF(COUNT($G49:G49),EDATE(EDATE($G49,27),0))</f>
        <v>44235</v>
      </c>
      <c r="BJ49" s="304"/>
      <c r="BK49" s="220">
        <f>IF(COUNT($G49:G49),EDATE(EDATE($G49,28),0))</f>
        <v>44263</v>
      </c>
      <c r="BL49" s="304"/>
      <c r="BM49" s="220">
        <f>IF(COUNT($G49:G49),EDATE(EDATE($G49,29),0))</f>
        <v>44294</v>
      </c>
      <c r="BN49" s="304"/>
      <c r="BO49" s="220">
        <f>IF(COUNT($G49:G49),EDATE(EDATE($G49,30),0))</f>
        <v>44324</v>
      </c>
      <c r="BP49" s="304"/>
      <c r="BQ49" s="220">
        <f>IF(COUNT($G49:G49),EDATE(EDATE($G49,31),0))</f>
        <v>44355</v>
      </c>
      <c r="BR49" s="304"/>
      <c r="BS49" s="220">
        <f>IF(COUNT($G49:G49),EDATE(EDATE($G49,32),0))</f>
        <v>44385</v>
      </c>
      <c r="BT49" s="304"/>
      <c r="BU49" s="220">
        <f>IF(COUNT($G49:G49),EDATE(EDATE($G49,33),0))</f>
        <v>44416</v>
      </c>
      <c r="BV49" s="304"/>
      <c r="BW49" s="220">
        <f>IF(COUNT($G49:G49),EDATE(EDATE($G49,34),0))</f>
        <v>44447</v>
      </c>
      <c r="BX49" s="304"/>
      <c r="BY49" s="220">
        <f>IF(COUNT($G49:G49),EDATE(EDATE($G49,35),0))</f>
        <v>44477</v>
      </c>
      <c r="BZ49" s="304"/>
      <c r="CA49" s="220">
        <f>IF(COUNT($G49:G49),EDATE(EDATE($G49,36),0))</f>
        <v>44508</v>
      </c>
      <c r="CB49" s="304"/>
      <c r="CC49" s="220">
        <f>IF(COUNT($G49:G49),EDATE(EDATE($G49,37),0))</f>
        <v>44538</v>
      </c>
      <c r="CD49" s="304"/>
      <c r="CE49" s="220">
        <f>IF(COUNT($G49:G49),EDATE(EDATE($G49,38),0))</f>
        <v>44569</v>
      </c>
      <c r="CF49" s="304"/>
      <c r="CG49" s="220">
        <f>IF(COUNT($G49:G49),EDATE(EDATE($G49,39),0))</f>
        <v>44600</v>
      </c>
      <c r="CH49" s="304"/>
      <c r="CI49" s="220">
        <f>IF(COUNT($G49:G49),EDATE(EDATE($G49,40),0))</f>
        <v>44628</v>
      </c>
      <c r="CJ49" s="304"/>
      <c r="CK49" s="220">
        <f>IF(COUNT($G49:G49),EDATE(EDATE($G49,41),0))</f>
        <v>44659</v>
      </c>
      <c r="CL49" s="304"/>
      <c r="CM49" s="220">
        <f>IF(COUNT($G49:G49),EDATE(EDATE($G49,42),0))</f>
        <v>44689</v>
      </c>
      <c r="CN49" s="304"/>
      <c r="CO49" s="220">
        <f>IF(COUNT($G49:G49),EDATE(EDATE($G49,43),0))</f>
        <v>44720</v>
      </c>
      <c r="CP49" s="304"/>
      <c r="CQ49" s="220">
        <f>IF(COUNT($G49:G49),EDATE(EDATE($G49,44),0))</f>
        <v>44750</v>
      </c>
      <c r="CR49" s="304"/>
      <c r="CS49" s="220">
        <f>IF(COUNT($G49:G49),EDATE(EDATE($G49,45),0))</f>
        <v>44781</v>
      </c>
      <c r="CT49" s="304"/>
      <c r="CU49" s="220">
        <f>IF(COUNT($G49:G49),EDATE(EDATE($G49,46),0))</f>
        <v>44812</v>
      </c>
      <c r="CV49" s="304"/>
      <c r="CW49" s="220">
        <f>IF(COUNT($G49:G49),EDATE(EDATE($G49,47),0))</f>
        <v>44842</v>
      </c>
      <c r="CX49" s="304"/>
      <c r="CY49" s="220">
        <f>IF(COUNT($G49:G49),EDATE(EDATE($G49,48),0))</f>
        <v>44873</v>
      </c>
      <c r="CZ49" s="304"/>
      <c r="DA49" s="220">
        <f>IF(COUNT($G49:G49),EDATE(EDATE($G49,49),0))</f>
        <v>44903</v>
      </c>
      <c r="DB49" s="304"/>
      <c r="DC49" s="220">
        <f>IF(COUNT($G49:G49),EDATE(EDATE($G49,50),0))</f>
        <v>44934</v>
      </c>
      <c r="DD49" s="304"/>
      <c r="DE49" s="220">
        <f>IF(COUNT($G49:G49),EDATE(EDATE($G49,51),0))</f>
        <v>44965</v>
      </c>
      <c r="DF49" s="304"/>
      <c r="DG49" s="220">
        <f>IF(COUNT($G49:G49),EDATE(EDATE($G49,52),0))</f>
        <v>44993</v>
      </c>
      <c r="DH49" s="304"/>
      <c r="DI49" s="220">
        <f>IF(COUNT($G49:G49),EDATE(EDATE($G49,53),0))</f>
        <v>45024</v>
      </c>
      <c r="DJ49" s="304"/>
      <c r="DK49" s="220">
        <f>IF(COUNT($G49:G49),EDATE(EDATE($G49,54),0))</f>
        <v>45054</v>
      </c>
      <c r="DL49" s="304"/>
      <c r="DM49" s="220">
        <f>IF(COUNT($G49:G49),EDATE(EDATE($G49,55),0))</f>
        <v>45085</v>
      </c>
      <c r="DN49" s="304"/>
      <c r="DO49" s="220">
        <f>IF(COUNT($G49:G49),EDATE(EDATE($G49,56),0))</f>
        <v>45115</v>
      </c>
      <c r="DP49" s="304"/>
      <c r="DQ49" s="220">
        <f>IF(COUNT($G49:G49),EDATE(EDATE($G49,57),0))</f>
        <v>45146</v>
      </c>
      <c r="DR49" s="304"/>
      <c r="DS49" s="220">
        <f>IF(COUNT($G49:G49),EDATE(EDATE($G49,58),0))</f>
        <v>45177</v>
      </c>
      <c r="DT49" s="304"/>
      <c r="DU49" s="220">
        <f>IF(COUNT($G49:G49),EDATE(EDATE($G49,59),0))</f>
        <v>45207</v>
      </c>
      <c r="DV49" s="304"/>
      <c r="DW49" s="220">
        <f>IF(COUNT($G49:G49),EDATE(EDATE($G49,60),0))</f>
        <v>45238</v>
      </c>
      <c r="DX49" s="304"/>
      <c r="DY49" s="220">
        <f>IF(COUNT($G49:G49),EDATE(EDATE($G49,61),0))</f>
        <v>45268</v>
      </c>
      <c r="DZ49" s="304"/>
      <c r="EA49" s="220">
        <f>IF(COUNT($G49:G49),EDATE(EDATE($G49,62),0))</f>
        <v>45299</v>
      </c>
      <c r="EB49" s="304"/>
      <c r="EC49" s="220">
        <f>IF(COUNT($G49:G49),EDATE(EDATE($G49,63),0))</f>
        <v>45330</v>
      </c>
      <c r="ED49" s="304"/>
      <c r="EE49" s="220">
        <f>IF(COUNT($G49:G49),EDATE(EDATE($G49,64),0))</f>
        <v>45359</v>
      </c>
      <c r="EF49" s="308"/>
      <c r="EG49" s="47"/>
    </row>
    <row r="50" spans="1:137" ht="21" customHeight="1" thickBot="1">
      <c r="A50" s="215" t="str">
        <f t="shared" ca="1" si="0"/>
        <v/>
      </c>
      <c r="B50" s="280"/>
      <c r="C50" s="282" t="e">
        <f>+VLOOKUP(B50,'اسماء العملاء'!$A$2:$E$1270,5,FALSE)</f>
        <v>#N/A</v>
      </c>
      <c r="D50" s="282" t="e">
        <f>+VLOOKUP(B50,'اسماء العملاء'!$A$2:$C$1270,2,FALSE)</f>
        <v>#N/A</v>
      </c>
      <c r="E50" s="282" t="e">
        <f>+VLOOKUP(B50,'اسماء العملاء'!$A$2:$C$1270,3,FALSE)</f>
        <v>#N/A</v>
      </c>
      <c r="F50" s="218" t="e">
        <f>+VLOOKUP(B50,'اسماء العملاء'!$A$2:$F$142,6,FALSE)</f>
        <v>#N/A</v>
      </c>
      <c r="G50" s="220">
        <v>43413</v>
      </c>
      <c r="H50" s="303"/>
      <c r="I50" s="220">
        <f>IF(COUNT($G50:G50),EDATE(EDATE($G50,1),0))</f>
        <v>43443</v>
      </c>
      <c r="J50" s="304"/>
      <c r="K50" s="220">
        <f>IF(COUNT($G50:G50),EDATE(EDATE($G50,2),0))</f>
        <v>43474</v>
      </c>
      <c r="L50" s="304"/>
      <c r="M50" s="220">
        <f>IF(COUNT($G50:G50),EDATE(EDATE($G50,3),0))</f>
        <v>43505</v>
      </c>
      <c r="N50" s="304"/>
      <c r="O50" s="220">
        <f>IF(COUNT($G50:G50),EDATE(EDATE($G50,4),0))</f>
        <v>43533</v>
      </c>
      <c r="P50" s="304"/>
      <c r="Q50" s="220">
        <f>IF(COUNT($G50:G50),EDATE(EDATE($G50,5),0))</f>
        <v>43564</v>
      </c>
      <c r="R50" s="304"/>
      <c r="S50" s="220">
        <f>IF(COUNT($G50:G50),EDATE(EDATE($G50,6),0))</f>
        <v>43594</v>
      </c>
      <c r="T50" s="304"/>
      <c r="U50" s="220">
        <f>IF(COUNT($G50:G50),EDATE(EDATE($G50,7),0))</f>
        <v>43625</v>
      </c>
      <c r="V50" s="304"/>
      <c r="W50" s="220">
        <f>IF(COUNT($G50:G50),EDATE(EDATE($G50,8),0))</f>
        <v>43655</v>
      </c>
      <c r="X50" s="304"/>
      <c r="Y50" s="220">
        <f>IF(COUNT($G50:G50),EDATE(EDATE($G50,9),0))</f>
        <v>43686</v>
      </c>
      <c r="Z50" s="304"/>
      <c r="AA50" s="220">
        <f>IF(COUNT($G50:G50),EDATE(EDATE($G50,10),0))</f>
        <v>43717</v>
      </c>
      <c r="AB50" s="304"/>
      <c r="AC50" s="220">
        <f>IF(COUNT($G50:G50),EDATE(EDATE($G50,11),0))</f>
        <v>43747</v>
      </c>
      <c r="AD50" s="304"/>
      <c r="AE50" s="220">
        <f>IF(COUNT($G50:G50),EDATE(EDATE($G50,12),0))</f>
        <v>43778</v>
      </c>
      <c r="AF50" s="304"/>
      <c r="AG50" s="220">
        <f>IF(COUNT($G50:G50),EDATE(EDATE($G50,13),0))</f>
        <v>43808</v>
      </c>
      <c r="AH50" s="304"/>
      <c r="AI50" s="220">
        <f>IF(COUNT($G50:G50),EDATE(EDATE($G50,14),0))</f>
        <v>43839</v>
      </c>
      <c r="AJ50" s="304"/>
      <c r="AK50" s="220">
        <f>IF(COUNT($G50:G50),EDATE(EDATE($G50,15),0))</f>
        <v>43870</v>
      </c>
      <c r="AL50" s="304"/>
      <c r="AM50" s="220">
        <f>IF(COUNT($G50:G50),EDATE(EDATE($G50,16),0))</f>
        <v>43899</v>
      </c>
      <c r="AN50" s="304"/>
      <c r="AO50" s="220">
        <f>IF(COUNT($G50:G50),EDATE(EDATE($G50,17),0))</f>
        <v>43930</v>
      </c>
      <c r="AP50" s="304"/>
      <c r="AQ50" s="220">
        <f>IF(COUNT($G50:G50),EDATE(EDATE($G50,18),0))</f>
        <v>43960</v>
      </c>
      <c r="AR50" s="304"/>
      <c r="AS50" s="220">
        <f>IF(COUNT($G50:G50),EDATE(EDATE($G50,19),0))</f>
        <v>43991</v>
      </c>
      <c r="AT50" s="304"/>
      <c r="AU50" s="220">
        <f>IF(COUNT($G50:G50),EDATE(EDATE($G50,20),0))</f>
        <v>44021</v>
      </c>
      <c r="AV50" s="304"/>
      <c r="AW50" s="220">
        <f>IF(COUNT($G50:G50),EDATE(EDATE($G50,21),0))</f>
        <v>44052</v>
      </c>
      <c r="AX50" s="304"/>
      <c r="AY50" s="220">
        <f>IF(COUNT($G50:G50),EDATE(EDATE($G50,22),0))</f>
        <v>44083</v>
      </c>
      <c r="AZ50" s="304"/>
      <c r="BA50" s="220">
        <f>IF(COUNT($G50:G50),EDATE(EDATE($G50,23),0))</f>
        <v>44113</v>
      </c>
      <c r="BB50" s="304"/>
      <c r="BC50" s="220">
        <f>IF(COUNT($G50:G50),EDATE(EDATE($G50,24),0))</f>
        <v>44144</v>
      </c>
      <c r="BD50" s="304"/>
      <c r="BE50" s="220">
        <f>IF(COUNT($G50:G50),EDATE(EDATE($G50,25),0))</f>
        <v>44174</v>
      </c>
      <c r="BF50" s="304"/>
      <c r="BG50" s="220">
        <f>IF(COUNT($G50:G50),EDATE(EDATE($G50,26),0))</f>
        <v>44205</v>
      </c>
      <c r="BH50" s="304"/>
      <c r="BI50" s="220">
        <f>IF(COUNT($G50:G50),EDATE(EDATE($G50,27),0))</f>
        <v>44236</v>
      </c>
      <c r="BJ50" s="304"/>
      <c r="BK50" s="220">
        <f>IF(COUNT($G50:G50),EDATE(EDATE($G50,28),0))</f>
        <v>44264</v>
      </c>
      <c r="BL50" s="304"/>
      <c r="BM50" s="220">
        <f>IF(COUNT($G50:G50),EDATE(EDATE($G50,29),0))</f>
        <v>44295</v>
      </c>
      <c r="BN50" s="304"/>
      <c r="BO50" s="220">
        <f>IF(COUNT($G50:G50),EDATE(EDATE($G50,30),0))</f>
        <v>44325</v>
      </c>
      <c r="BP50" s="304"/>
      <c r="BQ50" s="220">
        <f>IF(COUNT($G50:G50),EDATE(EDATE($G50,31),0))</f>
        <v>44356</v>
      </c>
      <c r="BR50" s="304"/>
      <c r="BS50" s="220">
        <f>IF(COUNT($G50:G50),EDATE(EDATE($G50,32),0))</f>
        <v>44386</v>
      </c>
      <c r="BT50" s="304"/>
      <c r="BU50" s="220">
        <f>IF(COUNT($G50:G50),EDATE(EDATE($G50,33),0))</f>
        <v>44417</v>
      </c>
      <c r="BV50" s="304"/>
      <c r="BW50" s="220">
        <f>IF(COUNT($G50:G50),EDATE(EDATE($G50,34),0))</f>
        <v>44448</v>
      </c>
      <c r="BX50" s="304"/>
      <c r="BY50" s="220">
        <f>IF(COUNT($G50:G50),EDATE(EDATE($G50,35),0))</f>
        <v>44478</v>
      </c>
      <c r="BZ50" s="304"/>
      <c r="CA50" s="220">
        <f>IF(COUNT($G50:G50),EDATE(EDATE($G50,36),0))</f>
        <v>44509</v>
      </c>
      <c r="CB50" s="304"/>
      <c r="CC50" s="220">
        <f>IF(COUNT($G50:G50),EDATE(EDATE($G50,37),0))</f>
        <v>44539</v>
      </c>
      <c r="CD50" s="304"/>
      <c r="CE50" s="220">
        <f>IF(COUNT($G50:G50),EDATE(EDATE($G50,38),0))</f>
        <v>44570</v>
      </c>
      <c r="CF50" s="304"/>
      <c r="CG50" s="220">
        <f>IF(COUNT($G50:G50),EDATE(EDATE($G50,39),0))</f>
        <v>44601</v>
      </c>
      <c r="CH50" s="304"/>
      <c r="CI50" s="220">
        <f>IF(COUNT($G50:G50),EDATE(EDATE($G50,40),0))</f>
        <v>44629</v>
      </c>
      <c r="CJ50" s="304"/>
      <c r="CK50" s="220">
        <f>IF(COUNT($G50:G50),EDATE(EDATE($G50,41),0))</f>
        <v>44660</v>
      </c>
      <c r="CL50" s="304"/>
      <c r="CM50" s="220">
        <f>IF(COUNT($G50:G50),EDATE(EDATE($G50,42),0))</f>
        <v>44690</v>
      </c>
      <c r="CN50" s="304"/>
      <c r="CO50" s="220">
        <f>IF(COUNT($G50:G50),EDATE(EDATE($G50,43),0))</f>
        <v>44721</v>
      </c>
      <c r="CP50" s="304"/>
      <c r="CQ50" s="220">
        <f>IF(COUNT($G50:G50),EDATE(EDATE($G50,44),0))</f>
        <v>44751</v>
      </c>
      <c r="CR50" s="304"/>
      <c r="CS50" s="220">
        <f>IF(COUNT($G50:G50),EDATE(EDATE($G50,45),0))</f>
        <v>44782</v>
      </c>
      <c r="CT50" s="304"/>
      <c r="CU50" s="220">
        <f>IF(COUNT($G50:G50),EDATE(EDATE($G50,46),0))</f>
        <v>44813</v>
      </c>
      <c r="CV50" s="304"/>
      <c r="CW50" s="220">
        <f>IF(COUNT($G50:G50),EDATE(EDATE($G50,47),0))</f>
        <v>44843</v>
      </c>
      <c r="CX50" s="304"/>
      <c r="CY50" s="220">
        <f>IF(COUNT($G50:G50),EDATE(EDATE($G50,48),0))</f>
        <v>44874</v>
      </c>
      <c r="CZ50" s="304"/>
      <c r="DA50" s="220">
        <f>IF(COUNT($G50:G50),EDATE(EDATE($G50,49),0))</f>
        <v>44904</v>
      </c>
      <c r="DB50" s="304"/>
      <c r="DC50" s="220">
        <f>IF(COUNT($G50:G50),EDATE(EDATE($G50,50),0))</f>
        <v>44935</v>
      </c>
      <c r="DD50" s="304"/>
      <c r="DE50" s="220">
        <f>IF(COUNT($G50:G50),EDATE(EDATE($G50,51),0))</f>
        <v>44966</v>
      </c>
      <c r="DF50" s="304"/>
      <c r="DG50" s="220">
        <f>IF(COUNT($G50:G50),EDATE(EDATE($G50,52),0))</f>
        <v>44994</v>
      </c>
      <c r="DH50" s="304"/>
      <c r="DI50" s="220">
        <f>IF(COUNT($G50:G50),EDATE(EDATE($G50,53),0))</f>
        <v>45025</v>
      </c>
      <c r="DJ50" s="304"/>
      <c r="DK50" s="220">
        <f>IF(COUNT($G50:G50),EDATE(EDATE($G50,54),0))</f>
        <v>45055</v>
      </c>
      <c r="DL50" s="304"/>
      <c r="DM50" s="220">
        <f>IF(COUNT($G50:G50),EDATE(EDATE($G50,55),0))</f>
        <v>45086</v>
      </c>
      <c r="DN50" s="304"/>
      <c r="DO50" s="220">
        <f>IF(COUNT($G50:G50),EDATE(EDATE($G50,56),0))</f>
        <v>45116</v>
      </c>
      <c r="DP50" s="304"/>
      <c r="DQ50" s="220">
        <f>IF(COUNT($G50:G50),EDATE(EDATE($G50,57),0))</f>
        <v>45147</v>
      </c>
      <c r="DR50" s="304"/>
      <c r="DS50" s="220">
        <f>IF(COUNT($G50:G50),EDATE(EDATE($G50,58),0))</f>
        <v>45178</v>
      </c>
      <c r="DT50" s="304"/>
      <c r="DU50" s="220">
        <f>IF(COUNT($G50:G50),EDATE(EDATE($G50,59),0))</f>
        <v>45208</v>
      </c>
      <c r="DV50" s="304"/>
      <c r="DW50" s="220">
        <f>IF(COUNT($G50:G50),EDATE(EDATE($G50,60),0))</f>
        <v>45239</v>
      </c>
      <c r="DX50" s="304"/>
      <c r="DY50" s="220">
        <f>IF(COUNT($G50:G50),EDATE(EDATE($G50,61),0))</f>
        <v>45269</v>
      </c>
      <c r="DZ50" s="304"/>
      <c r="EA50" s="220">
        <f>IF(COUNT($G50:G50),EDATE(EDATE($G50,62),0))</f>
        <v>45300</v>
      </c>
      <c r="EB50" s="304"/>
      <c r="EC50" s="220">
        <f>IF(COUNT($G50:G50),EDATE(EDATE($G50,63),0))</f>
        <v>45331</v>
      </c>
      <c r="ED50" s="304"/>
      <c r="EE50" s="220">
        <f>IF(COUNT($G50:G50),EDATE(EDATE($G50,64),0))</f>
        <v>45360</v>
      </c>
      <c r="EF50" s="308"/>
      <c r="EG50" s="47"/>
    </row>
    <row r="51" spans="1:137" ht="21" customHeight="1" thickBot="1">
      <c r="A51" s="215" t="str">
        <f t="shared" ca="1" si="0"/>
        <v/>
      </c>
      <c r="B51" s="280"/>
      <c r="C51" s="282" t="e">
        <f>+VLOOKUP(B51,'اسماء العملاء'!$A$2:$E$1270,5,FALSE)</f>
        <v>#N/A</v>
      </c>
      <c r="D51" s="282" t="e">
        <f>+VLOOKUP(B51,'اسماء العملاء'!$A$2:$C$1270,2,FALSE)</f>
        <v>#N/A</v>
      </c>
      <c r="E51" s="282" t="e">
        <f>+VLOOKUP(B51,'اسماء العملاء'!$A$2:$C$1270,3,FALSE)</f>
        <v>#N/A</v>
      </c>
      <c r="F51" s="218" t="e">
        <f>+VLOOKUP(B51,'اسماء العملاء'!$A$2:$F$142,6,FALSE)</f>
        <v>#N/A</v>
      </c>
      <c r="G51" s="220">
        <v>43414</v>
      </c>
      <c r="H51" s="303"/>
      <c r="I51" s="220">
        <f>IF(COUNT($G51:G51),EDATE(EDATE($G51,1),0))</f>
        <v>43444</v>
      </c>
      <c r="J51" s="304"/>
      <c r="K51" s="220">
        <f>IF(COUNT($G51:G51),EDATE(EDATE($G51,2),0))</f>
        <v>43475</v>
      </c>
      <c r="L51" s="304"/>
      <c r="M51" s="220">
        <f>IF(COUNT($G51:G51),EDATE(EDATE($G51,3),0))</f>
        <v>43506</v>
      </c>
      <c r="N51" s="304"/>
      <c r="O51" s="220">
        <f>IF(COUNT($G51:G51),EDATE(EDATE($G51,4),0))</f>
        <v>43534</v>
      </c>
      <c r="P51" s="304"/>
      <c r="Q51" s="220">
        <f>IF(COUNT($G51:G51),EDATE(EDATE($G51,5),0))</f>
        <v>43565</v>
      </c>
      <c r="R51" s="304"/>
      <c r="S51" s="220">
        <f>IF(COUNT($G51:G51),EDATE(EDATE($G51,6),0))</f>
        <v>43595</v>
      </c>
      <c r="T51" s="304"/>
      <c r="U51" s="220">
        <f>IF(COUNT($G51:G51),EDATE(EDATE($G51,7),0))</f>
        <v>43626</v>
      </c>
      <c r="V51" s="304"/>
      <c r="W51" s="220">
        <f>IF(COUNT($G51:G51),EDATE(EDATE($G51,8),0))</f>
        <v>43656</v>
      </c>
      <c r="X51" s="304"/>
      <c r="Y51" s="220">
        <f>IF(COUNT($G51:G51),EDATE(EDATE($G51,9),0))</f>
        <v>43687</v>
      </c>
      <c r="Z51" s="304"/>
      <c r="AA51" s="220">
        <f>IF(COUNT($G51:G51),EDATE(EDATE($G51,10),0))</f>
        <v>43718</v>
      </c>
      <c r="AB51" s="304"/>
      <c r="AC51" s="220">
        <f>IF(COUNT($G51:G51),EDATE(EDATE($G51,11),0))</f>
        <v>43748</v>
      </c>
      <c r="AD51" s="304"/>
      <c r="AE51" s="220">
        <f>IF(COUNT($G51:G51),EDATE(EDATE($G51,12),0))</f>
        <v>43779</v>
      </c>
      <c r="AF51" s="304"/>
      <c r="AG51" s="220">
        <f>IF(COUNT($G51:G51),EDATE(EDATE($G51,13),0))</f>
        <v>43809</v>
      </c>
      <c r="AH51" s="304"/>
      <c r="AI51" s="220">
        <f>IF(COUNT($G51:G51),EDATE(EDATE($G51,14),0))</f>
        <v>43840</v>
      </c>
      <c r="AJ51" s="304"/>
      <c r="AK51" s="220">
        <f>IF(COUNT($G51:G51),EDATE(EDATE($G51,15),0))</f>
        <v>43871</v>
      </c>
      <c r="AL51" s="304"/>
      <c r="AM51" s="220">
        <f>IF(COUNT($G51:G51),EDATE(EDATE($G51,16),0))</f>
        <v>43900</v>
      </c>
      <c r="AN51" s="304"/>
      <c r="AO51" s="220">
        <f>IF(COUNT($G51:G51),EDATE(EDATE($G51,17),0))</f>
        <v>43931</v>
      </c>
      <c r="AP51" s="304"/>
      <c r="AQ51" s="220">
        <f>IF(COUNT($G51:G51),EDATE(EDATE($G51,18),0))</f>
        <v>43961</v>
      </c>
      <c r="AR51" s="304"/>
      <c r="AS51" s="220">
        <f>IF(COUNT($G51:G51),EDATE(EDATE($G51,19),0))</f>
        <v>43992</v>
      </c>
      <c r="AT51" s="304"/>
      <c r="AU51" s="220">
        <f>IF(COUNT($G51:G51),EDATE(EDATE($G51,20),0))</f>
        <v>44022</v>
      </c>
      <c r="AV51" s="304"/>
      <c r="AW51" s="220">
        <f>IF(COUNT($G51:G51),EDATE(EDATE($G51,21),0))</f>
        <v>44053</v>
      </c>
      <c r="AX51" s="304"/>
      <c r="AY51" s="220">
        <f>IF(COUNT($G51:G51),EDATE(EDATE($G51,22),0))</f>
        <v>44084</v>
      </c>
      <c r="AZ51" s="304"/>
      <c r="BA51" s="220">
        <f>IF(COUNT($G51:G51),EDATE(EDATE($G51,23),0))</f>
        <v>44114</v>
      </c>
      <c r="BB51" s="304"/>
      <c r="BC51" s="220">
        <f>IF(COUNT($G51:G51),EDATE(EDATE($G51,24),0))</f>
        <v>44145</v>
      </c>
      <c r="BD51" s="304"/>
      <c r="BE51" s="220">
        <f>IF(COUNT($G51:G51),EDATE(EDATE($G51,25),0))</f>
        <v>44175</v>
      </c>
      <c r="BF51" s="304"/>
      <c r="BG51" s="220">
        <f>IF(COUNT($G51:G51),EDATE(EDATE($G51,26),0))</f>
        <v>44206</v>
      </c>
      <c r="BH51" s="304"/>
      <c r="BI51" s="220">
        <f>IF(COUNT($G51:G51),EDATE(EDATE($G51,27),0))</f>
        <v>44237</v>
      </c>
      <c r="BJ51" s="304"/>
      <c r="BK51" s="220">
        <f>IF(COUNT($G51:G51),EDATE(EDATE($G51,28),0))</f>
        <v>44265</v>
      </c>
      <c r="BL51" s="304"/>
      <c r="BM51" s="220">
        <f>IF(COUNT($G51:G51),EDATE(EDATE($G51,29),0))</f>
        <v>44296</v>
      </c>
      <c r="BN51" s="304"/>
      <c r="BO51" s="220">
        <f>IF(COUNT($G51:G51),EDATE(EDATE($G51,30),0))</f>
        <v>44326</v>
      </c>
      <c r="BP51" s="304"/>
      <c r="BQ51" s="220">
        <f>IF(COUNT($G51:G51),EDATE(EDATE($G51,31),0))</f>
        <v>44357</v>
      </c>
      <c r="BR51" s="304"/>
      <c r="BS51" s="220">
        <f>IF(COUNT($G51:G51),EDATE(EDATE($G51,32),0))</f>
        <v>44387</v>
      </c>
      <c r="BT51" s="304"/>
      <c r="BU51" s="220">
        <f>IF(COUNT($G51:G51),EDATE(EDATE($G51,33),0))</f>
        <v>44418</v>
      </c>
      <c r="BV51" s="304"/>
      <c r="BW51" s="220">
        <f>IF(COUNT($G51:G51),EDATE(EDATE($G51,34),0))</f>
        <v>44449</v>
      </c>
      <c r="BX51" s="304"/>
      <c r="BY51" s="220">
        <f>IF(COUNT($G51:G51),EDATE(EDATE($G51,35),0))</f>
        <v>44479</v>
      </c>
      <c r="BZ51" s="304"/>
      <c r="CA51" s="220">
        <f>IF(COUNT($G51:G51),EDATE(EDATE($G51,36),0))</f>
        <v>44510</v>
      </c>
      <c r="CB51" s="304"/>
      <c r="CC51" s="220">
        <f>IF(COUNT($G51:G51),EDATE(EDATE($G51,37),0))</f>
        <v>44540</v>
      </c>
      <c r="CD51" s="304"/>
      <c r="CE51" s="220">
        <f>IF(COUNT($G51:G51),EDATE(EDATE($G51,38),0))</f>
        <v>44571</v>
      </c>
      <c r="CF51" s="304"/>
      <c r="CG51" s="220">
        <f>IF(COUNT($G51:G51),EDATE(EDATE($G51,39),0))</f>
        <v>44602</v>
      </c>
      <c r="CH51" s="304"/>
      <c r="CI51" s="220">
        <f>IF(COUNT($G51:G51),EDATE(EDATE($G51,40),0))</f>
        <v>44630</v>
      </c>
      <c r="CJ51" s="304"/>
      <c r="CK51" s="220">
        <f>IF(COUNT($G51:G51),EDATE(EDATE($G51,41),0))</f>
        <v>44661</v>
      </c>
      <c r="CL51" s="304"/>
      <c r="CM51" s="220">
        <f>IF(COUNT($G51:G51),EDATE(EDATE($G51,42),0))</f>
        <v>44691</v>
      </c>
      <c r="CN51" s="304"/>
      <c r="CO51" s="220">
        <f>IF(COUNT($G51:G51),EDATE(EDATE($G51,43),0))</f>
        <v>44722</v>
      </c>
      <c r="CP51" s="304"/>
      <c r="CQ51" s="220">
        <f>IF(COUNT($G51:G51),EDATE(EDATE($G51,44),0))</f>
        <v>44752</v>
      </c>
      <c r="CR51" s="304"/>
      <c r="CS51" s="220">
        <f>IF(COUNT($G51:G51),EDATE(EDATE($G51,45),0))</f>
        <v>44783</v>
      </c>
      <c r="CT51" s="304"/>
      <c r="CU51" s="220">
        <f>IF(COUNT($G51:G51),EDATE(EDATE($G51,46),0))</f>
        <v>44814</v>
      </c>
      <c r="CV51" s="304"/>
      <c r="CW51" s="220">
        <f>IF(COUNT($G51:G51),EDATE(EDATE($G51,47),0))</f>
        <v>44844</v>
      </c>
      <c r="CX51" s="304"/>
      <c r="CY51" s="220">
        <f>IF(COUNT($G51:G51),EDATE(EDATE($G51,48),0))</f>
        <v>44875</v>
      </c>
      <c r="CZ51" s="304"/>
      <c r="DA51" s="220">
        <f>IF(COUNT($G51:G51),EDATE(EDATE($G51,49),0))</f>
        <v>44905</v>
      </c>
      <c r="DB51" s="304"/>
      <c r="DC51" s="220">
        <f>IF(COUNT($G51:G51),EDATE(EDATE($G51,50),0))</f>
        <v>44936</v>
      </c>
      <c r="DD51" s="304"/>
      <c r="DE51" s="220">
        <f>IF(COUNT($G51:G51),EDATE(EDATE($G51,51),0))</f>
        <v>44967</v>
      </c>
      <c r="DF51" s="304"/>
      <c r="DG51" s="220">
        <f>IF(COUNT($G51:G51),EDATE(EDATE($G51,52),0))</f>
        <v>44995</v>
      </c>
      <c r="DH51" s="304"/>
      <c r="DI51" s="220">
        <f>IF(COUNT($G51:G51),EDATE(EDATE($G51,53),0))</f>
        <v>45026</v>
      </c>
      <c r="DJ51" s="304"/>
      <c r="DK51" s="220">
        <f>IF(COUNT($G51:G51),EDATE(EDATE($G51,54),0))</f>
        <v>45056</v>
      </c>
      <c r="DL51" s="304"/>
      <c r="DM51" s="220">
        <f>IF(COUNT($G51:G51),EDATE(EDATE($G51,55),0))</f>
        <v>45087</v>
      </c>
      <c r="DN51" s="304"/>
      <c r="DO51" s="220">
        <f>IF(COUNT($G51:G51),EDATE(EDATE($G51,56),0))</f>
        <v>45117</v>
      </c>
      <c r="DP51" s="304"/>
      <c r="DQ51" s="220">
        <f>IF(COUNT($G51:G51),EDATE(EDATE($G51,57),0))</f>
        <v>45148</v>
      </c>
      <c r="DR51" s="304"/>
      <c r="DS51" s="220">
        <f>IF(COUNT($G51:G51),EDATE(EDATE($G51,58),0))</f>
        <v>45179</v>
      </c>
      <c r="DT51" s="304"/>
      <c r="DU51" s="220">
        <f>IF(COUNT($G51:G51),EDATE(EDATE($G51,59),0))</f>
        <v>45209</v>
      </c>
      <c r="DV51" s="304"/>
      <c r="DW51" s="220">
        <f>IF(COUNT($G51:G51),EDATE(EDATE($G51,60),0))</f>
        <v>45240</v>
      </c>
      <c r="DX51" s="304"/>
      <c r="DY51" s="220">
        <f>IF(COUNT($G51:G51),EDATE(EDATE($G51,61),0))</f>
        <v>45270</v>
      </c>
      <c r="DZ51" s="304"/>
      <c r="EA51" s="220">
        <f>IF(COUNT($G51:G51),EDATE(EDATE($G51,62),0))</f>
        <v>45301</v>
      </c>
      <c r="EB51" s="304"/>
      <c r="EC51" s="220">
        <f>IF(COUNT($G51:G51),EDATE(EDATE($G51,63),0))</f>
        <v>45332</v>
      </c>
      <c r="ED51" s="304"/>
      <c r="EE51" s="220">
        <f>IF(COUNT($G51:G51),EDATE(EDATE($G51,64),0))</f>
        <v>45361</v>
      </c>
      <c r="EF51" s="308"/>
      <c r="EG51" s="47"/>
    </row>
    <row r="52" spans="1:137" ht="21" customHeight="1" thickBot="1">
      <c r="A52" s="215" t="str">
        <f t="shared" ca="1" si="0"/>
        <v/>
      </c>
      <c r="B52" s="280"/>
      <c r="C52" s="282" t="e">
        <f>+VLOOKUP(B52,'اسماء العملاء'!$A$2:$E$1270,5,FALSE)</f>
        <v>#N/A</v>
      </c>
      <c r="D52" s="282" t="e">
        <f>+VLOOKUP(B52,'اسماء العملاء'!$A$2:$C$1270,2,FALSE)</f>
        <v>#N/A</v>
      </c>
      <c r="E52" s="282" t="e">
        <f>+VLOOKUP(B52,'اسماء العملاء'!$A$2:$C$1270,3,FALSE)</f>
        <v>#N/A</v>
      </c>
      <c r="F52" s="218" t="e">
        <f>+VLOOKUP(B52,'اسماء العملاء'!$A$2:$F$142,6,FALSE)</f>
        <v>#N/A</v>
      </c>
      <c r="G52" s="220">
        <v>43415</v>
      </c>
      <c r="H52" s="303"/>
      <c r="I52" s="220">
        <f>IF(COUNT($G52:G52),EDATE(EDATE($G52,1),0))</f>
        <v>43445</v>
      </c>
      <c r="J52" s="304"/>
      <c r="K52" s="220">
        <f>IF(COUNT($G52:G52),EDATE(EDATE($G52,2),0))</f>
        <v>43476</v>
      </c>
      <c r="L52" s="304"/>
      <c r="M52" s="220">
        <f>IF(COUNT($G52:G52),EDATE(EDATE($G52,3),0))</f>
        <v>43507</v>
      </c>
      <c r="N52" s="304"/>
      <c r="O52" s="220">
        <f>IF(COUNT($G52:G52),EDATE(EDATE($G52,4),0))</f>
        <v>43535</v>
      </c>
      <c r="P52" s="304"/>
      <c r="Q52" s="220">
        <f>IF(COUNT($G52:G52),EDATE(EDATE($G52,5),0))</f>
        <v>43566</v>
      </c>
      <c r="R52" s="304"/>
      <c r="S52" s="220">
        <f>IF(COUNT($G52:G52),EDATE(EDATE($G52,6),0))</f>
        <v>43596</v>
      </c>
      <c r="T52" s="304"/>
      <c r="U52" s="220">
        <f>IF(COUNT($G52:G52),EDATE(EDATE($G52,7),0))</f>
        <v>43627</v>
      </c>
      <c r="V52" s="304"/>
      <c r="W52" s="220">
        <f>IF(COUNT($G52:G52),EDATE(EDATE($G52,8),0))</f>
        <v>43657</v>
      </c>
      <c r="X52" s="304"/>
      <c r="Y52" s="220">
        <f>IF(COUNT($G52:G52),EDATE(EDATE($G52,9),0))</f>
        <v>43688</v>
      </c>
      <c r="Z52" s="304"/>
      <c r="AA52" s="220">
        <f>IF(COUNT($G52:G52),EDATE(EDATE($G52,10),0))</f>
        <v>43719</v>
      </c>
      <c r="AB52" s="304"/>
      <c r="AC52" s="220">
        <f>IF(COUNT($G52:G52),EDATE(EDATE($G52,11),0))</f>
        <v>43749</v>
      </c>
      <c r="AD52" s="304"/>
      <c r="AE52" s="220">
        <f>IF(COUNT($G52:G52),EDATE(EDATE($G52,12),0))</f>
        <v>43780</v>
      </c>
      <c r="AF52" s="304"/>
      <c r="AG52" s="220">
        <f>IF(COUNT($G52:G52),EDATE(EDATE($G52,13),0))</f>
        <v>43810</v>
      </c>
      <c r="AH52" s="304"/>
      <c r="AI52" s="220">
        <f>IF(COUNT($G52:G52),EDATE(EDATE($G52,14),0))</f>
        <v>43841</v>
      </c>
      <c r="AJ52" s="304"/>
      <c r="AK52" s="220">
        <f>IF(COUNT($G52:G52),EDATE(EDATE($G52,15),0))</f>
        <v>43872</v>
      </c>
      <c r="AL52" s="304"/>
      <c r="AM52" s="220">
        <f>IF(COUNT($G52:G52),EDATE(EDATE($G52,16),0))</f>
        <v>43901</v>
      </c>
      <c r="AN52" s="304"/>
      <c r="AO52" s="220">
        <f>IF(COUNT($G52:G52),EDATE(EDATE($G52,17),0))</f>
        <v>43932</v>
      </c>
      <c r="AP52" s="304"/>
      <c r="AQ52" s="220">
        <f>IF(COUNT($G52:G52),EDATE(EDATE($G52,18),0))</f>
        <v>43962</v>
      </c>
      <c r="AR52" s="304"/>
      <c r="AS52" s="220">
        <f>IF(COUNT($G52:G52),EDATE(EDATE($G52,19),0))</f>
        <v>43993</v>
      </c>
      <c r="AT52" s="304"/>
      <c r="AU52" s="220">
        <f>IF(COUNT($G52:G52),EDATE(EDATE($G52,20),0))</f>
        <v>44023</v>
      </c>
      <c r="AV52" s="304"/>
      <c r="AW52" s="220">
        <f>IF(COUNT($G52:G52),EDATE(EDATE($G52,21),0))</f>
        <v>44054</v>
      </c>
      <c r="AX52" s="304"/>
      <c r="AY52" s="220">
        <f>IF(COUNT($G52:G52),EDATE(EDATE($G52,22),0))</f>
        <v>44085</v>
      </c>
      <c r="AZ52" s="304"/>
      <c r="BA52" s="220">
        <f>IF(COUNT($G52:G52),EDATE(EDATE($G52,23),0))</f>
        <v>44115</v>
      </c>
      <c r="BB52" s="304"/>
      <c r="BC52" s="220">
        <f>IF(COUNT($G52:G52),EDATE(EDATE($G52,24),0))</f>
        <v>44146</v>
      </c>
      <c r="BD52" s="304"/>
      <c r="BE52" s="220">
        <f>IF(COUNT($G52:G52),EDATE(EDATE($G52,25),0))</f>
        <v>44176</v>
      </c>
      <c r="BF52" s="304"/>
      <c r="BG52" s="220">
        <f>IF(COUNT($G52:G52),EDATE(EDATE($G52,26),0))</f>
        <v>44207</v>
      </c>
      <c r="BH52" s="304"/>
      <c r="BI52" s="220">
        <f>IF(COUNT($G52:G52),EDATE(EDATE($G52,27),0))</f>
        <v>44238</v>
      </c>
      <c r="BJ52" s="304"/>
      <c r="BK52" s="220">
        <f>IF(COUNT($G52:G52),EDATE(EDATE($G52,28),0))</f>
        <v>44266</v>
      </c>
      <c r="BL52" s="304"/>
      <c r="BM52" s="220">
        <f>IF(COUNT($G52:G52),EDATE(EDATE($G52,29),0))</f>
        <v>44297</v>
      </c>
      <c r="BN52" s="304"/>
      <c r="BO52" s="220">
        <f>IF(COUNT($G52:G52),EDATE(EDATE($G52,30),0))</f>
        <v>44327</v>
      </c>
      <c r="BP52" s="304"/>
      <c r="BQ52" s="220">
        <f>IF(COUNT($G52:G52),EDATE(EDATE($G52,31),0))</f>
        <v>44358</v>
      </c>
      <c r="BR52" s="304"/>
      <c r="BS52" s="220">
        <f>IF(COUNT($G52:G52),EDATE(EDATE($G52,32),0))</f>
        <v>44388</v>
      </c>
      <c r="BT52" s="304"/>
      <c r="BU52" s="220">
        <f>IF(COUNT($G52:G52),EDATE(EDATE($G52,33),0))</f>
        <v>44419</v>
      </c>
      <c r="BV52" s="304"/>
      <c r="BW52" s="220">
        <f>IF(COUNT($G52:G52),EDATE(EDATE($G52,34),0))</f>
        <v>44450</v>
      </c>
      <c r="BX52" s="304"/>
      <c r="BY52" s="220">
        <f>IF(COUNT($G52:G52),EDATE(EDATE($G52,35),0))</f>
        <v>44480</v>
      </c>
      <c r="BZ52" s="304"/>
      <c r="CA52" s="220">
        <f>IF(COUNT($G52:G52),EDATE(EDATE($G52,36),0))</f>
        <v>44511</v>
      </c>
      <c r="CB52" s="304"/>
      <c r="CC52" s="220">
        <f>IF(COUNT($G52:G52),EDATE(EDATE($G52,37),0))</f>
        <v>44541</v>
      </c>
      <c r="CD52" s="304"/>
      <c r="CE52" s="220">
        <f>IF(COUNT($G52:G52),EDATE(EDATE($G52,38),0))</f>
        <v>44572</v>
      </c>
      <c r="CF52" s="304"/>
      <c r="CG52" s="220">
        <f>IF(COUNT($G52:G52),EDATE(EDATE($G52,39),0))</f>
        <v>44603</v>
      </c>
      <c r="CH52" s="304"/>
      <c r="CI52" s="220">
        <f>IF(COUNT($G52:G52),EDATE(EDATE($G52,40),0))</f>
        <v>44631</v>
      </c>
      <c r="CJ52" s="304"/>
      <c r="CK52" s="220">
        <f>IF(COUNT($G52:G52),EDATE(EDATE($G52,41),0))</f>
        <v>44662</v>
      </c>
      <c r="CL52" s="304"/>
      <c r="CM52" s="220">
        <f>IF(COUNT($G52:G52),EDATE(EDATE($G52,42),0))</f>
        <v>44692</v>
      </c>
      <c r="CN52" s="304"/>
      <c r="CO52" s="220">
        <f>IF(COUNT($G52:G52),EDATE(EDATE($G52,43),0))</f>
        <v>44723</v>
      </c>
      <c r="CP52" s="304"/>
      <c r="CQ52" s="220">
        <f>IF(COUNT($G52:G52),EDATE(EDATE($G52,44),0))</f>
        <v>44753</v>
      </c>
      <c r="CR52" s="304"/>
      <c r="CS52" s="220">
        <f>IF(COUNT($G52:G52),EDATE(EDATE($G52,45),0))</f>
        <v>44784</v>
      </c>
      <c r="CT52" s="304"/>
      <c r="CU52" s="220">
        <f>IF(COUNT($G52:G52),EDATE(EDATE($G52,46),0))</f>
        <v>44815</v>
      </c>
      <c r="CV52" s="304"/>
      <c r="CW52" s="220">
        <f>IF(COUNT($G52:G52),EDATE(EDATE($G52,47),0))</f>
        <v>44845</v>
      </c>
      <c r="CX52" s="304"/>
      <c r="CY52" s="220">
        <f>IF(COUNT($G52:G52),EDATE(EDATE($G52,48),0))</f>
        <v>44876</v>
      </c>
      <c r="CZ52" s="304"/>
      <c r="DA52" s="220">
        <f>IF(COUNT($G52:G52),EDATE(EDATE($G52,49),0))</f>
        <v>44906</v>
      </c>
      <c r="DB52" s="304"/>
      <c r="DC52" s="220">
        <f>IF(COUNT($G52:G52),EDATE(EDATE($G52,50),0))</f>
        <v>44937</v>
      </c>
      <c r="DD52" s="304"/>
      <c r="DE52" s="220">
        <f>IF(COUNT($G52:G52),EDATE(EDATE($G52,51),0))</f>
        <v>44968</v>
      </c>
      <c r="DF52" s="304"/>
      <c r="DG52" s="220">
        <f>IF(COUNT($G52:G52),EDATE(EDATE($G52,52),0))</f>
        <v>44996</v>
      </c>
      <c r="DH52" s="304"/>
      <c r="DI52" s="220">
        <f>IF(COUNT($G52:G52),EDATE(EDATE($G52,53),0))</f>
        <v>45027</v>
      </c>
      <c r="DJ52" s="304"/>
      <c r="DK52" s="220">
        <f>IF(COUNT($G52:G52),EDATE(EDATE($G52,54),0))</f>
        <v>45057</v>
      </c>
      <c r="DL52" s="304"/>
      <c r="DM52" s="220">
        <f>IF(COUNT($G52:G52),EDATE(EDATE($G52,55),0))</f>
        <v>45088</v>
      </c>
      <c r="DN52" s="304"/>
      <c r="DO52" s="220">
        <f>IF(COUNT($G52:G52),EDATE(EDATE($G52,56),0))</f>
        <v>45118</v>
      </c>
      <c r="DP52" s="304"/>
      <c r="DQ52" s="220">
        <f>IF(COUNT($G52:G52),EDATE(EDATE($G52,57),0))</f>
        <v>45149</v>
      </c>
      <c r="DR52" s="304"/>
      <c r="DS52" s="220">
        <f>IF(COUNT($G52:G52),EDATE(EDATE($G52,58),0))</f>
        <v>45180</v>
      </c>
      <c r="DT52" s="304"/>
      <c r="DU52" s="220">
        <f>IF(COUNT($G52:G52),EDATE(EDATE($G52,59),0))</f>
        <v>45210</v>
      </c>
      <c r="DV52" s="304"/>
      <c r="DW52" s="220">
        <f>IF(COUNT($G52:G52),EDATE(EDATE($G52,60),0))</f>
        <v>45241</v>
      </c>
      <c r="DX52" s="304"/>
      <c r="DY52" s="220">
        <f>IF(COUNT($G52:G52),EDATE(EDATE($G52,61),0))</f>
        <v>45271</v>
      </c>
      <c r="DZ52" s="304"/>
      <c r="EA52" s="220">
        <f>IF(COUNT($G52:G52),EDATE(EDATE($G52,62),0))</f>
        <v>45302</v>
      </c>
      <c r="EB52" s="304"/>
      <c r="EC52" s="220">
        <f>IF(COUNT($G52:G52),EDATE(EDATE($G52,63),0))</f>
        <v>45333</v>
      </c>
      <c r="ED52" s="304"/>
      <c r="EE52" s="220">
        <f>IF(COUNT($G52:G52),EDATE(EDATE($G52,64),0))</f>
        <v>45362</v>
      </c>
      <c r="EF52" s="308"/>
      <c r="EG52" s="47"/>
    </row>
    <row r="53" spans="1:137" ht="21" customHeight="1" thickBot="1">
      <c r="A53" s="215" t="str">
        <f t="shared" ca="1" si="0"/>
        <v/>
      </c>
      <c r="B53" s="280"/>
      <c r="C53" s="282" t="e">
        <f>+VLOOKUP(B53,'اسماء العملاء'!$A$2:$E$1270,5,FALSE)</f>
        <v>#N/A</v>
      </c>
      <c r="D53" s="282" t="e">
        <f>+VLOOKUP(B53,'اسماء العملاء'!$A$2:$C$1270,2,FALSE)</f>
        <v>#N/A</v>
      </c>
      <c r="E53" s="282" t="e">
        <f>+VLOOKUP(B53,'اسماء العملاء'!$A$2:$C$1270,3,FALSE)</f>
        <v>#N/A</v>
      </c>
      <c r="F53" s="218" t="e">
        <f>+VLOOKUP(B53,'اسماء العملاء'!$A$2:$F$142,6,FALSE)</f>
        <v>#N/A</v>
      </c>
      <c r="G53" s="220">
        <v>43416</v>
      </c>
      <c r="H53" s="303"/>
      <c r="I53" s="220">
        <f>IF(COUNT($G53:G53),EDATE(EDATE($G53,1),0))</f>
        <v>43446</v>
      </c>
      <c r="J53" s="304"/>
      <c r="K53" s="220">
        <f>IF(COUNT($G53:G53),EDATE(EDATE($G53,2),0))</f>
        <v>43477</v>
      </c>
      <c r="L53" s="304"/>
      <c r="M53" s="220">
        <f>IF(COUNT($G53:G53),EDATE(EDATE($G53,3),0))</f>
        <v>43508</v>
      </c>
      <c r="N53" s="304"/>
      <c r="O53" s="220">
        <f>IF(COUNT($G53:G53),EDATE(EDATE($G53,4),0))</f>
        <v>43536</v>
      </c>
      <c r="P53" s="304"/>
      <c r="Q53" s="220">
        <f>IF(COUNT($G53:G53),EDATE(EDATE($G53,5),0))</f>
        <v>43567</v>
      </c>
      <c r="R53" s="304"/>
      <c r="S53" s="220">
        <f>IF(COUNT($G53:G53),EDATE(EDATE($G53,6),0))</f>
        <v>43597</v>
      </c>
      <c r="T53" s="304"/>
      <c r="U53" s="220">
        <f>IF(COUNT($G53:G53),EDATE(EDATE($G53,7),0))</f>
        <v>43628</v>
      </c>
      <c r="V53" s="304"/>
      <c r="W53" s="220">
        <f>IF(COUNT($G53:G53),EDATE(EDATE($G53,8),0))</f>
        <v>43658</v>
      </c>
      <c r="X53" s="304"/>
      <c r="Y53" s="220">
        <f>IF(COUNT($G53:G53),EDATE(EDATE($G53,9),0))</f>
        <v>43689</v>
      </c>
      <c r="Z53" s="304"/>
      <c r="AA53" s="220">
        <f>IF(COUNT($G53:G53),EDATE(EDATE($G53,10),0))</f>
        <v>43720</v>
      </c>
      <c r="AB53" s="304"/>
      <c r="AC53" s="220">
        <f>IF(COUNT($G53:G53),EDATE(EDATE($G53,11),0))</f>
        <v>43750</v>
      </c>
      <c r="AD53" s="304"/>
      <c r="AE53" s="220">
        <f>IF(COUNT($G53:G53),EDATE(EDATE($G53,12),0))</f>
        <v>43781</v>
      </c>
      <c r="AF53" s="304"/>
      <c r="AG53" s="220">
        <f>IF(COUNT($G53:G53),EDATE(EDATE($G53,13),0))</f>
        <v>43811</v>
      </c>
      <c r="AH53" s="304"/>
      <c r="AI53" s="220">
        <f>IF(COUNT($G53:G53),EDATE(EDATE($G53,14),0))</f>
        <v>43842</v>
      </c>
      <c r="AJ53" s="304"/>
      <c r="AK53" s="220">
        <f>IF(COUNT($G53:G53),EDATE(EDATE($G53,15),0))</f>
        <v>43873</v>
      </c>
      <c r="AL53" s="304"/>
      <c r="AM53" s="220">
        <f>IF(COUNT($G53:G53),EDATE(EDATE($G53,16),0))</f>
        <v>43902</v>
      </c>
      <c r="AN53" s="304"/>
      <c r="AO53" s="220">
        <f>IF(COUNT($G53:G53),EDATE(EDATE($G53,17),0))</f>
        <v>43933</v>
      </c>
      <c r="AP53" s="304"/>
      <c r="AQ53" s="220">
        <f>IF(COUNT($G53:G53),EDATE(EDATE($G53,18),0))</f>
        <v>43963</v>
      </c>
      <c r="AR53" s="304"/>
      <c r="AS53" s="220">
        <f>IF(COUNT($G53:G53),EDATE(EDATE($G53,19),0))</f>
        <v>43994</v>
      </c>
      <c r="AT53" s="304"/>
      <c r="AU53" s="220">
        <f>IF(COUNT($G53:G53),EDATE(EDATE($G53,20),0))</f>
        <v>44024</v>
      </c>
      <c r="AV53" s="304"/>
      <c r="AW53" s="220">
        <f>IF(COUNT($G53:G53),EDATE(EDATE($G53,21),0))</f>
        <v>44055</v>
      </c>
      <c r="AX53" s="304"/>
      <c r="AY53" s="220">
        <f>IF(COUNT($G53:G53),EDATE(EDATE($G53,22),0))</f>
        <v>44086</v>
      </c>
      <c r="AZ53" s="304"/>
      <c r="BA53" s="220">
        <f>IF(COUNT($G53:G53),EDATE(EDATE($G53,23),0))</f>
        <v>44116</v>
      </c>
      <c r="BB53" s="304"/>
      <c r="BC53" s="220">
        <f>IF(COUNT($G53:G53),EDATE(EDATE($G53,24),0))</f>
        <v>44147</v>
      </c>
      <c r="BD53" s="304"/>
      <c r="BE53" s="220">
        <f>IF(COUNT($G53:G53),EDATE(EDATE($G53,25),0))</f>
        <v>44177</v>
      </c>
      <c r="BF53" s="304"/>
      <c r="BG53" s="220">
        <f>IF(COUNT($G53:G53),EDATE(EDATE($G53,26),0))</f>
        <v>44208</v>
      </c>
      <c r="BH53" s="304"/>
      <c r="BI53" s="220">
        <f>IF(COUNT($G53:G53),EDATE(EDATE($G53,27),0))</f>
        <v>44239</v>
      </c>
      <c r="BJ53" s="304"/>
      <c r="BK53" s="220">
        <f>IF(COUNT($G53:G53),EDATE(EDATE($G53,28),0))</f>
        <v>44267</v>
      </c>
      <c r="BL53" s="304"/>
      <c r="BM53" s="220">
        <f>IF(COUNT($G53:G53),EDATE(EDATE($G53,29),0))</f>
        <v>44298</v>
      </c>
      <c r="BN53" s="304"/>
      <c r="BO53" s="220">
        <f>IF(COUNT($G53:G53),EDATE(EDATE($G53,30),0))</f>
        <v>44328</v>
      </c>
      <c r="BP53" s="304"/>
      <c r="BQ53" s="220">
        <f>IF(COUNT($G53:G53),EDATE(EDATE($G53,31),0))</f>
        <v>44359</v>
      </c>
      <c r="BR53" s="304"/>
      <c r="BS53" s="220">
        <f>IF(COUNT($G53:G53),EDATE(EDATE($G53,32),0))</f>
        <v>44389</v>
      </c>
      <c r="BT53" s="304"/>
      <c r="BU53" s="220">
        <f>IF(COUNT($G53:G53),EDATE(EDATE($G53,33),0))</f>
        <v>44420</v>
      </c>
      <c r="BV53" s="304"/>
      <c r="BW53" s="220">
        <f>IF(COUNT($G53:G53),EDATE(EDATE($G53,34),0))</f>
        <v>44451</v>
      </c>
      <c r="BX53" s="304"/>
      <c r="BY53" s="220">
        <f>IF(COUNT($G53:G53),EDATE(EDATE($G53,35),0))</f>
        <v>44481</v>
      </c>
      <c r="BZ53" s="304"/>
      <c r="CA53" s="220">
        <f>IF(COUNT($G53:G53),EDATE(EDATE($G53,36),0))</f>
        <v>44512</v>
      </c>
      <c r="CB53" s="304"/>
      <c r="CC53" s="220">
        <f>IF(COUNT($G53:G53),EDATE(EDATE($G53,37),0))</f>
        <v>44542</v>
      </c>
      <c r="CD53" s="304"/>
      <c r="CE53" s="220">
        <f>IF(COUNT($G53:G53),EDATE(EDATE($G53,38),0))</f>
        <v>44573</v>
      </c>
      <c r="CF53" s="304"/>
      <c r="CG53" s="220">
        <f>IF(COUNT($G53:G53),EDATE(EDATE($G53,39),0))</f>
        <v>44604</v>
      </c>
      <c r="CH53" s="304"/>
      <c r="CI53" s="220">
        <f>IF(COUNT($G53:G53),EDATE(EDATE($G53,40),0))</f>
        <v>44632</v>
      </c>
      <c r="CJ53" s="304"/>
      <c r="CK53" s="220">
        <f>IF(COUNT($G53:G53),EDATE(EDATE($G53,41),0))</f>
        <v>44663</v>
      </c>
      <c r="CL53" s="304"/>
      <c r="CM53" s="220">
        <f>IF(COUNT($G53:G53),EDATE(EDATE($G53,42),0))</f>
        <v>44693</v>
      </c>
      <c r="CN53" s="304"/>
      <c r="CO53" s="220">
        <f>IF(COUNT($G53:G53),EDATE(EDATE($G53,43),0))</f>
        <v>44724</v>
      </c>
      <c r="CP53" s="304"/>
      <c r="CQ53" s="220">
        <f>IF(COUNT($G53:G53),EDATE(EDATE($G53,44),0))</f>
        <v>44754</v>
      </c>
      <c r="CR53" s="304"/>
      <c r="CS53" s="220">
        <f>IF(COUNT($G53:G53),EDATE(EDATE($G53,45),0))</f>
        <v>44785</v>
      </c>
      <c r="CT53" s="304"/>
      <c r="CU53" s="220">
        <f>IF(COUNT($G53:G53),EDATE(EDATE($G53,46),0))</f>
        <v>44816</v>
      </c>
      <c r="CV53" s="304"/>
      <c r="CW53" s="220">
        <f>IF(COUNT($G53:G53),EDATE(EDATE($G53,47),0))</f>
        <v>44846</v>
      </c>
      <c r="CX53" s="304"/>
      <c r="CY53" s="220">
        <f>IF(COUNT($G53:G53),EDATE(EDATE($G53,48),0))</f>
        <v>44877</v>
      </c>
      <c r="CZ53" s="304"/>
      <c r="DA53" s="220">
        <f>IF(COUNT($G53:G53),EDATE(EDATE($G53,49),0))</f>
        <v>44907</v>
      </c>
      <c r="DB53" s="304"/>
      <c r="DC53" s="220">
        <f>IF(COUNT($G53:G53),EDATE(EDATE($G53,50),0))</f>
        <v>44938</v>
      </c>
      <c r="DD53" s="304"/>
      <c r="DE53" s="220">
        <f>IF(COUNT($G53:G53),EDATE(EDATE($G53,51),0))</f>
        <v>44969</v>
      </c>
      <c r="DF53" s="304"/>
      <c r="DG53" s="220">
        <f>IF(COUNT($G53:G53),EDATE(EDATE($G53,52),0))</f>
        <v>44997</v>
      </c>
      <c r="DH53" s="304"/>
      <c r="DI53" s="220">
        <f>IF(COUNT($G53:G53),EDATE(EDATE($G53,53),0))</f>
        <v>45028</v>
      </c>
      <c r="DJ53" s="304"/>
      <c r="DK53" s="220">
        <f>IF(COUNT($G53:G53),EDATE(EDATE($G53,54),0))</f>
        <v>45058</v>
      </c>
      <c r="DL53" s="304"/>
      <c r="DM53" s="220">
        <f>IF(COUNT($G53:G53),EDATE(EDATE($G53,55),0))</f>
        <v>45089</v>
      </c>
      <c r="DN53" s="304"/>
      <c r="DO53" s="220">
        <f>IF(COUNT($G53:G53),EDATE(EDATE($G53,56),0))</f>
        <v>45119</v>
      </c>
      <c r="DP53" s="304"/>
      <c r="DQ53" s="220">
        <f>IF(COUNT($G53:G53),EDATE(EDATE($G53,57),0))</f>
        <v>45150</v>
      </c>
      <c r="DR53" s="304"/>
      <c r="DS53" s="220">
        <f>IF(COUNT($G53:G53),EDATE(EDATE($G53,58),0))</f>
        <v>45181</v>
      </c>
      <c r="DT53" s="304"/>
      <c r="DU53" s="220">
        <f>IF(COUNT($G53:G53),EDATE(EDATE($G53,59),0))</f>
        <v>45211</v>
      </c>
      <c r="DV53" s="304"/>
      <c r="DW53" s="220">
        <f>IF(COUNT($G53:G53),EDATE(EDATE($G53,60),0))</f>
        <v>45242</v>
      </c>
      <c r="DX53" s="304"/>
      <c r="DY53" s="220">
        <f>IF(COUNT($G53:G53),EDATE(EDATE($G53,61),0))</f>
        <v>45272</v>
      </c>
      <c r="DZ53" s="304"/>
      <c r="EA53" s="220">
        <f>IF(COUNT($G53:G53),EDATE(EDATE($G53,62),0))</f>
        <v>45303</v>
      </c>
      <c r="EB53" s="304"/>
      <c r="EC53" s="220">
        <f>IF(COUNT($G53:G53),EDATE(EDATE($G53,63),0))</f>
        <v>45334</v>
      </c>
      <c r="ED53" s="304"/>
      <c r="EE53" s="220">
        <f>IF(COUNT($G53:G53),EDATE(EDATE($G53,64),0))</f>
        <v>45363</v>
      </c>
      <c r="EF53" s="308"/>
      <c r="EG53" s="47"/>
    </row>
    <row r="54" spans="1:137" ht="21" customHeight="1" thickBot="1">
      <c r="A54" s="215" t="str">
        <f t="shared" ca="1" si="0"/>
        <v/>
      </c>
      <c r="B54" s="280"/>
      <c r="C54" s="282" t="e">
        <f>+VLOOKUP(B54,'اسماء العملاء'!$A$2:$E$1270,5,FALSE)</f>
        <v>#N/A</v>
      </c>
      <c r="D54" s="282" t="e">
        <f>+VLOOKUP(B54,'اسماء العملاء'!$A$2:$C$1270,2,FALSE)</f>
        <v>#N/A</v>
      </c>
      <c r="E54" s="282" t="e">
        <f>+VLOOKUP(B54,'اسماء العملاء'!$A$2:$C$1270,3,FALSE)</f>
        <v>#N/A</v>
      </c>
      <c r="F54" s="218" t="e">
        <f>+VLOOKUP(B54,'اسماء العملاء'!$A$2:$F$142,6,FALSE)</f>
        <v>#N/A</v>
      </c>
      <c r="G54" s="220">
        <v>43417</v>
      </c>
      <c r="H54" s="303"/>
      <c r="I54" s="220">
        <f>IF(COUNT($G54:G54),EDATE(EDATE($G54,1),0))</f>
        <v>43447</v>
      </c>
      <c r="J54" s="304"/>
      <c r="K54" s="220">
        <f>IF(COUNT($G54:G54),EDATE(EDATE($G54,2),0))</f>
        <v>43478</v>
      </c>
      <c r="L54" s="304"/>
      <c r="M54" s="220">
        <f>IF(COUNT($G54:G54),EDATE(EDATE($G54,3),0))</f>
        <v>43509</v>
      </c>
      <c r="N54" s="304"/>
      <c r="O54" s="220">
        <f>IF(COUNT($G54:G54),EDATE(EDATE($G54,4),0))</f>
        <v>43537</v>
      </c>
      <c r="P54" s="304"/>
      <c r="Q54" s="220">
        <f>IF(COUNT($G54:G54),EDATE(EDATE($G54,5),0))</f>
        <v>43568</v>
      </c>
      <c r="R54" s="304"/>
      <c r="S54" s="220">
        <f>IF(COUNT($G54:G54),EDATE(EDATE($G54,6),0))</f>
        <v>43598</v>
      </c>
      <c r="T54" s="304"/>
      <c r="U54" s="220">
        <f>IF(COUNT($G54:G54),EDATE(EDATE($G54,7),0))</f>
        <v>43629</v>
      </c>
      <c r="V54" s="304"/>
      <c r="W54" s="220">
        <f>IF(COUNT($G54:G54),EDATE(EDATE($G54,8),0))</f>
        <v>43659</v>
      </c>
      <c r="X54" s="304"/>
      <c r="Y54" s="220">
        <f>IF(COUNT($G54:G54),EDATE(EDATE($G54,9),0))</f>
        <v>43690</v>
      </c>
      <c r="Z54" s="304"/>
      <c r="AA54" s="220">
        <f>IF(COUNT($G54:G54),EDATE(EDATE($G54,10),0))</f>
        <v>43721</v>
      </c>
      <c r="AB54" s="304"/>
      <c r="AC54" s="220">
        <f>IF(COUNT($G54:G54),EDATE(EDATE($G54,11),0))</f>
        <v>43751</v>
      </c>
      <c r="AD54" s="304"/>
      <c r="AE54" s="220">
        <f>IF(COUNT($G54:G54),EDATE(EDATE($G54,12),0))</f>
        <v>43782</v>
      </c>
      <c r="AF54" s="304"/>
      <c r="AG54" s="220">
        <f>IF(COUNT($G54:G54),EDATE(EDATE($G54,13),0))</f>
        <v>43812</v>
      </c>
      <c r="AH54" s="304"/>
      <c r="AI54" s="220">
        <f>IF(COUNT($G54:G54),EDATE(EDATE($G54,14),0))</f>
        <v>43843</v>
      </c>
      <c r="AJ54" s="304"/>
      <c r="AK54" s="220">
        <f>IF(COUNT($G54:G54),EDATE(EDATE($G54,15),0))</f>
        <v>43874</v>
      </c>
      <c r="AL54" s="304"/>
      <c r="AM54" s="220">
        <f>IF(COUNT($G54:G54),EDATE(EDATE($G54,16),0))</f>
        <v>43903</v>
      </c>
      <c r="AN54" s="304"/>
      <c r="AO54" s="220">
        <f>IF(COUNT($G54:G54),EDATE(EDATE($G54,17),0))</f>
        <v>43934</v>
      </c>
      <c r="AP54" s="304"/>
      <c r="AQ54" s="220">
        <f>IF(COUNT($G54:G54),EDATE(EDATE($G54,18),0))</f>
        <v>43964</v>
      </c>
      <c r="AR54" s="304"/>
      <c r="AS54" s="220">
        <f>IF(COUNT($G54:G54),EDATE(EDATE($G54,19),0))</f>
        <v>43995</v>
      </c>
      <c r="AT54" s="304"/>
      <c r="AU54" s="220">
        <f>IF(COUNT($G54:G54),EDATE(EDATE($G54,20),0))</f>
        <v>44025</v>
      </c>
      <c r="AV54" s="304"/>
      <c r="AW54" s="220">
        <f>IF(COUNT($G54:G54),EDATE(EDATE($G54,21),0))</f>
        <v>44056</v>
      </c>
      <c r="AX54" s="304"/>
      <c r="AY54" s="220">
        <f>IF(COUNT($G54:G54),EDATE(EDATE($G54,22),0))</f>
        <v>44087</v>
      </c>
      <c r="AZ54" s="304"/>
      <c r="BA54" s="220">
        <f>IF(COUNT($G54:G54),EDATE(EDATE($G54,23),0))</f>
        <v>44117</v>
      </c>
      <c r="BB54" s="304"/>
      <c r="BC54" s="220">
        <f>IF(COUNT($G54:G54),EDATE(EDATE($G54,24),0))</f>
        <v>44148</v>
      </c>
      <c r="BD54" s="304"/>
      <c r="BE54" s="220">
        <f>IF(COUNT($G54:G54),EDATE(EDATE($G54,25),0))</f>
        <v>44178</v>
      </c>
      <c r="BF54" s="304"/>
      <c r="BG54" s="220">
        <f>IF(COUNT($G54:G54),EDATE(EDATE($G54,26),0))</f>
        <v>44209</v>
      </c>
      <c r="BH54" s="304"/>
      <c r="BI54" s="220">
        <f>IF(COUNT($G54:G54),EDATE(EDATE($G54,27),0))</f>
        <v>44240</v>
      </c>
      <c r="BJ54" s="304"/>
      <c r="BK54" s="220">
        <f>IF(COUNT($G54:G54),EDATE(EDATE($G54,28),0))</f>
        <v>44268</v>
      </c>
      <c r="BL54" s="304"/>
      <c r="BM54" s="220">
        <f>IF(COUNT($G54:G54),EDATE(EDATE($G54,29),0))</f>
        <v>44299</v>
      </c>
      <c r="BN54" s="304"/>
      <c r="BO54" s="220">
        <f>IF(COUNT($G54:G54),EDATE(EDATE($G54,30),0))</f>
        <v>44329</v>
      </c>
      <c r="BP54" s="304"/>
      <c r="BQ54" s="220">
        <f>IF(COUNT($G54:G54),EDATE(EDATE($G54,31),0))</f>
        <v>44360</v>
      </c>
      <c r="BR54" s="304"/>
      <c r="BS54" s="220">
        <f>IF(COUNT($G54:G54),EDATE(EDATE($G54,32),0))</f>
        <v>44390</v>
      </c>
      <c r="BT54" s="304"/>
      <c r="BU54" s="220">
        <f>IF(COUNT($G54:G54),EDATE(EDATE($G54,33),0))</f>
        <v>44421</v>
      </c>
      <c r="BV54" s="304"/>
      <c r="BW54" s="220">
        <f>IF(COUNT($G54:G54),EDATE(EDATE($G54,34),0))</f>
        <v>44452</v>
      </c>
      <c r="BX54" s="304"/>
      <c r="BY54" s="220">
        <f>IF(COUNT($G54:G54),EDATE(EDATE($G54,35),0))</f>
        <v>44482</v>
      </c>
      <c r="BZ54" s="304"/>
      <c r="CA54" s="220">
        <f>IF(COUNT($G54:G54),EDATE(EDATE($G54,36),0))</f>
        <v>44513</v>
      </c>
      <c r="CB54" s="304"/>
      <c r="CC54" s="220">
        <f>IF(COUNT($G54:G54),EDATE(EDATE($G54,37),0))</f>
        <v>44543</v>
      </c>
      <c r="CD54" s="304"/>
      <c r="CE54" s="220">
        <f>IF(COUNT($G54:G54),EDATE(EDATE($G54,38),0))</f>
        <v>44574</v>
      </c>
      <c r="CF54" s="304"/>
      <c r="CG54" s="220">
        <f>IF(COUNT($G54:G54),EDATE(EDATE($G54,39),0))</f>
        <v>44605</v>
      </c>
      <c r="CH54" s="304"/>
      <c r="CI54" s="220">
        <f>IF(COUNT($G54:G54),EDATE(EDATE($G54,40),0))</f>
        <v>44633</v>
      </c>
      <c r="CJ54" s="304"/>
      <c r="CK54" s="220">
        <f>IF(COUNT($G54:G54),EDATE(EDATE($G54,41),0))</f>
        <v>44664</v>
      </c>
      <c r="CL54" s="304"/>
      <c r="CM54" s="220">
        <f>IF(COUNT($G54:G54),EDATE(EDATE($G54,42),0))</f>
        <v>44694</v>
      </c>
      <c r="CN54" s="304"/>
      <c r="CO54" s="220">
        <f>IF(COUNT($G54:G54),EDATE(EDATE($G54,43),0))</f>
        <v>44725</v>
      </c>
      <c r="CP54" s="304"/>
      <c r="CQ54" s="220">
        <f>IF(COUNT($G54:G54),EDATE(EDATE($G54,44),0))</f>
        <v>44755</v>
      </c>
      <c r="CR54" s="304"/>
      <c r="CS54" s="220">
        <f>IF(COUNT($G54:G54),EDATE(EDATE($G54,45),0))</f>
        <v>44786</v>
      </c>
      <c r="CT54" s="304"/>
      <c r="CU54" s="220">
        <f>IF(COUNT($G54:G54),EDATE(EDATE($G54,46),0))</f>
        <v>44817</v>
      </c>
      <c r="CV54" s="304"/>
      <c r="CW54" s="220">
        <f>IF(COUNT($G54:G54),EDATE(EDATE($G54,47),0))</f>
        <v>44847</v>
      </c>
      <c r="CX54" s="304"/>
      <c r="CY54" s="220">
        <f>IF(COUNT($G54:G54),EDATE(EDATE($G54,48),0))</f>
        <v>44878</v>
      </c>
      <c r="CZ54" s="304"/>
      <c r="DA54" s="220">
        <f>IF(COUNT($G54:G54),EDATE(EDATE($G54,49),0))</f>
        <v>44908</v>
      </c>
      <c r="DB54" s="304"/>
      <c r="DC54" s="220">
        <f>IF(COUNT($G54:G54),EDATE(EDATE($G54,50),0))</f>
        <v>44939</v>
      </c>
      <c r="DD54" s="304"/>
      <c r="DE54" s="220">
        <f>IF(COUNT($G54:G54),EDATE(EDATE($G54,51),0))</f>
        <v>44970</v>
      </c>
      <c r="DF54" s="304"/>
      <c r="DG54" s="220">
        <f>IF(COUNT($G54:G54),EDATE(EDATE($G54,52),0))</f>
        <v>44998</v>
      </c>
      <c r="DH54" s="304"/>
      <c r="DI54" s="220">
        <f>IF(COUNT($G54:G54),EDATE(EDATE($G54,53),0))</f>
        <v>45029</v>
      </c>
      <c r="DJ54" s="304"/>
      <c r="DK54" s="220">
        <f>IF(COUNT($G54:G54),EDATE(EDATE($G54,54),0))</f>
        <v>45059</v>
      </c>
      <c r="DL54" s="304"/>
      <c r="DM54" s="220">
        <f>IF(COUNT($G54:G54),EDATE(EDATE($G54,55),0))</f>
        <v>45090</v>
      </c>
      <c r="DN54" s="304"/>
      <c r="DO54" s="220">
        <f>IF(COUNT($G54:G54),EDATE(EDATE($G54,56),0))</f>
        <v>45120</v>
      </c>
      <c r="DP54" s="304"/>
      <c r="DQ54" s="220">
        <f>IF(COUNT($G54:G54),EDATE(EDATE($G54,57),0))</f>
        <v>45151</v>
      </c>
      <c r="DR54" s="304"/>
      <c r="DS54" s="220">
        <f>IF(COUNT($G54:G54),EDATE(EDATE($G54,58),0))</f>
        <v>45182</v>
      </c>
      <c r="DT54" s="304"/>
      <c r="DU54" s="220">
        <f>IF(COUNT($G54:G54),EDATE(EDATE($G54,59),0))</f>
        <v>45212</v>
      </c>
      <c r="DV54" s="304"/>
      <c r="DW54" s="220">
        <f>IF(COUNT($G54:G54),EDATE(EDATE($G54,60),0))</f>
        <v>45243</v>
      </c>
      <c r="DX54" s="304"/>
      <c r="DY54" s="220">
        <f>IF(COUNT($G54:G54),EDATE(EDATE($G54,61),0))</f>
        <v>45273</v>
      </c>
      <c r="DZ54" s="304"/>
      <c r="EA54" s="220">
        <f>IF(COUNT($G54:G54),EDATE(EDATE($G54,62),0))</f>
        <v>45304</v>
      </c>
      <c r="EB54" s="304"/>
      <c r="EC54" s="220">
        <f>IF(COUNT($G54:G54),EDATE(EDATE($G54,63),0))</f>
        <v>45335</v>
      </c>
      <c r="ED54" s="304"/>
      <c r="EE54" s="220">
        <f>IF(COUNT($G54:G54),EDATE(EDATE($G54,64),0))</f>
        <v>45364</v>
      </c>
      <c r="EF54" s="308"/>
      <c r="EG54" s="47"/>
    </row>
    <row r="55" spans="1:137" ht="21" customHeight="1" thickBot="1">
      <c r="A55" s="215" t="str">
        <f t="shared" ca="1" si="0"/>
        <v/>
      </c>
      <c r="B55" s="280"/>
      <c r="C55" s="282" t="e">
        <f>+VLOOKUP(B55,'اسماء العملاء'!$A$2:$E$1270,5,FALSE)</f>
        <v>#N/A</v>
      </c>
      <c r="D55" s="282" t="e">
        <f>+VLOOKUP(B55,'اسماء العملاء'!$A$2:$C$1270,2,FALSE)</f>
        <v>#N/A</v>
      </c>
      <c r="E55" s="282" t="e">
        <f>+VLOOKUP(B55,'اسماء العملاء'!$A$2:$C$1270,3,FALSE)</f>
        <v>#N/A</v>
      </c>
      <c r="F55" s="218" t="e">
        <f>+VLOOKUP(B55,'اسماء العملاء'!$A$2:$F$142,6,FALSE)</f>
        <v>#N/A</v>
      </c>
      <c r="G55" s="220">
        <v>43418</v>
      </c>
      <c r="H55" s="303"/>
      <c r="I55" s="220">
        <f>IF(COUNT($G55:G55),EDATE(EDATE($G55,1),0))</f>
        <v>43448</v>
      </c>
      <c r="J55" s="304"/>
      <c r="K55" s="220">
        <f>IF(COUNT($G55:G55),EDATE(EDATE($G55,2),0))</f>
        <v>43479</v>
      </c>
      <c r="L55" s="304"/>
      <c r="M55" s="220">
        <f>IF(COUNT($G55:G55),EDATE(EDATE($G55,3),0))</f>
        <v>43510</v>
      </c>
      <c r="N55" s="304"/>
      <c r="O55" s="220">
        <f>IF(COUNT($G55:G55),EDATE(EDATE($G55,4),0))</f>
        <v>43538</v>
      </c>
      <c r="P55" s="304"/>
      <c r="Q55" s="220">
        <f>IF(COUNT($G55:G55),EDATE(EDATE($G55,5),0))</f>
        <v>43569</v>
      </c>
      <c r="R55" s="304"/>
      <c r="S55" s="220">
        <f>IF(COUNT($G55:G55),EDATE(EDATE($G55,6),0))</f>
        <v>43599</v>
      </c>
      <c r="T55" s="304"/>
      <c r="U55" s="220">
        <f>IF(COUNT($G55:G55),EDATE(EDATE($G55,7),0))</f>
        <v>43630</v>
      </c>
      <c r="V55" s="304"/>
      <c r="W55" s="220">
        <f>IF(COUNT($G55:G55),EDATE(EDATE($G55,8),0))</f>
        <v>43660</v>
      </c>
      <c r="X55" s="304"/>
      <c r="Y55" s="220">
        <f>IF(COUNT($G55:G55),EDATE(EDATE($G55,9),0))</f>
        <v>43691</v>
      </c>
      <c r="Z55" s="304"/>
      <c r="AA55" s="220">
        <f>IF(COUNT($G55:G55),EDATE(EDATE($G55,10),0))</f>
        <v>43722</v>
      </c>
      <c r="AB55" s="304"/>
      <c r="AC55" s="220">
        <f>IF(COUNT($G55:G55),EDATE(EDATE($G55,11),0))</f>
        <v>43752</v>
      </c>
      <c r="AD55" s="304"/>
      <c r="AE55" s="220">
        <f>IF(COUNT($G55:G55),EDATE(EDATE($G55,12),0))</f>
        <v>43783</v>
      </c>
      <c r="AF55" s="304"/>
      <c r="AG55" s="220">
        <f>IF(COUNT($G55:G55),EDATE(EDATE($G55,13),0))</f>
        <v>43813</v>
      </c>
      <c r="AH55" s="304"/>
      <c r="AI55" s="220">
        <f>IF(COUNT($G55:G55),EDATE(EDATE($G55,14),0))</f>
        <v>43844</v>
      </c>
      <c r="AJ55" s="304"/>
      <c r="AK55" s="220">
        <f>IF(COUNT($G55:G55),EDATE(EDATE($G55,15),0))</f>
        <v>43875</v>
      </c>
      <c r="AL55" s="304"/>
      <c r="AM55" s="220">
        <f>IF(COUNT($G55:G55),EDATE(EDATE($G55,16),0))</f>
        <v>43904</v>
      </c>
      <c r="AN55" s="304"/>
      <c r="AO55" s="220">
        <f>IF(COUNT($G55:G55),EDATE(EDATE($G55,17),0))</f>
        <v>43935</v>
      </c>
      <c r="AP55" s="304"/>
      <c r="AQ55" s="220">
        <f>IF(COUNT($G55:G55),EDATE(EDATE($G55,18),0))</f>
        <v>43965</v>
      </c>
      <c r="AR55" s="304"/>
      <c r="AS55" s="220">
        <f>IF(COUNT($G55:G55),EDATE(EDATE($G55,19),0))</f>
        <v>43996</v>
      </c>
      <c r="AT55" s="304"/>
      <c r="AU55" s="220">
        <f>IF(COUNT($G55:G55),EDATE(EDATE($G55,20),0))</f>
        <v>44026</v>
      </c>
      <c r="AV55" s="304"/>
      <c r="AW55" s="220">
        <f>IF(COUNT($G55:G55),EDATE(EDATE($G55,21),0))</f>
        <v>44057</v>
      </c>
      <c r="AX55" s="304"/>
      <c r="AY55" s="220">
        <f>IF(COUNT($G55:G55),EDATE(EDATE($G55,22),0))</f>
        <v>44088</v>
      </c>
      <c r="AZ55" s="304"/>
      <c r="BA55" s="220">
        <f>IF(COUNT($G55:G55),EDATE(EDATE($G55,23),0))</f>
        <v>44118</v>
      </c>
      <c r="BB55" s="304"/>
      <c r="BC55" s="220">
        <f>IF(COUNT($G55:G55),EDATE(EDATE($G55,24),0))</f>
        <v>44149</v>
      </c>
      <c r="BD55" s="304"/>
      <c r="BE55" s="220">
        <f>IF(COUNT($G55:G55),EDATE(EDATE($G55,25),0))</f>
        <v>44179</v>
      </c>
      <c r="BF55" s="304"/>
      <c r="BG55" s="220">
        <f>IF(COUNT($G55:G55),EDATE(EDATE($G55,26),0))</f>
        <v>44210</v>
      </c>
      <c r="BH55" s="304"/>
      <c r="BI55" s="220">
        <f>IF(COUNT($G55:G55),EDATE(EDATE($G55,27),0))</f>
        <v>44241</v>
      </c>
      <c r="BJ55" s="304"/>
      <c r="BK55" s="220">
        <f>IF(COUNT($G55:G55),EDATE(EDATE($G55,28),0))</f>
        <v>44269</v>
      </c>
      <c r="BL55" s="304"/>
      <c r="BM55" s="220">
        <f>IF(COUNT($G55:G55),EDATE(EDATE($G55,29),0))</f>
        <v>44300</v>
      </c>
      <c r="BN55" s="304"/>
      <c r="BO55" s="220">
        <f>IF(COUNT($G55:G55),EDATE(EDATE($G55,30),0))</f>
        <v>44330</v>
      </c>
      <c r="BP55" s="304"/>
      <c r="BQ55" s="220">
        <f>IF(COUNT($G55:G55),EDATE(EDATE($G55,31),0))</f>
        <v>44361</v>
      </c>
      <c r="BR55" s="304"/>
      <c r="BS55" s="220">
        <f>IF(COUNT($G55:G55),EDATE(EDATE($G55,32),0))</f>
        <v>44391</v>
      </c>
      <c r="BT55" s="304"/>
      <c r="BU55" s="220">
        <f>IF(COUNT($G55:G55),EDATE(EDATE($G55,33),0))</f>
        <v>44422</v>
      </c>
      <c r="BV55" s="304"/>
      <c r="BW55" s="220">
        <f>IF(COUNT($G55:G55),EDATE(EDATE($G55,34),0))</f>
        <v>44453</v>
      </c>
      <c r="BX55" s="304"/>
      <c r="BY55" s="220">
        <f>IF(COUNT($G55:G55),EDATE(EDATE($G55,35),0))</f>
        <v>44483</v>
      </c>
      <c r="BZ55" s="304"/>
      <c r="CA55" s="220">
        <f>IF(COUNT($G55:G55),EDATE(EDATE($G55,36),0))</f>
        <v>44514</v>
      </c>
      <c r="CB55" s="304"/>
      <c r="CC55" s="220">
        <f>IF(COUNT($G55:G55),EDATE(EDATE($G55,37),0))</f>
        <v>44544</v>
      </c>
      <c r="CD55" s="304"/>
      <c r="CE55" s="220">
        <f>IF(COUNT($G55:G55),EDATE(EDATE($G55,38),0))</f>
        <v>44575</v>
      </c>
      <c r="CF55" s="304"/>
      <c r="CG55" s="220">
        <f>IF(COUNT($G55:G55),EDATE(EDATE($G55,39),0))</f>
        <v>44606</v>
      </c>
      <c r="CH55" s="304"/>
      <c r="CI55" s="220">
        <f>IF(COUNT($G55:G55),EDATE(EDATE($G55,40),0))</f>
        <v>44634</v>
      </c>
      <c r="CJ55" s="304"/>
      <c r="CK55" s="220">
        <f>IF(COUNT($G55:G55),EDATE(EDATE($G55,41),0))</f>
        <v>44665</v>
      </c>
      <c r="CL55" s="304"/>
      <c r="CM55" s="220">
        <f>IF(COUNT($G55:G55),EDATE(EDATE($G55,42),0))</f>
        <v>44695</v>
      </c>
      <c r="CN55" s="304"/>
      <c r="CO55" s="220">
        <f>IF(COUNT($G55:G55),EDATE(EDATE($G55,43),0))</f>
        <v>44726</v>
      </c>
      <c r="CP55" s="304"/>
      <c r="CQ55" s="220">
        <f>IF(COUNT($G55:G55),EDATE(EDATE($G55,44),0))</f>
        <v>44756</v>
      </c>
      <c r="CR55" s="304"/>
      <c r="CS55" s="220">
        <f>IF(COUNT($G55:G55),EDATE(EDATE($G55,45),0))</f>
        <v>44787</v>
      </c>
      <c r="CT55" s="304"/>
      <c r="CU55" s="220">
        <f>IF(COUNT($G55:G55),EDATE(EDATE($G55,46),0))</f>
        <v>44818</v>
      </c>
      <c r="CV55" s="304"/>
      <c r="CW55" s="220">
        <f>IF(COUNT($G55:G55),EDATE(EDATE($G55,47),0))</f>
        <v>44848</v>
      </c>
      <c r="CX55" s="304"/>
      <c r="CY55" s="220">
        <f>IF(COUNT($G55:G55),EDATE(EDATE($G55,48),0))</f>
        <v>44879</v>
      </c>
      <c r="CZ55" s="304"/>
      <c r="DA55" s="220">
        <f>IF(COUNT($G55:G55),EDATE(EDATE($G55,49),0))</f>
        <v>44909</v>
      </c>
      <c r="DB55" s="304"/>
      <c r="DC55" s="220">
        <f>IF(COUNT($G55:G55),EDATE(EDATE($G55,50),0))</f>
        <v>44940</v>
      </c>
      <c r="DD55" s="304"/>
      <c r="DE55" s="220">
        <f>IF(COUNT($G55:G55),EDATE(EDATE($G55,51),0))</f>
        <v>44971</v>
      </c>
      <c r="DF55" s="304"/>
      <c r="DG55" s="220">
        <f>IF(COUNT($G55:G55),EDATE(EDATE($G55,52),0))</f>
        <v>44999</v>
      </c>
      <c r="DH55" s="304"/>
      <c r="DI55" s="220">
        <f>IF(COUNT($G55:G55),EDATE(EDATE($G55,53),0))</f>
        <v>45030</v>
      </c>
      <c r="DJ55" s="304"/>
      <c r="DK55" s="220">
        <f>IF(COUNT($G55:G55),EDATE(EDATE($G55,54),0))</f>
        <v>45060</v>
      </c>
      <c r="DL55" s="304"/>
      <c r="DM55" s="220">
        <f>IF(COUNT($G55:G55),EDATE(EDATE($G55,55),0))</f>
        <v>45091</v>
      </c>
      <c r="DN55" s="304"/>
      <c r="DO55" s="220">
        <f>IF(COUNT($G55:G55),EDATE(EDATE($G55,56),0))</f>
        <v>45121</v>
      </c>
      <c r="DP55" s="304"/>
      <c r="DQ55" s="220">
        <f>IF(COUNT($G55:G55),EDATE(EDATE($G55,57),0))</f>
        <v>45152</v>
      </c>
      <c r="DR55" s="304"/>
      <c r="DS55" s="220">
        <f>IF(COUNT($G55:G55),EDATE(EDATE($G55,58),0))</f>
        <v>45183</v>
      </c>
      <c r="DT55" s="304"/>
      <c r="DU55" s="220">
        <f>IF(COUNT($G55:G55),EDATE(EDATE($G55,59),0))</f>
        <v>45213</v>
      </c>
      <c r="DV55" s="304"/>
      <c r="DW55" s="220">
        <f>IF(COUNT($G55:G55),EDATE(EDATE($G55,60),0))</f>
        <v>45244</v>
      </c>
      <c r="DX55" s="304"/>
      <c r="DY55" s="220">
        <f>IF(COUNT($G55:G55),EDATE(EDATE($G55,61),0))</f>
        <v>45274</v>
      </c>
      <c r="DZ55" s="304"/>
      <c r="EA55" s="220">
        <f>IF(COUNT($G55:G55),EDATE(EDATE($G55,62),0))</f>
        <v>45305</v>
      </c>
      <c r="EB55" s="304"/>
      <c r="EC55" s="220">
        <f>IF(COUNT($G55:G55),EDATE(EDATE($G55,63),0))</f>
        <v>45336</v>
      </c>
      <c r="ED55" s="304"/>
      <c r="EE55" s="220">
        <f>IF(COUNT($G55:G55),EDATE(EDATE($G55,64),0))</f>
        <v>45365</v>
      </c>
      <c r="EF55" s="308"/>
      <c r="EG55" s="47"/>
    </row>
    <row r="56" spans="1:137" ht="21" customHeight="1" thickBot="1">
      <c r="A56" s="215" t="str">
        <f t="shared" ca="1" si="0"/>
        <v/>
      </c>
      <c r="B56" s="280"/>
      <c r="C56" s="282" t="e">
        <f>+VLOOKUP(B56,'اسماء العملاء'!$A$2:$E$1270,5,FALSE)</f>
        <v>#N/A</v>
      </c>
      <c r="D56" s="282" t="e">
        <f>+VLOOKUP(B56,'اسماء العملاء'!$A$2:$C$1270,2,FALSE)</f>
        <v>#N/A</v>
      </c>
      <c r="E56" s="282" t="e">
        <f>+VLOOKUP(B56,'اسماء العملاء'!$A$2:$C$1270,3,FALSE)</f>
        <v>#N/A</v>
      </c>
      <c r="F56" s="218" t="e">
        <f>+VLOOKUP(B56,'اسماء العملاء'!$A$2:$F$142,6,FALSE)</f>
        <v>#N/A</v>
      </c>
      <c r="G56" s="220">
        <v>43419</v>
      </c>
      <c r="H56" s="303"/>
      <c r="I56" s="220">
        <f>IF(COUNT($G56:G56),EDATE(EDATE($G56,1),0))</f>
        <v>43449</v>
      </c>
      <c r="J56" s="304"/>
      <c r="K56" s="220">
        <f>IF(COUNT($G56:G56),EDATE(EDATE($G56,2),0))</f>
        <v>43480</v>
      </c>
      <c r="L56" s="304"/>
      <c r="M56" s="220">
        <f>IF(COUNT($G56:G56),EDATE(EDATE($G56,3),0))</f>
        <v>43511</v>
      </c>
      <c r="N56" s="304"/>
      <c r="O56" s="220">
        <f>IF(COUNT($G56:G56),EDATE(EDATE($G56,4),0))</f>
        <v>43539</v>
      </c>
      <c r="P56" s="304"/>
      <c r="Q56" s="220">
        <f>IF(COUNT($G56:G56),EDATE(EDATE($G56,5),0))</f>
        <v>43570</v>
      </c>
      <c r="R56" s="304"/>
      <c r="S56" s="220">
        <f>IF(COUNT($G56:G56),EDATE(EDATE($G56,6),0))</f>
        <v>43600</v>
      </c>
      <c r="T56" s="304"/>
      <c r="U56" s="220">
        <f>IF(COUNT($G56:G56),EDATE(EDATE($G56,7),0))</f>
        <v>43631</v>
      </c>
      <c r="V56" s="304"/>
      <c r="W56" s="220">
        <f>IF(COUNT($G56:G56),EDATE(EDATE($G56,8),0))</f>
        <v>43661</v>
      </c>
      <c r="X56" s="304"/>
      <c r="Y56" s="220">
        <f>IF(COUNT($G56:G56),EDATE(EDATE($G56,9),0))</f>
        <v>43692</v>
      </c>
      <c r="Z56" s="304"/>
      <c r="AA56" s="220">
        <f>IF(COUNT($G56:G56),EDATE(EDATE($G56,10),0))</f>
        <v>43723</v>
      </c>
      <c r="AB56" s="304"/>
      <c r="AC56" s="220">
        <f>IF(COUNT($G56:G56),EDATE(EDATE($G56,11),0))</f>
        <v>43753</v>
      </c>
      <c r="AD56" s="304"/>
      <c r="AE56" s="220">
        <f>IF(COUNT($G56:G56),EDATE(EDATE($G56,12),0))</f>
        <v>43784</v>
      </c>
      <c r="AF56" s="304"/>
      <c r="AG56" s="220">
        <f>IF(COUNT($G56:G56),EDATE(EDATE($G56,13),0))</f>
        <v>43814</v>
      </c>
      <c r="AH56" s="304"/>
      <c r="AI56" s="220">
        <f>IF(COUNT($G56:G56),EDATE(EDATE($G56,14),0))</f>
        <v>43845</v>
      </c>
      <c r="AJ56" s="304"/>
      <c r="AK56" s="220">
        <f>IF(COUNT($G56:G56),EDATE(EDATE($G56,15),0))</f>
        <v>43876</v>
      </c>
      <c r="AL56" s="304"/>
      <c r="AM56" s="220">
        <f>IF(COUNT($G56:G56),EDATE(EDATE($G56,16),0))</f>
        <v>43905</v>
      </c>
      <c r="AN56" s="304"/>
      <c r="AO56" s="220">
        <f>IF(COUNT($G56:G56),EDATE(EDATE($G56,17),0))</f>
        <v>43936</v>
      </c>
      <c r="AP56" s="304"/>
      <c r="AQ56" s="220">
        <f>IF(COUNT($G56:G56),EDATE(EDATE($G56,18),0))</f>
        <v>43966</v>
      </c>
      <c r="AR56" s="304"/>
      <c r="AS56" s="220">
        <f>IF(COUNT($G56:G56),EDATE(EDATE($G56,19),0))</f>
        <v>43997</v>
      </c>
      <c r="AT56" s="304"/>
      <c r="AU56" s="220">
        <f>IF(COUNT($G56:G56),EDATE(EDATE($G56,20),0))</f>
        <v>44027</v>
      </c>
      <c r="AV56" s="304"/>
      <c r="AW56" s="220">
        <f>IF(COUNT($G56:G56),EDATE(EDATE($G56,21),0))</f>
        <v>44058</v>
      </c>
      <c r="AX56" s="304"/>
      <c r="AY56" s="220">
        <f>IF(COUNT($G56:G56),EDATE(EDATE($G56,22),0))</f>
        <v>44089</v>
      </c>
      <c r="AZ56" s="304"/>
      <c r="BA56" s="220">
        <f>IF(COUNT($G56:G56),EDATE(EDATE($G56,23),0))</f>
        <v>44119</v>
      </c>
      <c r="BB56" s="304"/>
      <c r="BC56" s="220">
        <f>IF(COUNT($G56:G56),EDATE(EDATE($G56,24),0))</f>
        <v>44150</v>
      </c>
      <c r="BD56" s="304"/>
      <c r="BE56" s="220">
        <f>IF(COUNT($G56:G56),EDATE(EDATE($G56,25),0))</f>
        <v>44180</v>
      </c>
      <c r="BF56" s="304"/>
      <c r="BG56" s="220">
        <f>IF(COUNT($G56:G56),EDATE(EDATE($G56,26),0))</f>
        <v>44211</v>
      </c>
      <c r="BH56" s="304"/>
      <c r="BI56" s="220">
        <f>IF(COUNT($G56:G56),EDATE(EDATE($G56,27),0))</f>
        <v>44242</v>
      </c>
      <c r="BJ56" s="304"/>
      <c r="BK56" s="220">
        <f>IF(COUNT($G56:G56),EDATE(EDATE($G56,28),0))</f>
        <v>44270</v>
      </c>
      <c r="BL56" s="304"/>
      <c r="BM56" s="220">
        <f>IF(COUNT($G56:G56),EDATE(EDATE($G56,29),0))</f>
        <v>44301</v>
      </c>
      <c r="BN56" s="304"/>
      <c r="BO56" s="220">
        <f>IF(COUNT($G56:G56),EDATE(EDATE($G56,30),0))</f>
        <v>44331</v>
      </c>
      <c r="BP56" s="304"/>
      <c r="BQ56" s="220">
        <f>IF(COUNT($G56:G56),EDATE(EDATE($G56,31),0))</f>
        <v>44362</v>
      </c>
      <c r="BR56" s="304"/>
      <c r="BS56" s="220">
        <f>IF(COUNT($G56:G56),EDATE(EDATE($G56,32),0))</f>
        <v>44392</v>
      </c>
      <c r="BT56" s="304"/>
      <c r="BU56" s="220">
        <f>IF(COUNT($G56:G56),EDATE(EDATE($G56,33),0))</f>
        <v>44423</v>
      </c>
      <c r="BV56" s="304"/>
      <c r="BW56" s="220">
        <f>IF(COUNT($G56:G56),EDATE(EDATE($G56,34),0))</f>
        <v>44454</v>
      </c>
      <c r="BX56" s="304"/>
      <c r="BY56" s="220">
        <f>IF(COUNT($G56:G56),EDATE(EDATE($G56,35),0))</f>
        <v>44484</v>
      </c>
      <c r="BZ56" s="304"/>
      <c r="CA56" s="220">
        <f>IF(COUNT($G56:G56),EDATE(EDATE($G56,36),0))</f>
        <v>44515</v>
      </c>
      <c r="CB56" s="304"/>
      <c r="CC56" s="220">
        <f>IF(COUNT($G56:G56),EDATE(EDATE($G56,37),0))</f>
        <v>44545</v>
      </c>
      <c r="CD56" s="304"/>
      <c r="CE56" s="220">
        <f>IF(COUNT($G56:G56),EDATE(EDATE($G56,38),0))</f>
        <v>44576</v>
      </c>
      <c r="CF56" s="304"/>
      <c r="CG56" s="220">
        <f>IF(COUNT($G56:G56),EDATE(EDATE($G56,39),0))</f>
        <v>44607</v>
      </c>
      <c r="CH56" s="304"/>
      <c r="CI56" s="220">
        <f>IF(COUNT($G56:G56),EDATE(EDATE($G56,40),0))</f>
        <v>44635</v>
      </c>
      <c r="CJ56" s="304"/>
      <c r="CK56" s="220">
        <f>IF(COUNT($G56:G56),EDATE(EDATE($G56,41),0))</f>
        <v>44666</v>
      </c>
      <c r="CL56" s="304"/>
      <c r="CM56" s="220">
        <f>IF(COUNT($G56:G56),EDATE(EDATE($G56,42),0))</f>
        <v>44696</v>
      </c>
      <c r="CN56" s="304"/>
      <c r="CO56" s="220">
        <f>IF(COUNT($G56:G56),EDATE(EDATE($G56,43),0))</f>
        <v>44727</v>
      </c>
      <c r="CP56" s="304"/>
      <c r="CQ56" s="220">
        <f>IF(COUNT($G56:G56),EDATE(EDATE($G56,44),0))</f>
        <v>44757</v>
      </c>
      <c r="CR56" s="304"/>
      <c r="CS56" s="220">
        <f>IF(COUNT($G56:G56),EDATE(EDATE($G56,45),0))</f>
        <v>44788</v>
      </c>
      <c r="CT56" s="304"/>
      <c r="CU56" s="220">
        <f>IF(COUNT($G56:G56),EDATE(EDATE($G56,46),0))</f>
        <v>44819</v>
      </c>
      <c r="CV56" s="304"/>
      <c r="CW56" s="220">
        <f>IF(COUNT($G56:G56),EDATE(EDATE($G56,47),0))</f>
        <v>44849</v>
      </c>
      <c r="CX56" s="304"/>
      <c r="CY56" s="220">
        <f>IF(COUNT($G56:G56),EDATE(EDATE($G56,48),0))</f>
        <v>44880</v>
      </c>
      <c r="CZ56" s="304"/>
      <c r="DA56" s="220">
        <f>IF(COUNT($G56:G56),EDATE(EDATE($G56,49),0))</f>
        <v>44910</v>
      </c>
      <c r="DB56" s="304"/>
      <c r="DC56" s="220">
        <f>IF(COUNT($G56:G56),EDATE(EDATE($G56,50),0))</f>
        <v>44941</v>
      </c>
      <c r="DD56" s="304"/>
      <c r="DE56" s="220">
        <f>IF(COUNT($G56:G56),EDATE(EDATE($G56,51),0))</f>
        <v>44972</v>
      </c>
      <c r="DF56" s="304"/>
      <c r="DG56" s="220">
        <f>IF(COUNT($G56:G56),EDATE(EDATE($G56,52),0))</f>
        <v>45000</v>
      </c>
      <c r="DH56" s="304"/>
      <c r="DI56" s="220">
        <f>IF(COUNT($G56:G56),EDATE(EDATE($G56,53),0))</f>
        <v>45031</v>
      </c>
      <c r="DJ56" s="304"/>
      <c r="DK56" s="220">
        <f>IF(COUNT($G56:G56),EDATE(EDATE($G56,54),0))</f>
        <v>45061</v>
      </c>
      <c r="DL56" s="304"/>
      <c r="DM56" s="220">
        <f>IF(COUNT($G56:G56),EDATE(EDATE($G56,55),0))</f>
        <v>45092</v>
      </c>
      <c r="DN56" s="304"/>
      <c r="DO56" s="220">
        <f>IF(COUNT($G56:G56),EDATE(EDATE($G56,56),0))</f>
        <v>45122</v>
      </c>
      <c r="DP56" s="304"/>
      <c r="DQ56" s="220">
        <f>IF(COUNT($G56:G56),EDATE(EDATE($G56,57),0))</f>
        <v>45153</v>
      </c>
      <c r="DR56" s="304"/>
      <c r="DS56" s="220">
        <f>IF(COUNT($G56:G56),EDATE(EDATE($G56,58),0))</f>
        <v>45184</v>
      </c>
      <c r="DT56" s="304"/>
      <c r="DU56" s="220">
        <f>IF(COUNT($G56:G56),EDATE(EDATE($G56,59),0))</f>
        <v>45214</v>
      </c>
      <c r="DV56" s="304"/>
      <c r="DW56" s="220">
        <f>IF(COUNT($G56:G56),EDATE(EDATE($G56,60),0))</f>
        <v>45245</v>
      </c>
      <c r="DX56" s="304"/>
      <c r="DY56" s="220">
        <f>IF(COUNT($G56:G56),EDATE(EDATE($G56,61),0))</f>
        <v>45275</v>
      </c>
      <c r="DZ56" s="304"/>
      <c r="EA56" s="220">
        <f>IF(COUNT($G56:G56),EDATE(EDATE($G56,62),0))</f>
        <v>45306</v>
      </c>
      <c r="EB56" s="304"/>
      <c r="EC56" s="220">
        <f>IF(COUNT($G56:G56),EDATE(EDATE($G56,63),0))</f>
        <v>45337</v>
      </c>
      <c r="ED56" s="304"/>
      <c r="EE56" s="220">
        <f>IF(COUNT($G56:G56),EDATE(EDATE($G56,64),0))</f>
        <v>45366</v>
      </c>
      <c r="EF56" s="308"/>
      <c r="EG56" s="47"/>
    </row>
    <row r="57" spans="1:137" ht="21" customHeight="1" thickBot="1">
      <c r="A57" s="215" t="str">
        <f t="shared" ca="1" si="0"/>
        <v/>
      </c>
      <c r="B57" s="280"/>
      <c r="C57" s="282" t="e">
        <f>+VLOOKUP(B57,'اسماء العملاء'!$A$2:$E$1270,5,FALSE)</f>
        <v>#N/A</v>
      </c>
      <c r="D57" s="282" t="e">
        <f>+VLOOKUP(B57,'اسماء العملاء'!$A$2:$C$1270,2,FALSE)</f>
        <v>#N/A</v>
      </c>
      <c r="E57" s="282" t="e">
        <f>+VLOOKUP(B57,'اسماء العملاء'!$A$2:$C$1270,3,FALSE)</f>
        <v>#N/A</v>
      </c>
      <c r="F57" s="218" t="e">
        <f>+VLOOKUP(B57,'اسماء العملاء'!$A$2:$F$142,6,FALSE)</f>
        <v>#N/A</v>
      </c>
      <c r="G57" s="220">
        <v>43420</v>
      </c>
      <c r="H57" s="303"/>
      <c r="I57" s="220">
        <f>IF(COUNT($G57:G57),EDATE(EDATE($G57,1),0))</f>
        <v>43450</v>
      </c>
      <c r="J57" s="304"/>
      <c r="K57" s="220">
        <f>IF(COUNT($G57:G57),EDATE(EDATE($G57,2),0))</f>
        <v>43481</v>
      </c>
      <c r="L57" s="304"/>
      <c r="M57" s="220">
        <f>IF(COUNT($G57:G57),EDATE(EDATE($G57,3),0))</f>
        <v>43512</v>
      </c>
      <c r="N57" s="304"/>
      <c r="O57" s="220">
        <f>IF(COUNT($G57:G57),EDATE(EDATE($G57,4),0))</f>
        <v>43540</v>
      </c>
      <c r="P57" s="304"/>
      <c r="Q57" s="220">
        <f>IF(COUNT($G57:G57),EDATE(EDATE($G57,5),0))</f>
        <v>43571</v>
      </c>
      <c r="R57" s="304"/>
      <c r="S57" s="220">
        <f>IF(COUNT($G57:G57),EDATE(EDATE($G57,6),0))</f>
        <v>43601</v>
      </c>
      <c r="T57" s="304"/>
      <c r="U57" s="220">
        <f>IF(COUNT($G57:G57),EDATE(EDATE($G57,7),0))</f>
        <v>43632</v>
      </c>
      <c r="V57" s="304"/>
      <c r="W57" s="220">
        <f>IF(COUNT($G57:G57),EDATE(EDATE($G57,8),0))</f>
        <v>43662</v>
      </c>
      <c r="X57" s="304"/>
      <c r="Y57" s="220">
        <f>IF(COUNT($G57:G57),EDATE(EDATE($G57,9),0))</f>
        <v>43693</v>
      </c>
      <c r="Z57" s="304"/>
      <c r="AA57" s="220">
        <f>IF(COUNT($G57:G57),EDATE(EDATE($G57,10),0))</f>
        <v>43724</v>
      </c>
      <c r="AB57" s="304"/>
      <c r="AC57" s="220">
        <f>IF(COUNT($G57:G57),EDATE(EDATE($G57,11),0))</f>
        <v>43754</v>
      </c>
      <c r="AD57" s="304"/>
      <c r="AE57" s="220">
        <f>IF(COUNT($G57:G57),EDATE(EDATE($G57,12),0))</f>
        <v>43785</v>
      </c>
      <c r="AF57" s="304"/>
      <c r="AG57" s="220">
        <f>IF(COUNT($G57:G57),EDATE(EDATE($G57,13),0))</f>
        <v>43815</v>
      </c>
      <c r="AH57" s="304"/>
      <c r="AI57" s="220">
        <f>IF(COUNT($G57:G57),EDATE(EDATE($G57,14),0))</f>
        <v>43846</v>
      </c>
      <c r="AJ57" s="304"/>
      <c r="AK57" s="220">
        <f>IF(COUNT($G57:G57),EDATE(EDATE($G57,15),0))</f>
        <v>43877</v>
      </c>
      <c r="AL57" s="304"/>
      <c r="AM57" s="220">
        <f>IF(COUNT($G57:G57),EDATE(EDATE($G57,16),0))</f>
        <v>43906</v>
      </c>
      <c r="AN57" s="304"/>
      <c r="AO57" s="220">
        <f>IF(COUNT($G57:G57),EDATE(EDATE($G57,17),0))</f>
        <v>43937</v>
      </c>
      <c r="AP57" s="304"/>
      <c r="AQ57" s="220">
        <f>IF(COUNT($G57:G57),EDATE(EDATE($G57,18),0))</f>
        <v>43967</v>
      </c>
      <c r="AR57" s="304"/>
      <c r="AS57" s="220">
        <f>IF(COUNT($G57:G57),EDATE(EDATE($G57,19),0))</f>
        <v>43998</v>
      </c>
      <c r="AT57" s="304"/>
      <c r="AU57" s="220">
        <f>IF(COUNT($G57:G57),EDATE(EDATE($G57,20),0))</f>
        <v>44028</v>
      </c>
      <c r="AV57" s="304"/>
      <c r="AW57" s="220">
        <f>IF(COUNT($G57:G57),EDATE(EDATE($G57,21),0))</f>
        <v>44059</v>
      </c>
      <c r="AX57" s="304"/>
      <c r="AY57" s="220">
        <f>IF(COUNT($G57:G57),EDATE(EDATE($G57,22),0))</f>
        <v>44090</v>
      </c>
      <c r="AZ57" s="304"/>
      <c r="BA57" s="220">
        <f>IF(COUNT($G57:G57),EDATE(EDATE($G57,23),0))</f>
        <v>44120</v>
      </c>
      <c r="BB57" s="304"/>
      <c r="BC57" s="220">
        <f>IF(COUNT($G57:G57),EDATE(EDATE($G57,24),0))</f>
        <v>44151</v>
      </c>
      <c r="BD57" s="304"/>
      <c r="BE57" s="220">
        <f>IF(COUNT($G57:G57),EDATE(EDATE($G57,25),0))</f>
        <v>44181</v>
      </c>
      <c r="BF57" s="304"/>
      <c r="BG57" s="220">
        <f>IF(COUNT($G57:G57),EDATE(EDATE($G57,26),0))</f>
        <v>44212</v>
      </c>
      <c r="BH57" s="304"/>
      <c r="BI57" s="220">
        <f>IF(COUNT($G57:G57),EDATE(EDATE($G57,27),0))</f>
        <v>44243</v>
      </c>
      <c r="BJ57" s="304"/>
      <c r="BK57" s="220">
        <f>IF(COUNT($G57:G57),EDATE(EDATE($G57,28),0))</f>
        <v>44271</v>
      </c>
      <c r="BL57" s="304"/>
      <c r="BM57" s="220">
        <f>IF(COUNT($G57:G57),EDATE(EDATE($G57,29),0))</f>
        <v>44302</v>
      </c>
      <c r="BN57" s="304"/>
      <c r="BO57" s="220">
        <f>IF(COUNT($G57:G57),EDATE(EDATE($G57,30),0))</f>
        <v>44332</v>
      </c>
      <c r="BP57" s="304"/>
      <c r="BQ57" s="220">
        <f>IF(COUNT($G57:G57),EDATE(EDATE($G57,31),0))</f>
        <v>44363</v>
      </c>
      <c r="BR57" s="304"/>
      <c r="BS57" s="220">
        <f>IF(COUNT($G57:G57),EDATE(EDATE($G57,32),0))</f>
        <v>44393</v>
      </c>
      <c r="BT57" s="304"/>
      <c r="BU57" s="220">
        <f>IF(COUNT($G57:G57),EDATE(EDATE($G57,33),0))</f>
        <v>44424</v>
      </c>
      <c r="BV57" s="304"/>
      <c r="BW57" s="220">
        <f>IF(COUNT($G57:G57),EDATE(EDATE($G57,34),0))</f>
        <v>44455</v>
      </c>
      <c r="BX57" s="304"/>
      <c r="BY57" s="220">
        <f>IF(COUNT($G57:G57),EDATE(EDATE($G57,35),0))</f>
        <v>44485</v>
      </c>
      <c r="BZ57" s="304"/>
      <c r="CA57" s="220">
        <f>IF(COUNT($G57:G57),EDATE(EDATE($G57,36),0))</f>
        <v>44516</v>
      </c>
      <c r="CB57" s="304"/>
      <c r="CC57" s="220">
        <f>IF(COUNT($G57:G57),EDATE(EDATE($G57,37),0))</f>
        <v>44546</v>
      </c>
      <c r="CD57" s="304"/>
      <c r="CE57" s="220">
        <f>IF(COUNT($G57:G57),EDATE(EDATE($G57,38),0))</f>
        <v>44577</v>
      </c>
      <c r="CF57" s="304"/>
      <c r="CG57" s="220">
        <f>IF(COUNT($G57:G57),EDATE(EDATE($G57,39),0))</f>
        <v>44608</v>
      </c>
      <c r="CH57" s="304"/>
      <c r="CI57" s="220">
        <f>IF(COUNT($G57:G57),EDATE(EDATE($G57,40),0))</f>
        <v>44636</v>
      </c>
      <c r="CJ57" s="304"/>
      <c r="CK57" s="220">
        <f>IF(COUNT($G57:G57),EDATE(EDATE($G57,41),0))</f>
        <v>44667</v>
      </c>
      <c r="CL57" s="304"/>
      <c r="CM57" s="220">
        <f>IF(COUNT($G57:G57),EDATE(EDATE($G57,42),0))</f>
        <v>44697</v>
      </c>
      <c r="CN57" s="304"/>
      <c r="CO57" s="220">
        <f>IF(COUNT($G57:G57),EDATE(EDATE($G57,43),0))</f>
        <v>44728</v>
      </c>
      <c r="CP57" s="304"/>
      <c r="CQ57" s="220">
        <f>IF(COUNT($G57:G57),EDATE(EDATE($G57,44),0))</f>
        <v>44758</v>
      </c>
      <c r="CR57" s="304"/>
      <c r="CS57" s="220">
        <f>IF(COUNT($G57:G57),EDATE(EDATE($G57,45),0))</f>
        <v>44789</v>
      </c>
      <c r="CT57" s="304"/>
      <c r="CU57" s="220">
        <f>IF(COUNT($G57:G57),EDATE(EDATE($G57,46),0))</f>
        <v>44820</v>
      </c>
      <c r="CV57" s="304"/>
      <c r="CW57" s="220">
        <f>IF(COUNT($G57:G57),EDATE(EDATE($G57,47),0))</f>
        <v>44850</v>
      </c>
      <c r="CX57" s="304"/>
      <c r="CY57" s="220">
        <f>IF(COUNT($G57:G57),EDATE(EDATE($G57,48),0))</f>
        <v>44881</v>
      </c>
      <c r="CZ57" s="304"/>
      <c r="DA57" s="220">
        <f>IF(COUNT($G57:G57),EDATE(EDATE($G57,49),0))</f>
        <v>44911</v>
      </c>
      <c r="DB57" s="304"/>
      <c r="DC57" s="220">
        <f>IF(COUNT($G57:G57),EDATE(EDATE($G57,50),0))</f>
        <v>44942</v>
      </c>
      <c r="DD57" s="304"/>
      <c r="DE57" s="220">
        <f>IF(COUNT($G57:G57),EDATE(EDATE($G57,51),0))</f>
        <v>44973</v>
      </c>
      <c r="DF57" s="304"/>
      <c r="DG57" s="220">
        <f>IF(COUNT($G57:G57),EDATE(EDATE($G57,52),0))</f>
        <v>45001</v>
      </c>
      <c r="DH57" s="304"/>
      <c r="DI57" s="220">
        <f>IF(COUNT($G57:G57),EDATE(EDATE($G57,53),0))</f>
        <v>45032</v>
      </c>
      <c r="DJ57" s="304"/>
      <c r="DK57" s="220">
        <f>IF(COUNT($G57:G57),EDATE(EDATE($G57,54),0))</f>
        <v>45062</v>
      </c>
      <c r="DL57" s="304"/>
      <c r="DM57" s="220">
        <f>IF(COUNT($G57:G57),EDATE(EDATE($G57,55),0))</f>
        <v>45093</v>
      </c>
      <c r="DN57" s="304"/>
      <c r="DO57" s="220">
        <f>IF(COUNT($G57:G57),EDATE(EDATE($G57,56),0))</f>
        <v>45123</v>
      </c>
      <c r="DP57" s="304"/>
      <c r="DQ57" s="220">
        <f>IF(COUNT($G57:G57),EDATE(EDATE($G57,57),0))</f>
        <v>45154</v>
      </c>
      <c r="DR57" s="304"/>
      <c r="DS57" s="220">
        <f>IF(COUNT($G57:G57),EDATE(EDATE($G57,58),0))</f>
        <v>45185</v>
      </c>
      <c r="DT57" s="304"/>
      <c r="DU57" s="220">
        <f>IF(COUNT($G57:G57),EDATE(EDATE($G57,59),0))</f>
        <v>45215</v>
      </c>
      <c r="DV57" s="304"/>
      <c r="DW57" s="220">
        <f>IF(COUNT($G57:G57),EDATE(EDATE($G57,60),0))</f>
        <v>45246</v>
      </c>
      <c r="DX57" s="304"/>
      <c r="DY57" s="220">
        <f>IF(COUNT($G57:G57),EDATE(EDATE($G57,61),0))</f>
        <v>45276</v>
      </c>
      <c r="DZ57" s="304"/>
      <c r="EA57" s="220">
        <f>IF(COUNT($G57:G57),EDATE(EDATE($G57,62),0))</f>
        <v>45307</v>
      </c>
      <c r="EB57" s="304"/>
      <c r="EC57" s="220">
        <f>IF(COUNT($G57:G57),EDATE(EDATE($G57,63),0))</f>
        <v>45338</v>
      </c>
      <c r="ED57" s="304"/>
      <c r="EE57" s="220">
        <f>IF(COUNT($G57:G57),EDATE(EDATE($G57,64),0))</f>
        <v>45367</v>
      </c>
      <c r="EF57" s="308"/>
      <c r="EG57" s="47"/>
    </row>
    <row r="58" spans="1:137" ht="21" customHeight="1" thickBot="1">
      <c r="A58" s="215" t="str">
        <f t="shared" ca="1" si="0"/>
        <v/>
      </c>
      <c r="B58" s="280"/>
      <c r="C58" s="282" t="e">
        <f>+VLOOKUP(B58,'اسماء العملاء'!$A$2:$E$1270,5,FALSE)</f>
        <v>#N/A</v>
      </c>
      <c r="D58" s="282" t="e">
        <f>+VLOOKUP(B58,'اسماء العملاء'!$A$2:$C$1270,2,FALSE)</f>
        <v>#N/A</v>
      </c>
      <c r="E58" s="282" t="e">
        <f>+VLOOKUP(B58,'اسماء العملاء'!$A$2:$C$1270,3,FALSE)</f>
        <v>#N/A</v>
      </c>
      <c r="F58" s="218" t="e">
        <f>+VLOOKUP(B58,'اسماء العملاء'!$A$2:$F$142,6,FALSE)</f>
        <v>#N/A</v>
      </c>
      <c r="G58" s="220">
        <v>43421</v>
      </c>
      <c r="H58" s="303"/>
      <c r="I58" s="220">
        <f>IF(COUNT($G58:G58),EDATE(EDATE($G58,1),0))</f>
        <v>43451</v>
      </c>
      <c r="J58" s="304"/>
      <c r="K58" s="220">
        <f>IF(COUNT($G58:G58),EDATE(EDATE($G58,2),0))</f>
        <v>43482</v>
      </c>
      <c r="L58" s="304"/>
      <c r="M58" s="220">
        <f>IF(COUNT($G58:G58),EDATE(EDATE($G58,3),0))</f>
        <v>43513</v>
      </c>
      <c r="N58" s="304"/>
      <c r="O58" s="220">
        <f>IF(COUNT($G58:G58),EDATE(EDATE($G58,4),0))</f>
        <v>43541</v>
      </c>
      <c r="P58" s="304"/>
      <c r="Q58" s="220">
        <f>IF(COUNT($G58:G58),EDATE(EDATE($G58,5),0))</f>
        <v>43572</v>
      </c>
      <c r="R58" s="304"/>
      <c r="S58" s="220">
        <f>IF(COUNT($G58:G58),EDATE(EDATE($G58,6),0))</f>
        <v>43602</v>
      </c>
      <c r="T58" s="304"/>
      <c r="U58" s="220">
        <f>IF(COUNT($G58:G58),EDATE(EDATE($G58,7),0))</f>
        <v>43633</v>
      </c>
      <c r="V58" s="304"/>
      <c r="W58" s="220">
        <f>IF(COUNT($G58:G58),EDATE(EDATE($G58,8),0))</f>
        <v>43663</v>
      </c>
      <c r="X58" s="304"/>
      <c r="Y58" s="220">
        <f>IF(COUNT($G58:G58),EDATE(EDATE($G58,9),0))</f>
        <v>43694</v>
      </c>
      <c r="Z58" s="304"/>
      <c r="AA58" s="220">
        <f>IF(COUNT($G58:G58),EDATE(EDATE($G58,10),0))</f>
        <v>43725</v>
      </c>
      <c r="AB58" s="304"/>
      <c r="AC58" s="220">
        <f>IF(COUNT($G58:G58),EDATE(EDATE($G58,11),0))</f>
        <v>43755</v>
      </c>
      <c r="AD58" s="304"/>
      <c r="AE58" s="220">
        <f>IF(COUNT($G58:G58),EDATE(EDATE($G58,12),0))</f>
        <v>43786</v>
      </c>
      <c r="AF58" s="304"/>
      <c r="AG58" s="220">
        <f>IF(COUNT($G58:G58),EDATE(EDATE($G58,13),0))</f>
        <v>43816</v>
      </c>
      <c r="AH58" s="304"/>
      <c r="AI58" s="220">
        <f>IF(COUNT($G58:G58),EDATE(EDATE($G58,14),0))</f>
        <v>43847</v>
      </c>
      <c r="AJ58" s="304"/>
      <c r="AK58" s="220">
        <f>IF(COUNT($G58:G58),EDATE(EDATE($G58,15),0))</f>
        <v>43878</v>
      </c>
      <c r="AL58" s="304"/>
      <c r="AM58" s="220">
        <f>IF(COUNT($G58:G58),EDATE(EDATE($G58,16),0))</f>
        <v>43907</v>
      </c>
      <c r="AN58" s="304"/>
      <c r="AO58" s="220">
        <f>IF(COUNT($G58:G58),EDATE(EDATE($G58,17),0))</f>
        <v>43938</v>
      </c>
      <c r="AP58" s="304"/>
      <c r="AQ58" s="220">
        <f>IF(COUNT($G58:G58),EDATE(EDATE($G58,18),0))</f>
        <v>43968</v>
      </c>
      <c r="AR58" s="304"/>
      <c r="AS58" s="220">
        <f>IF(COUNT($G58:G58),EDATE(EDATE($G58,19),0))</f>
        <v>43999</v>
      </c>
      <c r="AT58" s="304"/>
      <c r="AU58" s="220">
        <f>IF(COUNT($G58:G58),EDATE(EDATE($G58,20),0))</f>
        <v>44029</v>
      </c>
      <c r="AV58" s="304"/>
      <c r="AW58" s="220">
        <f>IF(COUNT($G58:G58),EDATE(EDATE($G58,21),0))</f>
        <v>44060</v>
      </c>
      <c r="AX58" s="304"/>
      <c r="AY58" s="220">
        <f>IF(COUNT($G58:G58),EDATE(EDATE($G58,22),0))</f>
        <v>44091</v>
      </c>
      <c r="AZ58" s="304"/>
      <c r="BA58" s="220">
        <f>IF(COUNT($G58:G58),EDATE(EDATE($G58,23),0))</f>
        <v>44121</v>
      </c>
      <c r="BB58" s="304"/>
      <c r="BC58" s="220">
        <f>IF(COUNT($G58:G58),EDATE(EDATE($G58,24),0))</f>
        <v>44152</v>
      </c>
      <c r="BD58" s="304"/>
      <c r="BE58" s="220">
        <f>IF(COUNT($G58:G58),EDATE(EDATE($G58,25),0))</f>
        <v>44182</v>
      </c>
      <c r="BF58" s="304"/>
      <c r="BG58" s="220">
        <f>IF(COUNT($G58:G58),EDATE(EDATE($G58,26),0))</f>
        <v>44213</v>
      </c>
      <c r="BH58" s="304"/>
      <c r="BI58" s="220">
        <f>IF(COUNT($G58:G58),EDATE(EDATE($G58,27),0))</f>
        <v>44244</v>
      </c>
      <c r="BJ58" s="304"/>
      <c r="BK58" s="220">
        <f>IF(COUNT($G58:G58),EDATE(EDATE($G58,28),0))</f>
        <v>44272</v>
      </c>
      <c r="BL58" s="304"/>
      <c r="BM58" s="220">
        <f>IF(COUNT($G58:G58),EDATE(EDATE($G58,29),0))</f>
        <v>44303</v>
      </c>
      <c r="BN58" s="304"/>
      <c r="BO58" s="220">
        <f>IF(COUNT($G58:G58),EDATE(EDATE($G58,30),0))</f>
        <v>44333</v>
      </c>
      <c r="BP58" s="304"/>
      <c r="BQ58" s="220">
        <f>IF(COUNT($G58:G58),EDATE(EDATE($G58,31),0))</f>
        <v>44364</v>
      </c>
      <c r="BR58" s="304"/>
      <c r="BS58" s="220">
        <f>IF(COUNT($G58:G58),EDATE(EDATE($G58,32),0))</f>
        <v>44394</v>
      </c>
      <c r="BT58" s="304"/>
      <c r="BU58" s="220">
        <f>IF(COUNT($G58:G58),EDATE(EDATE($G58,33),0))</f>
        <v>44425</v>
      </c>
      <c r="BV58" s="304"/>
      <c r="BW58" s="220">
        <f>IF(COUNT($G58:G58),EDATE(EDATE($G58,34),0))</f>
        <v>44456</v>
      </c>
      <c r="BX58" s="304"/>
      <c r="BY58" s="220">
        <f>IF(COUNT($G58:G58),EDATE(EDATE($G58,35),0))</f>
        <v>44486</v>
      </c>
      <c r="BZ58" s="304"/>
      <c r="CA58" s="220">
        <f>IF(COUNT($G58:G58),EDATE(EDATE($G58,36),0))</f>
        <v>44517</v>
      </c>
      <c r="CB58" s="304"/>
      <c r="CC58" s="220">
        <f>IF(COUNT($G58:G58),EDATE(EDATE($G58,37),0))</f>
        <v>44547</v>
      </c>
      <c r="CD58" s="304"/>
      <c r="CE58" s="220">
        <f>IF(COUNT($G58:G58),EDATE(EDATE($G58,38),0))</f>
        <v>44578</v>
      </c>
      <c r="CF58" s="304"/>
      <c r="CG58" s="220">
        <f>IF(COUNT($G58:G58),EDATE(EDATE($G58,39),0))</f>
        <v>44609</v>
      </c>
      <c r="CH58" s="304"/>
      <c r="CI58" s="220">
        <f>IF(COUNT($G58:G58),EDATE(EDATE($G58,40),0))</f>
        <v>44637</v>
      </c>
      <c r="CJ58" s="304"/>
      <c r="CK58" s="220">
        <f>IF(COUNT($G58:G58),EDATE(EDATE($G58,41),0))</f>
        <v>44668</v>
      </c>
      <c r="CL58" s="304"/>
      <c r="CM58" s="220">
        <f>IF(COUNT($G58:G58),EDATE(EDATE($G58,42),0))</f>
        <v>44698</v>
      </c>
      <c r="CN58" s="304"/>
      <c r="CO58" s="220">
        <f>IF(COUNT($G58:G58),EDATE(EDATE($G58,43),0))</f>
        <v>44729</v>
      </c>
      <c r="CP58" s="304"/>
      <c r="CQ58" s="220">
        <f>IF(COUNT($G58:G58),EDATE(EDATE($G58,44),0))</f>
        <v>44759</v>
      </c>
      <c r="CR58" s="304"/>
      <c r="CS58" s="220">
        <f>IF(COUNT($G58:G58),EDATE(EDATE($G58,45),0))</f>
        <v>44790</v>
      </c>
      <c r="CT58" s="304"/>
      <c r="CU58" s="220">
        <f>IF(COUNT($G58:G58),EDATE(EDATE($G58,46),0))</f>
        <v>44821</v>
      </c>
      <c r="CV58" s="304"/>
      <c r="CW58" s="220">
        <f>IF(COUNT($G58:G58),EDATE(EDATE($G58,47),0))</f>
        <v>44851</v>
      </c>
      <c r="CX58" s="304"/>
      <c r="CY58" s="220">
        <f>IF(COUNT($G58:G58),EDATE(EDATE($G58,48),0))</f>
        <v>44882</v>
      </c>
      <c r="CZ58" s="304"/>
      <c r="DA58" s="220">
        <f>IF(COUNT($G58:G58),EDATE(EDATE($G58,49),0))</f>
        <v>44912</v>
      </c>
      <c r="DB58" s="304"/>
      <c r="DC58" s="220">
        <f>IF(COUNT($G58:G58),EDATE(EDATE($G58,50),0))</f>
        <v>44943</v>
      </c>
      <c r="DD58" s="304"/>
      <c r="DE58" s="220">
        <f>IF(COUNT($G58:G58),EDATE(EDATE($G58,51),0))</f>
        <v>44974</v>
      </c>
      <c r="DF58" s="304"/>
      <c r="DG58" s="220">
        <f>IF(COUNT($G58:G58),EDATE(EDATE($G58,52),0))</f>
        <v>45002</v>
      </c>
      <c r="DH58" s="304"/>
      <c r="DI58" s="220">
        <f>IF(COUNT($G58:G58),EDATE(EDATE($G58,53),0))</f>
        <v>45033</v>
      </c>
      <c r="DJ58" s="304"/>
      <c r="DK58" s="220">
        <f>IF(COUNT($G58:G58),EDATE(EDATE($G58,54),0))</f>
        <v>45063</v>
      </c>
      <c r="DL58" s="304"/>
      <c r="DM58" s="220">
        <f>IF(COUNT($G58:G58),EDATE(EDATE($G58,55),0))</f>
        <v>45094</v>
      </c>
      <c r="DN58" s="304"/>
      <c r="DO58" s="220">
        <f>IF(COUNT($G58:G58),EDATE(EDATE($G58,56),0))</f>
        <v>45124</v>
      </c>
      <c r="DP58" s="304"/>
      <c r="DQ58" s="220">
        <f>IF(COUNT($G58:G58),EDATE(EDATE($G58,57),0))</f>
        <v>45155</v>
      </c>
      <c r="DR58" s="304"/>
      <c r="DS58" s="220">
        <f>IF(COUNT($G58:G58),EDATE(EDATE($G58,58),0))</f>
        <v>45186</v>
      </c>
      <c r="DT58" s="304"/>
      <c r="DU58" s="220">
        <f>IF(COUNT($G58:G58),EDATE(EDATE($G58,59),0))</f>
        <v>45216</v>
      </c>
      <c r="DV58" s="304"/>
      <c r="DW58" s="220">
        <f>IF(COUNT($G58:G58),EDATE(EDATE($G58,60),0))</f>
        <v>45247</v>
      </c>
      <c r="DX58" s="304"/>
      <c r="DY58" s="220">
        <f>IF(COUNT($G58:G58),EDATE(EDATE($G58,61),0))</f>
        <v>45277</v>
      </c>
      <c r="DZ58" s="304"/>
      <c r="EA58" s="220">
        <f>IF(COUNT($G58:G58),EDATE(EDATE($G58,62),0))</f>
        <v>45308</v>
      </c>
      <c r="EB58" s="304"/>
      <c r="EC58" s="220">
        <f>IF(COUNT($G58:G58),EDATE(EDATE($G58,63),0))</f>
        <v>45339</v>
      </c>
      <c r="ED58" s="304"/>
      <c r="EE58" s="220">
        <f>IF(COUNT($G58:G58),EDATE(EDATE($G58,64),0))</f>
        <v>45368</v>
      </c>
      <c r="EF58" s="308"/>
      <c r="EG58" s="47"/>
    </row>
    <row r="59" spans="1:137" ht="21" customHeight="1" thickBot="1">
      <c r="A59" s="215" t="str">
        <f t="shared" ca="1" si="0"/>
        <v/>
      </c>
      <c r="B59" s="280"/>
      <c r="C59" s="282" t="e">
        <f>+VLOOKUP(B59,'اسماء العملاء'!$A$2:$E$1270,5,FALSE)</f>
        <v>#N/A</v>
      </c>
      <c r="D59" s="282" t="e">
        <f>+VLOOKUP(B59,'اسماء العملاء'!$A$2:$C$1270,2,FALSE)</f>
        <v>#N/A</v>
      </c>
      <c r="E59" s="282" t="e">
        <f>+VLOOKUP(B59,'اسماء العملاء'!$A$2:$C$1270,3,FALSE)</f>
        <v>#N/A</v>
      </c>
      <c r="F59" s="218" t="e">
        <f>+VLOOKUP(B59,'اسماء العملاء'!$A$2:$F$142,6,FALSE)</f>
        <v>#N/A</v>
      </c>
      <c r="G59" s="220">
        <v>43422</v>
      </c>
      <c r="H59" s="303"/>
      <c r="I59" s="220">
        <f>IF(COUNT($G59:G59),EDATE(EDATE($G59,1),0))</f>
        <v>43452</v>
      </c>
      <c r="J59" s="304"/>
      <c r="K59" s="220">
        <f>IF(COUNT($G59:G59),EDATE(EDATE($G59,2),0))</f>
        <v>43483</v>
      </c>
      <c r="L59" s="304"/>
      <c r="M59" s="220">
        <f>IF(COUNT($G59:G59),EDATE(EDATE($G59,3),0))</f>
        <v>43514</v>
      </c>
      <c r="N59" s="304"/>
      <c r="O59" s="220">
        <f>IF(COUNT($G59:G59),EDATE(EDATE($G59,4),0))</f>
        <v>43542</v>
      </c>
      <c r="P59" s="304"/>
      <c r="Q59" s="220">
        <f>IF(COUNT($G59:G59),EDATE(EDATE($G59,5),0))</f>
        <v>43573</v>
      </c>
      <c r="R59" s="304"/>
      <c r="S59" s="220">
        <f>IF(COUNT($G59:G59),EDATE(EDATE($G59,6),0))</f>
        <v>43603</v>
      </c>
      <c r="T59" s="304"/>
      <c r="U59" s="220">
        <f>IF(COUNT($G59:G59),EDATE(EDATE($G59,7),0))</f>
        <v>43634</v>
      </c>
      <c r="V59" s="304"/>
      <c r="W59" s="220">
        <f>IF(COUNT($G59:G59),EDATE(EDATE($G59,8),0))</f>
        <v>43664</v>
      </c>
      <c r="X59" s="304"/>
      <c r="Y59" s="220">
        <f>IF(COUNT($G59:G59),EDATE(EDATE($G59,9),0))</f>
        <v>43695</v>
      </c>
      <c r="Z59" s="304"/>
      <c r="AA59" s="220">
        <f>IF(COUNT($G59:G59),EDATE(EDATE($G59,10),0))</f>
        <v>43726</v>
      </c>
      <c r="AB59" s="304"/>
      <c r="AC59" s="220">
        <f>IF(COUNT($G59:G59),EDATE(EDATE($G59,11),0))</f>
        <v>43756</v>
      </c>
      <c r="AD59" s="304"/>
      <c r="AE59" s="220">
        <f>IF(COUNT($G59:G59),EDATE(EDATE($G59,12),0))</f>
        <v>43787</v>
      </c>
      <c r="AF59" s="304"/>
      <c r="AG59" s="220">
        <f>IF(COUNT($G59:G59),EDATE(EDATE($G59,13),0))</f>
        <v>43817</v>
      </c>
      <c r="AH59" s="304"/>
      <c r="AI59" s="220">
        <f>IF(COUNT($G59:G59),EDATE(EDATE($G59,14),0))</f>
        <v>43848</v>
      </c>
      <c r="AJ59" s="304"/>
      <c r="AK59" s="220">
        <f>IF(COUNT($G59:G59),EDATE(EDATE($G59,15),0))</f>
        <v>43879</v>
      </c>
      <c r="AL59" s="304"/>
      <c r="AM59" s="220">
        <f>IF(COUNT($G59:G59),EDATE(EDATE($G59,16),0))</f>
        <v>43908</v>
      </c>
      <c r="AN59" s="304"/>
      <c r="AO59" s="220">
        <f>IF(COUNT($G59:G59),EDATE(EDATE($G59,17),0))</f>
        <v>43939</v>
      </c>
      <c r="AP59" s="304"/>
      <c r="AQ59" s="220">
        <f>IF(COUNT($G59:G59),EDATE(EDATE($G59,18),0))</f>
        <v>43969</v>
      </c>
      <c r="AR59" s="304"/>
      <c r="AS59" s="220">
        <f>IF(COUNT($G59:G59),EDATE(EDATE($G59,19),0))</f>
        <v>44000</v>
      </c>
      <c r="AT59" s="304"/>
      <c r="AU59" s="220">
        <f>IF(COUNT($G59:G59),EDATE(EDATE($G59,20),0))</f>
        <v>44030</v>
      </c>
      <c r="AV59" s="304"/>
      <c r="AW59" s="220">
        <f>IF(COUNT($G59:G59),EDATE(EDATE($G59,21),0))</f>
        <v>44061</v>
      </c>
      <c r="AX59" s="304"/>
      <c r="AY59" s="220">
        <f>IF(COUNT($G59:G59),EDATE(EDATE($G59,22),0))</f>
        <v>44092</v>
      </c>
      <c r="AZ59" s="304"/>
      <c r="BA59" s="220">
        <f>IF(COUNT($G59:G59),EDATE(EDATE($G59,23),0))</f>
        <v>44122</v>
      </c>
      <c r="BB59" s="304"/>
      <c r="BC59" s="220">
        <f>IF(COUNT($G59:G59),EDATE(EDATE($G59,24),0))</f>
        <v>44153</v>
      </c>
      <c r="BD59" s="304"/>
      <c r="BE59" s="220">
        <f>IF(COUNT($G59:G59),EDATE(EDATE($G59,25),0))</f>
        <v>44183</v>
      </c>
      <c r="BF59" s="304"/>
      <c r="BG59" s="220">
        <f>IF(COUNT($G59:G59),EDATE(EDATE($G59,26),0))</f>
        <v>44214</v>
      </c>
      <c r="BH59" s="304"/>
      <c r="BI59" s="220">
        <f>IF(COUNT($G59:G59),EDATE(EDATE($G59,27),0))</f>
        <v>44245</v>
      </c>
      <c r="BJ59" s="304"/>
      <c r="BK59" s="220">
        <f>IF(COUNT($G59:G59),EDATE(EDATE($G59,28),0))</f>
        <v>44273</v>
      </c>
      <c r="BL59" s="304"/>
      <c r="BM59" s="220">
        <f>IF(COUNT($G59:G59),EDATE(EDATE($G59,29),0))</f>
        <v>44304</v>
      </c>
      <c r="BN59" s="304"/>
      <c r="BO59" s="220">
        <f>IF(COUNT($G59:G59),EDATE(EDATE($G59,30),0))</f>
        <v>44334</v>
      </c>
      <c r="BP59" s="304"/>
      <c r="BQ59" s="220">
        <f>IF(COUNT($G59:G59),EDATE(EDATE($G59,31),0))</f>
        <v>44365</v>
      </c>
      <c r="BR59" s="304"/>
      <c r="BS59" s="220">
        <f>IF(COUNT($G59:G59),EDATE(EDATE($G59,32),0))</f>
        <v>44395</v>
      </c>
      <c r="BT59" s="304"/>
      <c r="BU59" s="220">
        <f>IF(COUNT($G59:G59),EDATE(EDATE($G59,33),0))</f>
        <v>44426</v>
      </c>
      <c r="BV59" s="304"/>
      <c r="BW59" s="220">
        <f>IF(COUNT($G59:G59),EDATE(EDATE($G59,34),0))</f>
        <v>44457</v>
      </c>
      <c r="BX59" s="304"/>
      <c r="BY59" s="220">
        <f>IF(COUNT($G59:G59),EDATE(EDATE($G59,35),0))</f>
        <v>44487</v>
      </c>
      <c r="BZ59" s="304"/>
      <c r="CA59" s="220">
        <f>IF(COUNT($G59:G59),EDATE(EDATE($G59,36),0))</f>
        <v>44518</v>
      </c>
      <c r="CB59" s="304"/>
      <c r="CC59" s="220">
        <f>IF(COUNT($G59:G59),EDATE(EDATE($G59,37),0))</f>
        <v>44548</v>
      </c>
      <c r="CD59" s="304"/>
      <c r="CE59" s="220">
        <f>IF(COUNT($G59:G59),EDATE(EDATE($G59,38),0))</f>
        <v>44579</v>
      </c>
      <c r="CF59" s="304"/>
      <c r="CG59" s="220">
        <f>IF(COUNT($G59:G59),EDATE(EDATE($G59,39),0))</f>
        <v>44610</v>
      </c>
      <c r="CH59" s="304"/>
      <c r="CI59" s="220">
        <f>IF(COUNT($G59:G59),EDATE(EDATE($G59,40),0))</f>
        <v>44638</v>
      </c>
      <c r="CJ59" s="304"/>
      <c r="CK59" s="220">
        <f>IF(COUNT($G59:G59),EDATE(EDATE($G59,41),0))</f>
        <v>44669</v>
      </c>
      <c r="CL59" s="304"/>
      <c r="CM59" s="220">
        <f>IF(COUNT($G59:G59),EDATE(EDATE($G59,42),0))</f>
        <v>44699</v>
      </c>
      <c r="CN59" s="304"/>
      <c r="CO59" s="220">
        <f>IF(COUNT($G59:G59),EDATE(EDATE($G59,43),0))</f>
        <v>44730</v>
      </c>
      <c r="CP59" s="304"/>
      <c r="CQ59" s="220">
        <f>IF(COUNT($G59:G59),EDATE(EDATE($G59,44),0))</f>
        <v>44760</v>
      </c>
      <c r="CR59" s="304"/>
      <c r="CS59" s="220">
        <f>IF(COUNT($G59:G59),EDATE(EDATE($G59,45),0))</f>
        <v>44791</v>
      </c>
      <c r="CT59" s="304"/>
      <c r="CU59" s="220">
        <f>IF(COUNT($G59:G59),EDATE(EDATE($G59,46),0))</f>
        <v>44822</v>
      </c>
      <c r="CV59" s="304"/>
      <c r="CW59" s="220">
        <f>IF(COUNT($G59:G59),EDATE(EDATE($G59,47),0))</f>
        <v>44852</v>
      </c>
      <c r="CX59" s="304"/>
      <c r="CY59" s="220">
        <f>IF(COUNT($G59:G59),EDATE(EDATE($G59,48),0))</f>
        <v>44883</v>
      </c>
      <c r="CZ59" s="304"/>
      <c r="DA59" s="220">
        <f>IF(COUNT($G59:G59),EDATE(EDATE($G59,49),0))</f>
        <v>44913</v>
      </c>
      <c r="DB59" s="304"/>
      <c r="DC59" s="220">
        <f>IF(COUNT($G59:G59),EDATE(EDATE($G59,50),0))</f>
        <v>44944</v>
      </c>
      <c r="DD59" s="304"/>
      <c r="DE59" s="220">
        <f>IF(COUNT($G59:G59),EDATE(EDATE($G59,51),0))</f>
        <v>44975</v>
      </c>
      <c r="DF59" s="304"/>
      <c r="DG59" s="220">
        <f>IF(COUNT($G59:G59),EDATE(EDATE($G59,52),0))</f>
        <v>45003</v>
      </c>
      <c r="DH59" s="304"/>
      <c r="DI59" s="220">
        <f>IF(COUNT($G59:G59),EDATE(EDATE($G59,53),0))</f>
        <v>45034</v>
      </c>
      <c r="DJ59" s="304"/>
      <c r="DK59" s="220">
        <f>IF(COUNT($G59:G59),EDATE(EDATE($G59,54),0))</f>
        <v>45064</v>
      </c>
      <c r="DL59" s="304"/>
      <c r="DM59" s="220">
        <f>IF(COUNT($G59:G59),EDATE(EDATE($G59,55),0))</f>
        <v>45095</v>
      </c>
      <c r="DN59" s="304"/>
      <c r="DO59" s="220">
        <f>IF(COUNT($G59:G59),EDATE(EDATE($G59,56),0))</f>
        <v>45125</v>
      </c>
      <c r="DP59" s="304"/>
      <c r="DQ59" s="220">
        <f>IF(COUNT($G59:G59),EDATE(EDATE($G59,57),0))</f>
        <v>45156</v>
      </c>
      <c r="DR59" s="304"/>
      <c r="DS59" s="220">
        <f>IF(COUNT($G59:G59),EDATE(EDATE($G59,58),0))</f>
        <v>45187</v>
      </c>
      <c r="DT59" s="304"/>
      <c r="DU59" s="220">
        <f>IF(COUNT($G59:G59),EDATE(EDATE($G59,59),0))</f>
        <v>45217</v>
      </c>
      <c r="DV59" s="304"/>
      <c r="DW59" s="220">
        <f>IF(COUNT($G59:G59),EDATE(EDATE($G59,60),0))</f>
        <v>45248</v>
      </c>
      <c r="DX59" s="304"/>
      <c r="DY59" s="220">
        <f>IF(COUNT($G59:G59),EDATE(EDATE($G59,61),0))</f>
        <v>45278</v>
      </c>
      <c r="DZ59" s="304"/>
      <c r="EA59" s="220">
        <f>IF(COUNT($G59:G59),EDATE(EDATE($G59,62),0))</f>
        <v>45309</v>
      </c>
      <c r="EB59" s="304"/>
      <c r="EC59" s="220">
        <f>IF(COUNT($G59:G59),EDATE(EDATE($G59,63),0))</f>
        <v>45340</v>
      </c>
      <c r="ED59" s="304"/>
      <c r="EE59" s="220">
        <f>IF(COUNT($G59:G59),EDATE(EDATE($G59,64),0))</f>
        <v>45369</v>
      </c>
      <c r="EF59" s="308"/>
      <c r="EG59" s="47"/>
    </row>
    <row r="60" spans="1:137" ht="21" customHeight="1" thickBot="1">
      <c r="A60" s="215" t="str">
        <f t="shared" ca="1" si="0"/>
        <v/>
      </c>
      <c r="B60" s="280"/>
      <c r="C60" s="282" t="e">
        <f>+VLOOKUP(B60,'اسماء العملاء'!$A$2:$E$1270,5,FALSE)</f>
        <v>#N/A</v>
      </c>
      <c r="D60" s="282" t="e">
        <f>+VLOOKUP(B60,'اسماء العملاء'!$A$2:$C$1270,2,FALSE)</f>
        <v>#N/A</v>
      </c>
      <c r="E60" s="282" t="e">
        <f>+VLOOKUP(B60,'اسماء العملاء'!$A$2:$C$1270,3,FALSE)</f>
        <v>#N/A</v>
      </c>
      <c r="F60" s="218" t="e">
        <f>+VLOOKUP(B60,'اسماء العملاء'!$A$2:$F$142,6,FALSE)</f>
        <v>#N/A</v>
      </c>
      <c r="G60" s="220">
        <v>43423</v>
      </c>
      <c r="H60" s="303"/>
      <c r="I60" s="220">
        <f>IF(COUNT($G60:G60),EDATE(EDATE($G60,1),0))</f>
        <v>43453</v>
      </c>
      <c r="J60" s="304"/>
      <c r="K60" s="220">
        <f>IF(COUNT($G60:G60),EDATE(EDATE($G60,2),0))</f>
        <v>43484</v>
      </c>
      <c r="L60" s="304"/>
      <c r="M60" s="220">
        <f>IF(COUNT($G60:G60),EDATE(EDATE($G60,3),0))</f>
        <v>43515</v>
      </c>
      <c r="N60" s="304"/>
      <c r="O60" s="220">
        <f>IF(COUNT($G60:G60),EDATE(EDATE($G60,4),0))</f>
        <v>43543</v>
      </c>
      <c r="P60" s="304"/>
      <c r="Q60" s="220">
        <f>IF(COUNT($G60:G60),EDATE(EDATE($G60,5),0))</f>
        <v>43574</v>
      </c>
      <c r="R60" s="304"/>
      <c r="S60" s="220">
        <f>IF(COUNT($G60:G60),EDATE(EDATE($G60,6),0))</f>
        <v>43604</v>
      </c>
      <c r="T60" s="304"/>
      <c r="U60" s="220">
        <f>IF(COUNT($G60:G60),EDATE(EDATE($G60,7),0))</f>
        <v>43635</v>
      </c>
      <c r="V60" s="304"/>
      <c r="W60" s="220">
        <f>IF(COUNT($G60:G60),EDATE(EDATE($G60,8),0))</f>
        <v>43665</v>
      </c>
      <c r="X60" s="304"/>
      <c r="Y60" s="220">
        <f>IF(COUNT($G60:G60),EDATE(EDATE($G60,9),0))</f>
        <v>43696</v>
      </c>
      <c r="Z60" s="304"/>
      <c r="AA60" s="220">
        <f>IF(COUNT($G60:G60),EDATE(EDATE($G60,10),0))</f>
        <v>43727</v>
      </c>
      <c r="AB60" s="304"/>
      <c r="AC60" s="220">
        <f>IF(COUNT($G60:G60),EDATE(EDATE($G60,11),0))</f>
        <v>43757</v>
      </c>
      <c r="AD60" s="304"/>
      <c r="AE60" s="220">
        <f>IF(COUNT($G60:G60),EDATE(EDATE($G60,12),0))</f>
        <v>43788</v>
      </c>
      <c r="AF60" s="304"/>
      <c r="AG60" s="220">
        <f>IF(COUNT($G60:G60),EDATE(EDATE($G60,13),0))</f>
        <v>43818</v>
      </c>
      <c r="AH60" s="304"/>
      <c r="AI60" s="220">
        <f>IF(COUNT($G60:G60),EDATE(EDATE($G60,14),0))</f>
        <v>43849</v>
      </c>
      <c r="AJ60" s="304"/>
      <c r="AK60" s="220">
        <f>IF(COUNT($G60:G60),EDATE(EDATE($G60,15),0))</f>
        <v>43880</v>
      </c>
      <c r="AL60" s="304"/>
      <c r="AM60" s="220">
        <f>IF(COUNT($G60:G60),EDATE(EDATE($G60,16),0))</f>
        <v>43909</v>
      </c>
      <c r="AN60" s="304"/>
      <c r="AO60" s="220">
        <f>IF(COUNT($G60:G60),EDATE(EDATE($G60,17),0))</f>
        <v>43940</v>
      </c>
      <c r="AP60" s="304"/>
      <c r="AQ60" s="220">
        <f>IF(COUNT($G60:G60),EDATE(EDATE($G60,18),0))</f>
        <v>43970</v>
      </c>
      <c r="AR60" s="304"/>
      <c r="AS60" s="220">
        <f>IF(COUNT($G60:G60),EDATE(EDATE($G60,19),0))</f>
        <v>44001</v>
      </c>
      <c r="AT60" s="304"/>
      <c r="AU60" s="220">
        <f>IF(COUNT($G60:G60),EDATE(EDATE($G60,20),0))</f>
        <v>44031</v>
      </c>
      <c r="AV60" s="304"/>
      <c r="AW60" s="220">
        <f>IF(COUNT($G60:G60),EDATE(EDATE($G60,21),0))</f>
        <v>44062</v>
      </c>
      <c r="AX60" s="304"/>
      <c r="AY60" s="220">
        <f>IF(COUNT($G60:G60),EDATE(EDATE($G60,22),0))</f>
        <v>44093</v>
      </c>
      <c r="AZ60" s="304"/>
      <c r="BA60" s="220">
        <f>IF(COUNT($G60:G60),EDATE(EDATE($G60,23),0))</f>
        <v>44123</v>
      </c>
      <c r="BB60" s="304"/>
      <c r="BC60" s="220">
        <f>IF(COUNT($G60:G60),EDATE(EDATE($G60,24),0))</f>
        <v>44154</v>
      </c>
      <c r="BD60" s="304"/>
      <c r="BE60" s="220">
        <f>IF(COUNT($G60:G60),EDATE(EDATE($G60,25),0))</f>
        <v>44184</v>
      </c>
      <c r="BF60" s="304"/>
      <c r="BG60" s="220">
        <f>IF(COUNT($G60:G60),EDATE(EDATE($G60,26),0))</f>
        <v>44215</v>
      </c>
      <c r="BH60" s="304"/>
      <c r="BI60" s="220">
        <f>IF(COUNT($G60:G60),EDATE(EDATE($G60,27),0))</f>
        <v>44246</v>
      </c>
      <c r="BJ60" s="304"/>
      <c r="BK60" s="220">
        <f>IF(COUNT($G60:G60),EDATE(EDATE($G60,28),0))</f>
        <v>44274</v>
      </c>
      <c r="BL60" s="304"/>
      <c r="BM60" s="220">
        <f>IF(COUNT($G60:G60),EDATE(EDATE($G60,29),0))</f>
        <v>44305</v>
      </c>
      <c r="BN60" s="304"/>
      <c r="BO60" s="220">
        <f>IF(COUNT($G60:G60),EDATE(EDATE($G60,30),0))</f>
        <v>44335</v>
      </c>
      <c r="BP60" s="304"/>
      <c r="BQ60" s="220">
        <f>IF(COUNT($G60:G60),EDATE(EDATE($G60,31),0))</f>
        <v>44366</v>
      </c>
      <c r="BR60" s="304"/>
      <c r="BS60" s="220">
        <f>IF(COUNT($G60:G60),EDATE(EDATE($G60,32),0))</f>
        <v>44396</v>
      </c>
      <c r="BT60" s="304"/>
      <c r="BU60" s="220">
        <f>IF(COUNT($G60:G60),EDATE(EDATE($G60,33),0))</f>
        <v>44427</v>
      </c>
      <c r="BV60" s="304"/>
      <c r="BW60" s="220">
        <f>IF(COUNT($G60:G60),EDATE(EDATE($G60,34),0))</f>
        <v>44458</v>
      </c>
      <c r="BX60" s="304"/>
      <c r="BY60" s="220">
        <f>IF(COUNT($G60:G60),EDATE(EDATE($G60,35),0))</f>
        <v>44488</v>
      </c>
      <c r="BZ60" s="304"/>
      <c r="CA60" s="220">
        <f>IF(COUNT($G60:G60),EDATE(EDATE($G60,36),0))</f>
        <v>44519</v>
      </c>
      <c r="CB60" s="304"/>
      <c r="CC60" s="220">
        <f>IF(COUNT($G60:G60),EDATE(EDATE($G60,37),0))</f>
        <v>44549</v>
      </c>
      <c r="CD60" s="304"/>
      <c r="CE60" s="220">
        <f>IF(COUNT($G60:G60),EDATE(EDATE($G60,38),0))</f>
        <v>44580</v>
      </c>
      <c r="CF60" s="304"/>
      <c r="CG60" s="220">
        <f>IF(COUNT($G60:G60),EDATE(EDATE($G60,39),0))</f>
        <v>44611</v>
      </c>
      <c r="CH60" s="304"/>
      <c r="CI60" s="220">
        <f>IF(COUNT($G60:G60),EDATE(EDATE($G60,40),0))</f>
        <v>44639</v>
      </c>
      <c r="CJ60" s="304"/>
      <c r="CK60" s="220">
        <f>IF(COUNT($G60:G60),EDATE(EDATE($G60,41),0))</f>
        <v>44670</v>
      </c>
      <c r="CL60" s="304"/>
      <c r="CM60" s="220">
        <f>IF(COUNT($G60:G60),EDATE(EDATE($G60,42),0))</f>
        <v>44700</v>
      </c>
      <c r="CN60" s="304"/>
      <c r="CO60" s="220">
        <f>IF(COUNT($G60:G60),EDATE(EDATE($G60,43),0))</f>
        <v>44731</v>
      </c>
      <c r="CP60" s="304"/>
      <c r="CQ60" s="220">
        <f>IF(COUNT($G60:G60),EDATE(EDATE($G60,44),0))</f>
        <v>44761</v>
      </c>
      <c r="CR60" s="304"/>
      <c r="CS60" s="220">
        <f>IF(COUNT($G60:G60),EDATE(EDATE($G60,45),0))</f>
        <v>44792</v>
      </c>
      <c r="CT60" s="304"/>
      <c r="CU60" s="220">
        <f>IF(COUNT($G60:G60),EDATE(EDATE($G60,46),0))</f>
        <v>44823</v>
      </c>
      <c r="CV60" s="304"/>
      <c r="CW60" s="220">
        <f>IF(COUNT($G60:G60),EDATE(EDATE($G60,47),0))</f>
        <v>44853</v>
      </c>
      <c r="CX60" s="304"/>
      <c r="CY60" s="220">
        <f>IF(COUNT($G60:G60),EDATE(EDATE($G60,48),0))</f>
        <v>44884</v>
      </c>
      <c r="CZ60" s="304"/>
      <c r="DA60" s="220">
        <f>IF(COUNT($G60:G60),EDATE(EDATE($G60,49),0))</f>
        <v>44914</v>
      </c>
      <c r="DB60" s="304"/>
      <c r="DC60" s="220">
        <f>IF(COUNT($G60:G60),EDATE(EDATE($G60,50),0))</f>
        <v>44945</v>
      </c>
      <c r="DD60" s="304"/>
      <c r="DE60" s="220">
        <f>IF(COUNT($G60:G60),EDATE(EDATE($G60,51),0))</f>
        <v>44976</v>
      </c>
      <c r="DF60" s="304"/>
      <c r="DG60" s="220">
        <f>IF(COUNT($G60:G60),EDATE(EDATE($G60,52),0))</f>
        <v>45004</v>
      </c>
      <c r="DH60" s="304"/>
      <c r="DI60" s="220">
        <f>IF(COUNT($G60:G60),EDATE(EDATE($G60,53),0))</f>
        <v>45035</v>
      </c>
      <c r="DJ60" s="304"/>
      <c r="DK60" s="220">
        <f>IF(COUNT($G60:G60),EDATE(EDATE($G60,54),0))</f>
        <v>45065</v>
      </c>
      <c r="DL60" s="304"/>
      <c r="DM60" s="220">
        <f>IF(COUNT($G60:G60),EDATE(EDATE($G60,55),0))</f>
        <v>45096</v>
      </c>
      <c r="DN60" s="304"/>
      <c r="DO60" s="220">
        <f>IF(COUNT($G60:G60),EDATE(EDATE($G60,56),0))</f>
        <v>45126</v>
      </c>
      <c r="DP60" s="304"/>
      <c r="DQ60" s="220">
        <f>IF(COUNT($G60:G60),EDATE(EDATE($G60,57),0))</f>
        <v>45157</v>
      </c>
      <c r="DR60" s="304"/>
      <c r="DS60" s="220">
        <f>IF(COUNT($G60:G60),EDATE(EDATE($G60,58),0))</f>
        <v>45188</v>
      </c>
      <c r="DT60" s="304"/>
      <c r="DU60" s="220">
        <f>IF(COUNT($G60:G60),EDATE(EDATE($G60,59),0))</f>
        <v>45218</v>
      </c>
      <c r="DV60" s="304"/>
      <c r="DW60" s="220">
        <f>IF(COUNT($G60:G60),EDATE(EDATE($G60,60),0))</f>
        <v>45249</v>
      </c>
      <c r="DX60" s="304"/>
      <c r="DY60" s="220">
        <f>IF(COUNT($G60:G60),EDATE(EDATE($G60,61),0))</f>
        <v>45279</v>
      </c>
      <c r="DZ60" s="304"/>
      <c r="EA60" s="220">
        <f>IF(COUNT($G60:G60),EDATE(EDATE($G60,62),0))</f>
        <v>45310</v>
      </c>
      <c r="EB60" s="304"/>
      <c r="EC60" s="220">
        <f>IF(COUNT($G60:G60),EDATE(EDATE($G60,63),0))</f>
        <v>45341</v>
      </c>
      <c r="ED60" s="304"/>
      <c r="EE60" s="220">
        <f>IF(COUNT($G60:G60),EDATE(EDATE($G60,64),0))</f>
        <v>45370</v>
      </c>
      <c r="EF60" s="308"/>
      <c r="EG60" s="47"/>
    </row>
    <row r="61" spans="1:137" ht="21" customHeight="1" thickBot="1">
      <c r="A61" s="215" t="str">
        <f t="shared" ca="1" si="0"/>
        <v/>
      </c>
      <c r="B61" s="280"/>
      <c r="C61" s="282" t="e">
        <f>+VLOOKUP(B61,'اسماء العملاء'!$A$2:$E$1270,5,FALSE)</f>
        <v>#N/A</v>
      </c>
      <c r="D61" s="282" t="e">
        <f>+VLOOKUP(B61,'اسماء العملاء'!$A$2:$C$1270,2,FALSE)</f>
        <v>#N/A</v>
      </c>
      <c r="E61" s="282" t="e">
        <f>+VLOOKUP(B61,'اسماء العملاء'!$A$2:$C$1270,3,FALSE)</f>
        <v>#N/A</v>
      </c>
      <c r="F61" s="218" t="e">
        <f>+VLOOKUP(B61,'اسماء العملاء'!$A$2:$F$142,6,FALSE)</f>
        <v>#N/A</v>
      </c>
      <c r="G61" s="220">
        <v>43424</v>
      </c>
      <c r="H61" s="303"/>
      <c r="I61" s="220">
        <f>IF(COUNT($G61:G61),EDATE(EDATE($G61,1),0))</f>
        <v>43454</v>
      </c>
      <c r="J61" s="304"/>
      <c r="K61" s="220">
        <f>IF(COUNT($G61:G61),EDATE(EDATE($G61,2),0))</f>
        <v>43485</v>
      </c>
      <c r="L61" s="304"/>
      <c r="M61" s="220">
        <f>IF(COUNT($G61:G61),EDATE(EDATE($G61,3),0))</f>
        <v>43516</v>
      </c>
      <c r="N61" s="304"/>
      <c r="O61" s="220">
        <f>IF(COUNT($G61:G61),EDATE(EDATE($G61,4),0))</f>
        <v>43544</v>
      </c>
      <c r="P61" s="304"/>
      <c r="Q61" s="220">
        <f>IF(COUNT($G61:G61),EDATE(EDATE($G61,5),0))</f>
        <v>43575</v>
      </c>
      <c r="R61" s="304"/>
      <c r="S61" s="220">
        <f>IF(COUNT($G61:G61),EDATE(EDATE($G61,6),0))</f>
        <v>43605</v>
      </c>
      <c r="T61" s="304"/>
      <c r="U61" s="220">
        <f>IF(COUNT($G61:G61),EDATE(EDATE($G61,7),0))</f>
        <v>43636</v>
      </c>
      <c r="V61" s="304"/>
      <c r="W61" s="220">
        <f>IF(COUNT($G61:G61),EDATE(EDATE($G61,8),0))</f>
        <v>43666</v>
      </c>
      <c r="X61" s="304"/>
      <c r="Y61" s="220">
        <f>IF(COUNT($G61:G61),EDATE(EDATE($G61,9),0))</f>
        <v>43697</v>
      </c>
      <c r="Z61" s="304"/>
      <c r="AA61" s="220">
        <f>IF(COUNT($G61:G61),EDATE(EDATE($G61,10),0))</f>
        <v>43728</v>
      </c>
      <c r="AB61" s="304"/>
      <c r="AC61" s="220">
        <f>IF(COUNT($G61:G61),EDATE(EDATE($G61,11),0))</f>
        <v>43758</v>
      </c>
      <c r="AD61" s="304"/>
      <c r="AE61" s="220">
        <f>IF(COUNT($G61:G61),EDATE(EDATE($G61,12),0))</f>
        <v>43789</v>
      </c>
      <c r="AF61" s="304"/>
      <c r="AG61" s="220">
        <f>IF(COUNT($G61:G61),EDATE(EDATE($G61,13),0))</f>
        <v>43819</v>
      </c>
      <c r="AH61" s="304"/>
      <c r="AI61" s="220">
        <f>IF(COUNT($G61:G61),EDATE(EDATE($G61,14),0))</f>
        <v>43850</v>
      </c>
      <c r="AJ61" s="304"/>
      <c r="AK61" s="220">
        <f>IF(COUNT($G61:G61),EDATE(EDATE($G61,15),0))</f>
        <v>43881</v>
      </c>
      <c r="AL61" s="304"/>
      <c r="AM61" s="220">
        <f>IF(COUNT($G61:G61),EDATE(EDATE($G61,16),0))</f>
        <v>43910</v>
      </c>
      <c r="AN61" s="304"/>
      <c r="AO61" s="220">
        <f>IF(COUNT($G61:G61),EDATE(EDATE($G61,17),0))</f>
        <v>43941</v>
      </c>
      <c r="AP61" s="304"/>
      <c r="AQ61" s="220">
        <f>IF(COUNT($G61:G61),EDATE(EDATE($G61,18),0))</f>
        <v>43971</v>
      </c>
      <c r="AR61" s="304"/>
      <c r="AS61" s="220">
        <f>IF(COUNT($G61:G61),EDATE(EDATE($G61,19),0))</f>
        <v>44002</v>
      </c>
      <c r="AT61" s="304"/>
      <c r="AU61" s="220">
        <f>IF(COUNT($G61:G61),EDATE(EDATE($G61,20),0))</f>
        <v>44032</v>
      </c>
      <c r="AV61" s="304"/>
      <c r="AW61" s="220">
        <f>IF(COUNT($G61:G61),EDATE(EDATE($G61,21),0))</f>
        <v>44063</v>
      </c>
      <c r="AX61" s="304"/>
      <c r="AY61" s="220">
        <f>IF(COUNT($G61:G61),EDATE(EDATE($G61,22),0))</f>
        <v>44094</v>
      </c>
      <c r="AZ61" s="304"/>
      <c r="BA61" s="220">
        <f>IF(COUNT($G61:G61),EDATE(EDATE($G61,23),0))</f>
        <v>44124</v>
      </c>
      <c r="BB61" s="304"/>
      <c r="BC61" s="220">
        <f>IF(COUNT($G61:G61),EDATE(EDATE($G61,24),0))</f>
        <v>44155</v>
      </c>
      <c r="BD61" s="304"/>
      <c r="BE61" s="220">
        <f>IF(COUNT($G61:G61),EDATE(EDATE($G61,25),0))</f>
        <v>44185</v>
      </c>
      <c r="BF61" s="304"/>
      <c r="BG61" s="220">
        <f>IF(COUNT($G61:G61),EDATE(EDATE($G61,26),0))</f>
        <v>44216</v>
      </c>
      <c r="BH61" s="304"/>
      <c r="BI61" s="220">
        <f>IF(COUNT($G61:G61),EDATE(EDATE($G61,27),0))</f>
        <v>44247</v>
      </c>
      <c r="BJ61" s="304"/>
      <c r="BK61" s="220">
        <f>IF(COUNT($G61:G61),EDATE(EDATE($G61,28),0))</f>
        <v>44275</v>
      </c>
      <c r="BL61" s="304"/>
      <c r="BM61" s="220">
        <f>IF(COUNT($G61:G61),EDATE(EDATE($G61,29),0))</f>
        <v>44306</v>
      </c>
      <c r="BN61" s="304"/>
      <c r="BO61" s="220">
        <f>IF(COUNT($G61:G61),EDATE(EDATE($G61,30),0))</f>
        <v>44336</v>
      </c>
      <c r="BP61" s="304"/>
      <c r="BQ61" s="220">
        <f>IF(COUNT($G61:G61),EDATE(EDATE($G61,31),0))</f>
        <v>44367</v>
      </c>
      <c r="BR61" s="304"/>
      <c r="BS61" s="220">
        <f>IF(COUNT($G61:G61),EDATE(EDATE($G61,32),0))</f>
        <v>44397</v>
      </c>
      <c r="BT61" s="304"/>
      <c r="BU61" s="220">
        <f>IF(COUNT($G61:G61),EDATE(EDATE($G61,33),0))</f>
        <v>44428</v>
      </c>
      <c r="BV61" s="304"/>
      <c r="BW61" s="220">
        <f>IF(COUNT($G61:G61),EDATE(EDATE($G61,34),0))</f>
        <v>44459</v>
      </c>
      <c r="BX61" s="304"/>
      <c r="BY61" s="220">
        <f>IF(COUNT($G61:G61),EDATE(EDATE($G61,35),0))</f>
        <v>44489</v>
      </c>
      <c r="BZ61" s="304"/>
      <c r="CA61" s="220">
        <f>IF(COUNT($G61:G61),EDATE(EDATE($G61,36),0))</f>
        <v>44520</v>
      </c>
      <c r="CB61" s="304"/>
      <c r="CC61" s="220">
        <f>IF(COUNT($G61:G61),EDATE(EDATE($G61,37),0))</f>
        <v>44550</v>
      </c>
      <c r="CD61" s="304"/>
      <c r="CE61" s="220">
        <f>IF(COUNT($G61:G61),EDATE(EDATE($G61,38),0))</f>
        <v>44581</v>
      </c>
      <c r="CF61" s="304"/>
      <c r="CG61" s="220">
        <f>IF(COUNT($G61:G61),EDATE(EDATE($G61,39),0))</f>
        <v>44612</v>
      </c>
      <c r="CH61" s="304"/>
      <c r="CI61" s="220">
        <f>IF(COUNT($G61:G61),EDATE(EDATE($G61,40),0))</f>
        <v>44640</v>
      </c>
      <c r="CJ61" s="304"/>
      <c r="CK61" s="220">
        <f>IF(COUNT($G61:G61),EDATE(EDATE($G61,41),0))</f>
        <v>44671</v>
      </c>
      <c r="CL61" s="304"/>
      <c r="CM61" s="220">
        <f>IF(COUNT($G61:G61),EDATE(EDATE($G61,42),0))</f>
        <v>44701</v>
      </c>
      <c r="CN61" s="304"/>
      <c r="CO61" s="220">
        <f>IF(COUNT($G61:G61),EDATE(EDATE($G61,43),0))</f>
        <v>44732</v>
      </c>
      <c r="CP61" s="304"/>
      <c r="CQ61" s="220">
        <f>IF(COUNT($G61:G61),EDATE(EDATE($G61,44),0))</f>
        <v>44762</v>
      </c>
      <c r="CR61" s="304"/>
      <c r="CS61" s="220">
        <f>IF(COUNT($G61:G61),EDATE(EDATE($G61,45),0))</f>
        <v>44793</v>
      </c>
      <c r="CT61" s="304"/>
      <c r="CU61" s="220">
        <f>IF(COUNT($G61:G61),EDATE(EDATE($G61,46),0))</f>
        <v>44824</v>
      </c>
      <c r="CV61" s="304"/>
      <c r="CW61" s="220">
        <f>IF(COUNT($G61:G61),EDATE(EDATE($G61,47),0))</f>
        <v>44854</v>
      </c>
      <c r="CX61" s="304"/>
      <c r="CY61" s="220">
        <f>IF(COUNT($G61:G61),EDATE(EDATE($G61,48),0))</f>
        <v>44885</v>
      </c>
      <c r="CZ61" s="304"/>
      <c r="DA61" s="220">
        <f>IF(COUNT($G61:G61),EDATE(EDATE($G61,49),0))</f>
        <v>44915</v>
      </c>
      <c r="DB61" s="304"/>
      <c r="DC61" s="220">
        <f>IF(COUNT($G61:G61),EDATE(EDATE($G61,50),0))</f>
        <v>44946</v>
      </c>
      <c r="DD61" s="304"/>
      <c r="DE61" s="220">
        <f>IF(COUNT($G61:G61),EDATE(EDATE($G61,51),0))</f>
        <v>44977</v>
      </c>
      <c r="DF61" s="304"/>
      <c r="DG61" s="220">
        <f>IF(COUNT($G61:G61),EDATE(EDATE($G61,52),0))</f>
        <v>45005</v>
      </c>
      <c r="DH61" s="304"/>
      <c r="DI61" s="220">
        <f>IF(COUNT($G61:G61),EDATE(EDATE($G61,53),0))</f>
        <v>45036</v>
      </c>
      <c r="DJ61" s="304"/>
      <c r="DK61" s="220">
        <f>IF(COUNT($G61:G61),EDATE(EDATE($G61,54),0))</f>
        <v>45066</v>
      </c>
      <c r="DL61" s="304"/>
      <c r="DM61" s="220">
        <f>IF(COUNT($G61:G61),EDATE(EDATE($G61,55),0))</f>
        <v>45097</v>
      </c>
      <c r="DN61" s="304"/>
      <c r="DO61" s="220">
        <f>IF(COUNT($G61:G61),EDATE(EDATE($G61,56),0))</f>
        <v>45127</v>
      </c>
      <c r="DP61" s="304"/>
      <c r="DQ61" s="220">
        <f>IF(COUNT($G61:G61),EDATE(EDATE($G61,57),0))</f>
        <v>45158</v>
      </c>
      <c r="DR61" s="304"/>
      <c r="DS61" s="220">
        <f>IF(COUNT($G61:G61),EDATE(EDATE($G61,58),0))</f>
        <v>45189</v>
      </c>
      <c r="DT61" s="304"/>
      <c r="DU61" s="220">
        <f>IF(COUNT($G61:G61),EDATE(EDATE($G61,59),0))</f>
        <v>45219</v>
      </c>
      <c r="DV61" s="304"/>
      <c r="DW61" s="220">
        <f>IF(COUNT($G61:G61),EDATE(EDATE($G61,60),0))</f>
        <v>45250</v>
      </c>
      <c r="DX61" s="304"/>
      <c r="DY61" s="220">
        <f>IF(COUNT($G61:G61),EDATE(EDATE($G61,61),0))</f>
        <v>45280</v>
      </c>
      <c r="DZ61" s="304"/>
      <c r="EA61" s="220">
        <f>IF(COUNT($G61:G61),EDATE(EDATE($G61,62),0))</f>
        <v>45311</v>
      </c>
      <c r="EB61" s="304"/>
      <c r="EC61" s="220">
        <f>IF(COUNT($G61:G61),EDATE(EDATE($G61,63),0))</f>
        <v>45342</v>
      </c>
      <c r="ED61" s="304"/>
      <c r="EE61" s="220">
        <f>IF(COUNT($G61:G61),EDATE(EDATE($G61,64),0))</f>
        <v>45371</v>
      </c>
      <c r="EF61" s="308"/>
      <c r="EG61" s="47"/>
    </row>
    <row r="62" spans="1:137" ht="21" customHeight="1" thickBot="1">
      <c r="A62" s="215" t="str">
        <f t="shared" ca="1" si="0"/>
        <v/>
      </c>
      <c r="B62" s="280"/>
      <c r="C62" s="282" t="e">
        <f>+VLOOKUP(B62,'اسماء العملاء'!$A$2:$E$1270,5,FALSE)</f>
        <v>#N/A</v>
      </c>
      <c r="D62" s="282" t="e">
        <f>+VLOOKUP(B62,'اسماء العملاء'!$A$2:$C$1270,2,FALSE)</f>
        <v>#N/A</v>
      </c>
      <c r="E62" s="282" t="e">
        <f>+VLOOKUP(B62,'اسماء العملاء'!$A$2:$C$1270,3,FALSE)</f>
        <v>#N/A</v>
      </c>
      <c r="F62" s="218" t="e">
        <f>+VLOOKUP(B62,'اسماء العملاء'!$A$2:$F$142,6,FALSE)</f>
        <v>#N/A</v>
      </c>
      <c r="G62" s="220">
        <v>43425</v>
      </c>
      <c r="H62" s="303"/>
      <c r="I62" s="220">
        <f>IF(COUNT($G62:G62),EDATE(EDATE($G62,1),0))</f>
        <v>43455</v>
      </c>
      <c r="J62" s="304"/>
      <c r="K62" s="220">
        <f>IF(COUNT($G62:G62),EDATE(EDATE($G62,2),0))</f>
        <v>43486</v>
      </c>
      <c r="L62" s="304"/>
      <c r="M62" s="220">
        <f>IF(COUNT($G62:G62),EDATE(EDATE($G62,3),0))</f>
        <v>43517</v>
      </c>
      <c r="N62" s="304"/>
      <c r="O62" s="220">
        <f>IF(COUNT($G62:G62),EDATE(EDATE($G62,4),0))</f>
        <v>43545</v>
      </c>
      <c r="P62" s="304"/>
      <c r="Q62" s="220">
        <f>IF(COUNT($G62:G62),EDATE(EDATE($G62,5),0))</f>
        <v>43576</v>
      </c>
      <c r="R62" s="304"/>
      <c r="S62" s="220">
        <f>IF(COUNT($G62:G62),EDATE(EDATE($G62,6),0))</f>
        <v>43606</v>
      </c>
      <c r="T62" s="304"/>
      <c r="U62" s="220">
        <f>IF(COUNT($G62:G62),EDATE(EDATE($G62,7),0))</f>
        <v>43637</v>
      </c>
      <c r="V62" s="304"/>
      <c r="W62" s="220">
        <f>IF(COUNT($G62:G62),EDATE(EDATE($G62,8),0))</f>
        <v>43667</v>
      </c>
      <c r="X62" s="304"/>
      <c r="Y62" s="220">
        <f>IF(COUNT($G62:G62),EDATE(EDATE($G62,9),0))</f>
        <v>43698</v>
      </c>
      <c r="Z62" s="304"/>
      <c r="AA62" s="220">
        <f>IF(COUNT($G62:G62),EDATE(EDATE($G62,10),0))</f>
        <v>43729</v>
      </c>
      <c r="AB62" s="304"/>
      <c r="AC62" s="220">
        <f>IF(COUNT($G62:G62),EDATE(EDATE($G62,11),0))</f>
        <v>43759</v>
      </c>
      <c r="AD62" s="304"/>
      <c r="AE62" s="220">
        <f>IF(COUNT($G62:G62),EDATE(EDATE($G62,12),0))</f>
        <v>43790</v>
      </c>
      <c r="AF62" s="304"/>
      <c r="AG62" s="220">
        <f>IF(COUNT($G62:G62),EDATE(EDATE($G62,13),0))</f>
        <v>43820</v>
      </c>
      <c r="AH62" s="304"/>
      <c r="AI62" s="220">
        <f>IF(COUNT($G62:G62),EDATE(EDATE($G62,14),0))</f>
        <v>43851</v>
      </c>
      <c r="AJ62" s="304"/>
      <c r="AK62" s="220">
        <f>IF(COUNT($G62:G62),EDATE(EDATE($G62,15),0))</f>
        <v>43882</v>
      </c>
      <c r="AL62" s="304"/>
      <c r="AM62" s="220">
        <f>IF(COUNT($G62:G62),EDATE(EDATE($G62,16),0))</f>
        <v>43911</v>
      </c>
      <c r="AN62" s="304"/>
      <c r="AO62" s="220">
        <f>IF(COUNT($G62:G62),EDATE(EDATE($G62,17),0))</f>
        <v>43942</v>
      </c>
      <c r="AP62" s="304"/>
      <c r="AQ62" s="220">
        <f>IF(COUNT($G62:G62),EDATE(EDATE($G62,18),0))</f>
        <v>43972</v>
      </c>
      <c r="AR62" s="304"/>
      <c r="AS62" s="220">
        <f>IF(COUNT($G62:G62),EDATE(EDATE($G62,19),0))</f>
        <v>44003</v>
      </c>
      <c r="AT62" s="304"/>
      <c r="AU62" s="220">
        <f>IF(COUNT($G62:G62),EDATE(EDATE($G62,20),0))</f>
        <v>44033</v>
      </c>
      <c r="AV62" s="304"/>
      <c r="AW62" s="220">
        <f>IF(COUNT($G62:G62),EDATE(EDATE($G62,21),0))</f>
        <v>44064</v>
      </c>
      <c r="AX62" s="304"/>
      <c r="AY62" s="220">
        <f>IF(COUNT($G62:G62),EDATE(EDATE($G62,22),0))</f>
        <v>44095</v>
      </c>
      <c r="AZ62" s="304"/>
      <c r="BA62" s="220">
        <f>IF(COUNT($G62:G62),EDATE(EDATE($G62,23),0))</f>
        <v>44125</v>
      </c>
      <c r="BB62" s="304"/>
      <c r="BC62" s="220">
        <f>IF(COUNT($G62:G62),EDATE(EDATE($G62,24),0))</f>
        <v>44156</v>
      </c>
      <c r="BD62" s="304"/>
      <c r="BE62" s="220">
        <f>IF(COUNT($G62:G62),EDATE(EDATE($G62,25),0))</f>
        <v>44186</v>
      </c>
      <c r="BF62" s="304"/>
      <c r="BG62" s="220">
        <f>IF(COUNT($G62:G62),EDATE(EDATE($G62,26),0))</f>
        <v>44217</v>
      </c>
      <c r="BH62" s="304"/>
      <c r="BI62" s="220">
        <f>IF(COUNT($G62:G62),EDATE(EDATE($G62,27),0))</f>
        <v>44248</v>
      </c>
      <c r="BJ62" s="304"/>
      <c r="BK62" s="220">
        <f>IF(COUNT($G62:G62),EDATE(EDATE($G62,28),0))</f>
        <v>44276</v>
      </c>
      <c r="BL62" s="304"/>
      <c r="BM62" s="220">
        <f>IF(COUNT($G62:G62),EDATE(EDATE($G62,29),0))</f>
        <v>44307</v>
      </c>
      <c r="BN62" s="304"/>
      <c r="BO62" s="220">
        <f>IF(COUNT($G62:G62),EDATE(EDATE($G62,30),0))</f>
        <v>44337</v>
      </c>
      <c r="BP62" s="304"/>
      <c r="BQ62" s="220">
        <f>IF(COUNT($G62:G62),EDATE(EDATE($G62,31),0))</f>
        <v>44368</v>
      </c>
      <c r="BR62" s="304"/>
      <c r="BS62" s="220">
        <f>IF(COUNT($G62:G62),EDATE(EDATE($G62,32),0))</f>
        <v>44398</v>
      </c>
      <c r="BT62" s="304"/>
      <c r="BU62" s="220">
        <f>IF(COUNT($G62:G62),EDATE(EDATE($G62,33),0))</f>
        <v>44429</v>
      </c>
      <c r="BV62" s="304"/>
      <c r="BW62" s="220">
        <f>IF(COUNT($G62:G62),EDATE(EDATE($G62,34),0))</f>
        <v>44460</v>
      </c>
      <c r="BX62" s="304"/>
      <c r="BY62" s="220">
        <f>IF(COUNT($G62:G62),EDATE(EDATE($G62,35),0))</f>
        <v>44490</v>
      </c>
      <c r="BZ62" s="304"/>
      <c r="CA62" s="220">
        <f>IF(COUNT($G62:G62),EDATE(EDATE($G62,36),0))</f>
        <v>44521</v>
      </c>
      <c r="CB62" s="304"/>
      <c r="CC62" s="220">
        <f>IF(COUNT($G62:G62),EDATE(EDATE($G62,37),0))</f>
        <v>44551</v>
      </c>
      <c r="CD62" s="304"/>
      <c r="CE62" s="220">
        <f>IF(COUNT($G62:G62),EDATE(EDATE($G62,38),0))</f>
        <v>44582</v>
      </c>
      <c r="CF62" s="304"/>
      <c r="CG62" s="220">
        <f>IF(COUNT($G62:G62),EDATE(EDATE($G62,39),0))</f>
        <v>44613</v>
      </c>
      <c r="CH62" s="304"/>
      <c r="CI62" s="220">
        <f>IF(COUNT($G62:G62),EDATE(EDATE($G62,40),0))</f>
        <v>44641</v>
      </c>
      <c r="CJ62" s="304"/>
      <c r="CK62" s="220">
        <f>IF(COUNT($G62:G62),EDATE(EDATE($G62,41),0))</f>
        <v>44672</v>
      </c>
      <c r="CL62" s="304"/>
      <c r="CM62" s="220">
        <f>IF(COUNT($G62:G62),EDATE(EDATE($G62,42),0))</f>
        <v>44702</v>
      </c>
      <c r="CN62" s="304"/>
      <c r="CO62" s="220">
        <f>IF(COUNT($G62:G62),EDATE(EDATE($G62,43),0))</f>
        <v>44733</v>
      </c>
      <c r="CP62" s="304"/>
      <c r="CQ62" s="220">
        <f>IF(COUNT($G62:G62),EDATE(EDATE($G62,44),0))</f>
        <v>44763</v>
      </c>
      <c r="CR62" s="304"/>
      <c r="CS62" s="220">
        <f>IF(COUNT($G62:G62),EDATE(EDATE($G62,45),0))</f>
        <v>44794</v>
      </c>
      <c r="CT62" s="304"/>
      <c r="CU62" s="220">
        <f>IF(COUNT($G62:G62),EDATE(EDATE($G62,46),0))</f>
        <v>44825</v>
      </c>
      <c r="CV62" s="304"/>
      <c r="CW62" s="220">
        <f>IF(COUNT($G62:G62),EDATE(EDATE($G62,47),0))</f>
        <v>44855</v>
      </c>
      <c r="CX62" s="304"/>
      <c r="CY62" s="220">
        <f>IF(COUNT($G62:G62),EDATE(EDATE($G62,48),0))</f>
        <v>44886</v>
      </c>
      <c r="CZ62" s="304"/>
      <c r="DA62" s="220">
        <f>IF(COUNT($G62:G62),EDATE(EDATE($G62,49),0))</f>
        <v>44916</v>
      </c>
      <c r="DB62" s="304"/>
      <c r="DC62" s="220">
        <f>IF(COUNT($G62:G62),EDATE(EDATE($G62,50),0))</f>
        <v>44947</v>
      </c>
      <c r="DD62" s="304"/>
      <c r="DE62" s="220">
        <f>IF(COUNT($G62:G62),EDATE(EDATE($G62,51),0))</f>
        <v>44978</v>
      </c>
      <c r="DF62" s="304"/>
      <c r="DG62" s="220">
        <f>IF(COUNT($G62:G62),EDATE(EDATE($G62,52),0))</f>
        <v>45006</v>
      </c>
      <c r="DH62" s="304"/>
      <c r="DI62" s="220">
        <f>IF(COUNT($G62:G62),EDATE(EDATE($G62,53),0))</f>
        <v>45037</v>
      </c>
      <c r="DJ62" s="304"/>
      <c r="DK62" s="220">
        <f>IF(COUNT($G62:G62),EDATE(EDATE($G62,54),0))</f>
        <v>45067</v>
      </c>
      <c r="DL62" s="304"/>
      <c r="DM62" s="220">
        <f>IF(COUNT($G62:G62),EDATE(EDATE($G62,55),0))</f>
        <v>45098</v>
      </c>
      <c r="DN62" s="304"/>
      <c r="DO62" s="220">
        <f>IF(COUNT($G62:G62),EDATE(EDATE($G62,56),0))</f>
        <v>45128</v>
      </c>
      <c r="DP62" s="304"/>
      <c r="DQ62" s="220">
        <f>IF(COUNT($G62:G62),EDATE(EDATE($G62,57),0))</f>
        <v>45159</v>
      </c>
      <c r="DR62" s="304"/>
      <c r="DS62" s="220">
        <f>IF(COUNT($G62:G62),EDATE(EDATE($G62,58),0))</f>
        <v>45190</v>
      </c>
      <c r="DT62" s="304"/>
      <c r="DU62" s="220">
        <f>IF(COUNT($G62:G62),EDATE(EDATE($G62,59),0))</f>
        <v>45220</v>
      </c>
      <c r="DV62" s="304"/>
      <c r="DW62" s="220">
        <f>IF(COUNT($G62:G62),EDATE(EDATE($G62,60),0))</f>
        <v>45251</v>
      </c>
      <c r="DX62" s="304"/>
      <c r="DY62" s="220">
        <f>IF(COUNT($G62:G62),EDATE(EDATE($G62,61),0))</f>
        <v>45281</v>
      </c>
      <c r="DZ62" s="304"/>
      <c r="EA62" s="220">
        <f>IF(COUNT($G62:G62),EDATE(EDATE($G62,62),0))</f>
        <v>45312</v>
      </c>
      <c r="EB62" s="304"/>
      <c r="EC62" s="220">
        <f>IF(COUNT($G62:G62),EDATE(EDATE($G62,63),0))</f>
        <v>45343</v>
      </c>
      <c r="ED62" s="304"/>
      <c r="EE62" s="220">
        <f>IF(COUNT($G62:G62),EDATE(EDATE($G62,64),0))</f>
        <v>45372</v>
      </c>
      <c r="EF62" s="308"/>
      <c r="EG62" s="47"/>
    </row>
    <row r="63" spans="1:137" ht="21" customHeight="1" thickBot="1">
      <c r="A63" s="215" t="str">
        <f t="shared" ca="1" si="0"/>
        <v/>
      </c>
      <c r="B63" s="280"/>
      <c r="C63" s="282" t="e">
        <f>+VLOOKUP(B63,'اسماء العملاء'!$A$2:$E$1270,5,FALSE)</f>
        <v>#N/A</v>
      </c>
      <c r="D63" s="282" t="e">
        <f>+VLOOKUP(B63,'اسماء العملاء'!$A$2:$C$1270,2,FALSE)</f>
        <v>#N/A</v>
      </c>
      <c r="E63" s="282" t="e">
        <f>+VLOOKUP(B63,'اسماء العملاء'!$A$2:$C$1270,3,FALSE)</f>
        <v>#N/A</v>
      </c>
      <c r="F63" s="218" t="e">
        <f>+VLOOKUP(B63,'اسماء العملاء'!$A$2:$F$142,6,FALSE)</f>
        <v>#N/A</v>
      </c>
      <c r="G63" s="220">
        <v>43426</v>
      </c>
      <c r="H63" s="303"/>
      <c r="I63" s="220">
        <f>IF(COUNT($G63:G63),EDATE(EDATE($G63,1),0))</f>
        <v>43456</v>
      </c>
      <c r="J63" s="304"/>
      <c r="K63" s="220">
        <f>IF(COUNT($G63:G63),EDATE(EDATE($G63,2),0))</f>
        <v>43487</v>
      </c>
      <c r="L63" s="304"/>
      <c r="M63" s="220">
        <f>IF(COUNT($G63:G63),EDATE(EDATE($G63,3),0))</f>
        <v>43518</v>
      </c>
      <c r="N63" s="304"/>
      <c r="O63" s="220">
        <f>IF(COUNT($G63:G63),EDATE(EDATE($G63,4),0))</f>
        <v>43546</v>
      </c>
      <c r="P63" s="304"/>
      <c r="Q63" s="220">
        <f>IF(COUNT($G63:G63),EDATE(EDATE($G63,5),0))</f>
        <v>43577</v>
      </c>
      <c r="R63" s="304"/>
      <c r="S63" s="220">
        <f>IF(COUNT($G63:G63),EDATE(EDATE($G63,6),0))</f>
        <v>43607</v>
      </c>
      <c r="T63" s="304"/>
      <c r="U63" s="220">
        <f>IF(COUNT($G63:G63),EDATE(EDATE($G63,7),0))</f>
        <v>43638</v>
      </c>
      <c r="V63" s="304"/>
      <c r="W63" s="220">
        <f>IF(COUNT($G63:G63),EDATE(EDATE($G63,8),0))</f>
        <v>43668</v>
      </c>
      <c r="X63" s="304"/>
      <c r="Y63" s="220">
        <f>IF(COUNT($G63:G63),EDATE(EDATE($G63,9),0))</f>
        <v>43699</v>
      </c>
      <c r="Z63" s="304"/>
      <c r="AA63" s="220">
        <f>IF(COUNT($G63:G63),EDATE(EDATE($G63,10),0))</f>
        <v>43730</v>
      </c>
      <c r="AB63" s="304"/>
      <c r="AC63" s="220">
        <f>IF(COUNT($G63:G63),EDATE(EDATE($G63,11),0))</f>
        <v>43760</v>
      </c>
      <c r="AD63" s="304"/>
      <c r="AE63" s="220">
        <f>IF(COUNT($G63:G63),EDATE(EDATE($G63,12),0))</f>
        <v>43791</v>
      </c>
      <c r="AF63" s="304"/>
      <c r="AG63" s="220">
        <f>IF(COUNT($G63:G63),EDATE(EDATE($G63,13),0))</f>
        <v>43821</v>
      </c>
      <c r="AH63" s="304"/>
      <c r="AI63" s="220">
        <f>IF(COUNT($G63:G63),EDATE(EDATE($G63,14),0))</f>
        <v>43852</v>
      </c>
      <c r="AJ63" s="304"/>
      <c r="AK63" s="220">
        <f>IF(COUNT($G63:G63),EDATE(EDATE($G63,15),0))</f>
        <v>43883</v>
      </c>
      <c r="AL63" s="304"/>
      <c r="AM63" s="220">
        <f>IF(COUNT($G63:G63),EDATE(EDATE($G63,16),0))</f>
        <v>43912</v>
      </c>
      <c r="AN63" s="304"/>
      <c r="AO63" s="220">
        <f>IF(COUNT($G63:G63),EDATE(EDATE($G63,17),0))</f>
        <v>43943</v>
      </c>
      <c r="AP63" s="304"/>
      <c r="AQ63" s="220">
        <f>IF(COUNT($G63:G63),EDATE(EDATE($G63,18),0))</f>
        <v>43973</v>
      </c>
      <c r="AR63" s="304"/>
      <c r="AS63" s="220">
        <f>IF(COUNT($G63:G63),EDATE(EDATE($G63,19),0))</f>
        <v>44004</v>
      </c>
      <c r="AT63" s="304"/>
      <c r="AU63" s="220">
        <f>IF(COUNT($G63:G63),EDATE(EDATE($G63,20),0))</f>
        <v>44034</v>
      </c>
      <c r="AV63" s="304"/>
      <c r="AW63" s="220">
        <f>IF(COUNT($G63:G63),EDATE(EDATE($G63,21),0))</f>
        <v>44065</v>
      </c>
      <c r="AX63" s="304"/>
      <c r="AY63" s="220">
        <f>IF(COUNT($G63:G63),EDATE(EDATE($G63,22),0))</f>
        <v>44096</v>
      </c>
      <c r="AZ63" s="304"/>
      <c r="BA63" s="220">
        <f>IF(COUNT($G63:G63),EDATE(EDATE($G63,23),0))</f>
        <v>44126</v>
      </c>
      <c r="BB63" s="304"/>
      <c r="BC63" s="220">
        <f>IF(COUNT($G63:G63),EDATE(EDATE($G63,24),0))</f>
        <v>44157</v>
      </c>
      <c r="BD63" s="304"/>
      <c r="BE63" s="220">
        <f>IF(COUNT($G63:G63),EDATE(EDATE($G63,25),0))</f>
        <v>44187</v>
      </c>
      <c r="BF63" s="304"/>
      <c r="BG63" s="220">
        <f>IF(COUNT($G63:G63),EDATE(EDATE($G63,26),0))</f>
        <v>44218</v>
      </c>
      <c r="BH63" s="304"/>
      <c r="BI63" s="220">
        <f>IF(COUNT($G63:G63),EDATE(EDATE($G63,27),0))</f>
        <v>44249</v>
      </c>
      <c r="BJ63" s="304"/>
      <c r="BK63" s="220">
        <f>IF(COUNT($G63:G63),EDATE(EDATE($G63,28),0))</f>
        <v>44277</v>
      </c>
      <c r="BL63" s="304"/>
      <c r="BM63" s="220">
        <f>IF(COUNT($G63:G63),EDATE(EDATE($G63,29),0))</f>
        <v>44308</v>
      </c>
      <c r="BN63" s="304"/>
      <c r="BO63" s="220">
        <f>IF(COUNT($G63:G63),EDATE(EDATE($G63,30),0))</f>
        <v>44338</v>
      </c>
      <c r="BP63" s="304"/>
      <c r="BQ63" s="220">
        <f>IF(COUNT($G63:G63),EDATE(EDATE($G63,31),0))</f>
        <v>44369</v>
      </c>
      <c r="BR63" s="304"/>
      <c r="BS63" s="220">
        <f>IF(COUNT($G63:G63),EDATE(EDATE($G63,32),0))</f>
        <v>44399</v>
      </c>
      <c r="BT63" s="304"/>
      <c r="BU63" s="220">
        <f>IF(COUNT($G63:G63),EDATE(EDATE($G63,33),0))</f>
        <v>44430</v>
      </c>
      <c r="BV63" s="304"/>
      <c r="BW63" s="220">
        <f>IF(COUNT($G63:G63),EDATE(EDATE($G63,34),0))</f>
        <v>44461</v>
      </c>
      <c r="BX63" s="304"/>
      <c r="BY63" s="220">
        <f>IF(COUNT($G63:G63),EDATE(EDATE($G63,35),0))</f>
        <v>44491</v>
      </c>
      <c r="BZ63" s="304"/>
      <c r="CA63" s="220">
        <f>IF(COUNT($G63:G63),EDATE(EDATE($G63,36),0))</f>
        <v>44522</v>
      </c>
      <c r="CB63" s="304"/>
      <c r="CC63" s="220">
        <f>IF(COUNT($G63:G63),EDATE(EDATE($G63,37),0))</f>
        <v>44552</v>
      </c>
      <c r="CD63" s="304"/>
      <c r="CE63" s="220">
        <f>IF(COUNT($G63:G63),EDATE(EDATE($G63,38),0))</f>
        <v>44583</v>
      </c>
      <c r="CF63" s="304"/>
      <c r="CG63" s="220">
        <f>IF(COUNT($G63:G63),EDATE(EDATE($G63,39),0))</f>
        <v>44614</v>
      </c>
      <c r="CH63" s="304"/>
      <c r="CI63" s="220">
        <f>IF(COUNT($G63:G63),EDATE(EDATE($G63,40),0))</f>
        <v>44642</v>
      </c>
      <c r="CJ63" s="304"/>
      <c r="CK63" s="220">
        <f>IF(COUNT($G63:G63),EDATE(EDATE($G63,41),0))</f>
        <v>44673</v>
      </c>
      <c r="CL63" s="304"/>
      <c r="CM63" s="220">
        <f>IF(COUNT($G63:G63),EDATE(EDATE($G63,42),0))</f>
        <v>44703</v>
      </c>
      <c r="CN63" s="304"/>
      <c r="CO63" s="220">
        <f>IF(COUNT($G63:G63),EDATE(EDATE($G63,43),0))</f>
        <v>44734</v>
      </c>
      <c r="CP63" s="304"/>
      <c r="CQ63" s="220">
        <f>IF(COUNT($G63:G63),EDATE(EDATE($G63,44),0))</f>
        <v>44764</v>
      </c>
      <c r="CR63" s="304"/>
      <c r="CS63" s="220">
        <f>IF(COUNT($G63:G63),EDATE(EDATE($G63,45),0))</f>
        <v>44795</v>
      </c>
      <c r="CT63" s="304"/>
      <c r="CU63" s="220">
        <f>IF(COUNT($G63:G63),EDATE(EDATE($G63,46),0))</f>
        <v>44826</v>
      </c>
      <c r="CV63" s="304"/>
      <c r="CW63" s="220">
        <f>IF(COUNT($G63:G63),EDATE(EDATE($G63,47),0))</f>
        <v>44856</v>
      </c>
      <c r="CX63" s="304"/>
      <c r="CY63" s="220">
        <f>IF(COUNT($G63:G63),EDATE(EDATE($G63,48),0))</f>
        <v>44887</v>
      </c>
      <c r="CZ63" s="304"/>
      <c r="DA63" s="220">
        <f>IF(COUNT($G63:G63),EDATE(EDATE($G63,49),0))</f>
        <v>44917</v>
      </c>
      <c r="DB63" s="304"/>
      <c r="DC63" s="220">
        <f>IF(COUNT($G63:G63),EDATE(EDATE($G63,50),0))</f>
        <v>44948</v>
      </c>
      <c r="DD63" s="304"/>
      <c r="DE63" s="220">
        <f>IF(COUNT($G63:G63),EDATE(EDATE($G63,51),0))</f>
        <v>44979</v>
      </c>
      <c r="DF63" s="304"/>
      <c r="DG63" s="220">
        <f>IF(COUNT($G63:G63),EDATE(EDATE($G63,52),0))</f>
        <v>45007</v>
      </c>
      <c r="DH63" s="304"/>
      <c r="DI63" s="220">
        <f>IF(COUNT($G63:G63),EDATE(EDATE($G63,53),0))</f>
        <v>45038</v>
      </c>
      <c r="DJ63" s="304"/>
      <c r="DK63" s="220">
        <f>IF(COUNT($G63:G63),EDATE(EDATE($G63,54),0))</f>
        <v>45068</v>
      </c>
      <c r="DL63" s="304"/>
      <c r="DM63" s="220">
        <f>IF(COUNT($G63:G63),EDATE(EDATE($G63,55),0))</f>
        <v>45099</v>
      </c>
      <c r="DN63" s="304"/>
      <c r="DO63" s="220">
        <f>IF(COUNT($G63:G63),EDATE(EDATE($G63,56),0))</f>
        <v>45129</v>
      </c>
      <c r="DP63" s="304"/>
      <c r="DQ63" s="220">
        <f>IF(COUNT($G63:G63),EDATE(EDATE($G63,57),0))</f>
        <v>45160</v>
      </c>
      <c r="DR63" s="304"/>
      <c r="DS63" s="220">
        <f>IF(COUNT($G63:G63),EDATE(EDATE($G63,58),0))</f>
        <v>45191</v>
      </c>
      <c r="DT63" s="304"/>
      <c r="DU63" s="220">
        <f>IF(COUNT($G63:G63),EDATE(EDATE($G63,59),0))</f>
        <v>45221</v>
      </c>
      <c r="DV63" s="304"/>
      <c r="DW63" s="220">
        <f>IF(COUNT($G63:G63),EDATE(EDATE($G63,60),0))</f>
        <v>45252</v>
      </c>
      <c r="DX63" s="304"/>
      <c r="DY63" s="220">
        <f>IF(COUNT($G63:G63),EDATE(EDATE($G63,61),0))</f>
        <v>45282</v>
      </c>
      <c r="DZ63" s="304"/>
      <c r="EA63" s="220">
        <f>IF(COUNT($G63:G63),EDATE(EDATE($G63,62),0))</f>
        <v>45313</v>
      </c>
      <c r="EB63" s="304"/>
      <c r="EC63" s="220">
        <f>IF(COUNT($G63:G63),EDATE(EDATE($G63,63),0))</f>
        <v>45344</v>
      </c>
      <c r="ED63" s="304"/>
      <c r="EE63" s="220">
        <f>IF(COUNT($G63:G63),EDATE(EDATE($G63,64),0))</f>
        <v>45373</v>
      </c>
      <c r="EF63" s="308"/>
      <c r="EG63" s="47"/>
    </row>
    <row r="64" spans="1:137" ht="21" customHeight="1" thickBot="1">
      <c r="A64" s="215" t="str">
        <f t="shared" ca="1" si="0"/>
        <v/>
      </c>
      <c r="B64" s="280"/>
      <c r="C64" s="282" t="e">
        <f>+VLOOKUP(B64,'اسماء العملاء'!$A$2:$E$1270,5,FALSE)</f>
        <v>#N/A</v>
      </c>
      <c r="D64" s="282" t="e">
        <f>+VLOOKUP(B64,'اسماء العملاء'!$A$2:$C$1270,2,FALSE)</f>
        <v>#N/A</v>
      </c>
      <c r="E64" s="282" t="e">
        <f>+VLOOKUP(B64,'اسماء العملاء'!$A$2:$C$1270,3,FALSE)</f>
        <v>#N/A</v>
      </c>
      <c r="F64" s="218" t="e">
        <f>+VLOOKUP(B64,'اسماء العملاء'!$A$2:$F$142,6,FALSE)</f>
        <v>#N/A</v>
      </c>
      <c r="G64" s="220">
        <v>43427</v>
      </c>
      <c r="H64" s="303"/>
      <c r="I64" s="220">
        <f>IF(COUNT($G64:G64),EDATE(EDATE($G64,1),0))</f>
        <v>43457</v>
      </c>
      <c r="J64" s="304"/>
      <c r="K64" s="220">
        <f>IF(COUNT($G64:G64),EDATE(EDATE($G64,2),0))</f>
        <v>43488</v>
      </c>
      <c r="L64" s="304"/>
      <c r="M64" s="220">
        <f>IF(COUNT($G64:G64),EDATE(EDATE($G64,3),0))</f>
        <v>43519</v>
      </c>
      <c r="N64" s="304"/>
      <c r="O64" s="220">
        <f>IF(COUNT($G64:G64),EDATE(EDATE($G64,4),0))</f>
        <v>43547</v>
      </c>
      <c r="P64" s="304"/>
      <c r="Q64" s="220">
        <f>IF(COUNT($G64:G64),EDATE(EDATE($G64,5),0))</f>
        <v>43578</v>
      </c>
      <c r="R64" s="304"/>
      <c r="S64" s="220">
        <f>IF(COUNT($G64:G64),EDATE(EDATE($G64,6),0))</f>
        <v>43608</v>
      </c>
      <c r="T64" s="304"/>
      <c r="U64" s="220">
        <f>IF(COUNT($G64:G64),EDATE(EDATE($G64,7),0))</f>
        <v>43639</v>
      </c>
      <c r="V64" s="304"/>
      <c r="W64" s="220">
        <f>IF(COUNT($G64:G64),EDATE(EDATE($G64,8),0))</f>
        <v>43669</v>
      </c>
      <c r="X64" s="304"/>
      <c r="Y64" s="220">
        <f>IF(COUNT($G64:G64),EDATE(EDATE($G64,9),0))</f>
        <v>43700</v>
      </c>
      <c r="Z64" s="304"/>
      <c r="AA64" s="220">
        <f>IF(COUNT($G64:G64),EDATE(EDATE($G64,10),0))</f>
        <v>43731</v>
      </c>
      <c r="AB64" s="304"/>
      <c r="AC64" s="220">
        <f>IF(COUNT($G64:G64),EDATE(EDATE($G64,11),0))</f>
        <v>43761</v>
      </c>
      <c r="AD64" s="304"/>
      <c r="AE64" s="220">
        <f>IF(COUNT($G64:G64),EDATE(EDATE($G64,12),0))</f>
        <v>43792</v>
      </c>
      <c r="AF64" s="304"/>
      <c r="AG64" s="220">
        <f>IF(COUNT($G64:G64),EDATE(EDATE($G64,13),0))</f>
        <v>43822</v>
      </c>
      <c r="AH64" s="304"/>
      <c r="AI64" s="220">
        <f>IF(COUNT($G64:G64),EDATE(EDATE($G64,14),0))</f>
        <v>43853</v>
      </c>
      <c r="AJ64" s="304"/>
      <c r="AK64" s="220">
        <f>IF(COUNT($G64:G64),EDATE(EDATE($G64,15),0))</f>
        <v>43884</v>
      </c>
      <c r="AL64" s="304"/>
      <c r="AM64" s="220">
        <f>IF(COUNT($G64:G64),EDATE(EDATE($G64,16),0))</f>
        <v>43913</v>
      </c>
      <c r="AN64" s="304"/>
      <c r="AO64" s="220">
        <f>IF(COUNT($G64:G64),EDATE(EDATE($G64,17),0))</f>
        <v>43944</v>
      </c>
      <c r="AP64" s="304"/>
      <c r="AQ64" s="220">
        <f>IF(COUNT($G64:G64),EDATE(EDATE($G64,18),0))</f>
        <v>43974</v>
      </c>
      <c r="AR64" s="304"/>
      <c r="AS64" s="220">
        <f>IF(COUNT($G64:G64),EDATE(EDATE($G64,19),0))</f>
        <v>44005</v>
      </c>
      <c r="AT64" s="304"/>
      <c r="AU64" s="220">
        <f>IF(COUNT($G64:G64),EDATE(EDATE($G64,20),0))</f>
        <v>44035</v>
      </c>
      <c r="AV64" s="304"/>
      <c r="AW64" s="220">
        <f>IF(COUNT($G64:G64),EDATE(EDATE($G64,21),0))</f>
        <v>44066</v>
      </c>
      <c r="AX64" s="304"/>
      <c r="AY64" s="220">
        <f>IF(COUNT($G64:G64),EDATE(EDATE($G64,22),0))</f>
        <v>44097</v>
      </c>
      <c r="AZ64" s="304"/>
      <c r="BA64" s="220">
        <f>IF(COUNT($G64:G64),EDATE(EDATE($G64,23),0))</f>
        <v>44127</v>
      </c>
      <c r="BB64" s="304"/>
      <c r="BC64" s="220">
        <f>IF(COUNT($G64:G64),EDATE(EDATE($G64,24),0))</f>
        <v>44158</v>
      </c>
      <c r="BD64" s="304"/>
      <c r="BE64" s="220">
        <f>IF(COUNT($G64:G64),EDATE(EDATE($G64,25),0))</f>
        <v>44188</v>
      </c>
      <c r="BF64" s="304"/>
      <c r="BG64" s="220">
        <f>IF(COUNT($G64:G64),EDATE(EDATE($G64,26),0))</f>
        <v>44219</v>
      </c>
      <c r="BH64" s="304"/>
      <c r="BI64" s="220">
        <f>IF(COUNT($G64:G64),EDATE(EDATE($G64,27),0))</f>
        <v>44250</v>
      </c>
      <c r="BJ64" s="304"/>
      <c r="BK64" s="220">
        <f>IF(COUNT($G64:G64),EDATE(EDATE($G64,28),0))</f>
        <v>44278</v>
      </c>
      <c r="BL64" s="304"/>
      <c r="BM64" s="220">
        <f>IF(COUNT($G64:G64),EDATE(EDATE($G64,29),0))</f>
        <v>44309</v>
      </c>
      <c r="BN64" s="304"/>
      <c r="BO64" s="220">
        <f>IF(COUNT($G64:G64),EDATE(EDATE($G64,30),0))</f>
        <v>44339</v>
      </c>
      <c r="BP64" s="304"/>
      <c r="BQ64" s="220">
        <f>IF(COUNT($G64:G64),EDATE(EDATE($G64,31),0))</f>
        <v>44370</v>
      </c>
      <c r="BR64" s="304"/>
      <c r="BS64" s="220">
        <f>IF(COUNT($G64:G64),EDATE(EDATE($G64,32),0))</f>
        <v>44400</v>
      </c>
      <c r="BT64" s="304"/>
      <c r="BU64" s="220">
        <f>IF(COUNT($G64:G64),EDATE(EDATE($G64,33),0))</f>
        <v>44431</v>
      </c>
      <c r="BV64" s="304"/>
      <c r="BW64" s="220">
        <f>IF(COUNT($G64:G64),EDATE(EDATE($G64,34),0))</f>
        <v>44462</v>
      </c>
      <c r="BX64" s="304"/>
      <c r="BY64" s="220">
        <f>IF(COUNT($G64:G64),EDATE(EDATE($G64,35),0))</f>
        <v>44492</v>
      </c>
      <c r="BZ64" s="304"/>
      <c r="CA64" s="220">
        <f>IF(COUNT($G64:G64),EDATE(EDATE($G64,36),0))</f>
        <v>44523</v>
      </c>
      <c r="CB64" s="304"/>
      <c r="CC64" s="220">
        <f>IF(COUNT($G64:G64),EDATE(EDATE($G64,37),0))</f>
        <v>44553</v>
      </c>
      <c r="CD64" s="304"/>
      <c r="CE64" s="220">
        <f>IF(COUNT($G64:G64),EDATE(EDATE($G64,38),0))</f>
        <v>44584</v>
      </c>
      <c r="CF64" s="304"/>
      <c r="CG64" s="220">
        <f>IF(COUNT($G64:G64),EDATE(EDATE($G64,39),0))</f>
        <v>44615</v>
      </c>
      <c r="CH64" s="304"/>
      <c r="CI64" s="220">
        <f>IF(COUNT($G64:G64),EDATE(EDATE($G64,40),0))</f>
        <v>44643</v>
      </c>
      <c r="CJ64" s="304"/>
      <c r="CK64" s="220">
        <f>IF(COUNT($G64:G64),EDATE(EDATE($G64,41),0))</f>
        <v>44674</v>
      </c>
      <c r="CL64" s="304"/>
      <c r="CM64" s="220">
        <f>IF(COUNT($G64:G64),EDATE(EDATE($G64,42),0))</f>
        <v>44704</v>
      </c>
      <c r="CN64" s="304"/>
      <c r="CO64" s="220">
        <f>IF(COUNT($G64:G64),EDATE(EDATE($G64,43),0))</f>
        <v>44735</v>
      </c>
      <c r="CP64" s="304"/>
      <c r="CQ64" s="220">
        <f>IF(COUNT($G64:G64),EDATE(EDATE($G64,44),0))</f>
        <v>44765</v>
      </c>
      <c r="CR64" s="304"/>
      <c r="CS64" s="220">
        <f>IF(COUNT($G64:G64),EDATE(EDATE($G64,45),0))</f>
        <v>44796</v>
      </c>
      <c r="CT64" s="304"/>
      <c r="CU64" s="220">
        <f>IF(COUNT($G64:G64),EDATE(EDATE($G64,46),0))</f>
        <v>44827</v>
      </c>
      <c r="CV64" s="304"/>
      <c r="CW64" s="220">
        <f>IF(COUNT($G64:G64),EDATE(EDATE($G64,47),0))</f>
        <v>44857</v>
      </c>
      <c r="CX64" s="304"/>
      <c r="CY64" s="220">
        <f>IF(COUNT($G64:G64),EDATE(EDATE($G64,48),0))</f>
        <v>44888</v>
      </c>
      <c r="CZ64" s="304"/>
      <c r="DA64" s="220">
        <f>IF(COUNT($G64:G64),EDATE(EDATE($G64,49),0))</f>
        <v>44918</v>
      </c>
      <c r="DB64" s="304"/>
      <c r="DC64" s="220">
        <f>IF(COUNT($G64:G64),EDATE(EDATE($G64,50),0))</f>
        <v>44949</v>
      </c>
      <c r="DD64" s="304"/>
      <c r="DE64" s="220">
        <f>IF(COUNT($G64:G64),EDATE(EDATE($G64,51),0))</f>
        <v>44980</v>
      </c>
      <c r="DF64" s="304"/>
      <c r="DG64" s="220">
        <f>IF(COUNT($G64:G64),EDATE(EDATE($G64,52),0))</f>
        <v>45008</v>
      </c>
      <c r="DH64" s="304"/>
      <c r="DI64" s="220">
        <f>IF(COUNT($G64:G64),EDATE(EDATE($G64,53),0))</f>
        <v>45039</v>
      </c>
      <c r="DJ64" s="304"/>
      <c r="DK64" s="220">
        <f>IF(COUNT($G64:G64),EDATE(EDATE($G64,54),0))</f>
        <v>45069</v>
      </c>
      <c r="DL64" s="304"/>
      <c r="DM64" s="220">
        <f>IF(COUNT($G64:G64),EDATE(EDATE($G64,55),0))</f>
        <v>45100</v>
      </c>
      <c r="DN64" s="304"/>
      <c r="DO64" s="220">
        <f>IF(COUNT($G64:G64),EDATE(EDATE($G64,56),0))</f>
        <v>45130</v>
      </c>
      <c r="DP64" s="304"/>
      <c r="DQ64" s="220">
        <f>IF(COUNT($G64:G64),EDATE(EDATE($G64,57),0))</f>
        <v>45161</v>
      </c>
      <c r="DR64" s="304"/>
      <c r="DS64" s="220">
        <f>IF(COUNT($G64:G64),EDATE(EDATE($G64,58),0))</f>
        <v>45192</v>
      </c>
      <c r="DT64" s="304"/>
      <c r="DU64" s="220">
        <f>IF(COUNT($G64:G64),EDATE(EDATE($G64,59),0))</f>
        <v>45222</v>
      </c>
      <c r="DV64" s="304"/>
      <c r="DW64" s="220">
        <f>IF(COUNT($G64:G64),EDATE(EDATE($G64,60),0))</f>
        <v>45253</v>
      </c>
      <c r="DX64" s="304"/>
      <c r="DY64" s="220">
        <f>IF(COUNT($G64:G64),EDATE(EDATE($G64,61),0))</f>
        <v>45283</v>
      </c>
      <c r="DZ64" s="304"/>
      <c r="EA64" s="220">
        <f>IF(COUNT($G64:G64),EDATE(EDATE($G64,62),0))</f>
        <v>45314</v>
      </c>
      <c r="EB64" s="304"/>
      <c r="EC64" s="220">
        <f>IF(COUNT($G64:G64),EDATE(EDATE($G64,63),0))</f>
        <v>45345</v>
      </c>
      <c r="ED64" s="304"/>
      <c r="EE64" s="220">
        <f>IF(COUNT($G64:G64),EDATE(EDATE($G64,64),0))</f>
        <v>45374</v>
      </c>
      <c r="EF64" s="308"/>
      <c r="EG64" s="47"/>
    </row>
    <row r="65" spans="1:137" ht="21" customHeight="1" thickBot="1">
      <c r="A65" s="215" t="str">
        <f t="shared" ca="1" si="0"/>
        <v/>
      </c>
      <c r="B65" s="280"/>
      <c r="C65" s="282" t="e">
        <f>+VLOOKUP(B65,'اسماء العملاء'!$A$2:$E$1270,5,FALSE)</f>
        <v>#N/A</v>
      </c>
      <c r="D65" s="282" t="e">
        <f>+VLOOKUP(B65,'اسماء العملاء'!$A$2:$C$1270,2,FALSE)</f>
        <v>#N/A</v>
      </c>
      <c r="E65" s="282" t="e">
        <f>+VLOOKUP(B65,'اسماء العملاء'!$A$2:$C$1270,3,FALSE)</f>
        <v>#N/A</v>
      </c>
      <c r="F65" s="218" t="e">
        <f>+VLOOKUP(B65,'اسماء العملاء'!$A$2:$F$142,6,FALSE)</f>
        <v>#N/A</v>
      </c>
      <c r="G65" s="220">
        <v>43428</v>
      </c>
      <c r="H65" s="303"/>
      <c r="I65" s="220">
        <f>IF(COUNT($G65:G65),EDATE(EDATE($G65,1),0))</f>
        <v>43458</v>
      </c>
      <c r="J65" s="304"/>
      <c r="K65" s="220">
        <f>IF(COUNT($G65:G65),EDATE(EDATE($G65,2),0))</f>
        <v>43489</v>
      </c>
      <c r="L65" s="304"/>
      <c r="M65" s="220">
        <f>IF(COUNT($G65:G65),EDATE(EDATE($G65,3),0))</f>
        <v>43520</v>
      </c>
      <c r="N65" s="304"/>
      <c r="O65" s="220">
        <f>IF(COUNT($G65:G65),EDATE(EDATE($G65,4),0))</f>
        <v>43548</v>
      </c>
      <c r="P65" s="304"/>
      <c r="Q65" s="220">
        <f>IF(COUNT($G65:G65),EDATE(EDATE($G65,5),0))</f>
        <v>43579</v>
      </c>
      <c r="R65" s="304"/>
      <c r="S65" s="220">
        <f>IF(COUNT($G65:G65),EDATE(EDATE($G65,6),0))</f>
        <v>43609</v>
      </c>
      <c r="T65" s="304"/>
      <c r="U65" s="220">
        <f>IF(COUNT($G65:G65),EDATE(EDATE($G65,7),0))</f>
        <v>43640</v>
      </c>
      <c r="V65" s="304"/>
      <c r="W65" s="220">
        <f>IF(COUNT($G65:G65),EDATE(EDATE($G65,8),0))</f>
        <v>43670</v>
      </c>
      <c r="X65" s="304"/>
      <c r="Y65" s="220">
        <f>IF(COUNT($G65:G65),EDATE(EDATE($G65,9),0))</f>
        <v>43701</v>
      </c>
      <c r="Z65" s="304"/>
      <c r="AA65" s="220">
        <f>IF(COUNT($G65:G65),EDATE(EDATE($G65,10),0))</f>
        <v>43732</v>
      </c>
      <c r="AB65" s="304"/>
      <c r="AC65" s="220">
        <f>IF(COUNT($G65:G65),EDATE(EDATE($G65,11),0))</f>
        <v>43762</v>
      </c>
      <c r="AD65" s="304"/>
      <c r="AE65" s="220">
        <f>IF(COUNT($G65:G65),EDATE(EDATE($G65,12),0))</f>
        <v>43793</v>
      </c>
      <c r="AF65" s="304"/>
      <c r="AG65" s="220">
        <f>IF(COUNT($G65:G65),EDATE(EDATE($G65,13),0))</f>
        <v>43823</v>
      </c>
      <c r="AH65" s="304"/>
      <c r="AI65" s="220">
        <f>IF(COUNT($G65:G65),EDATE(EDATE($G65,14),0))</f>
        <v>43854</v>
      </c>
      <c r="AJ65" s="304"/>
      <c r="AK65" s="220">
        <f>IF(COUNT($G65:G65),EDATE(EDATE($G65,15),0))</f>
        <v>43885</v>
      </c>
      <c r="AL65" s="304"/>
      <c r="AM65" s="220">
        <f>IF(COUNT($G65:G65),EDATE(EDATE($G65,16),0))</f>
        <v>43914</v>
      </c>
      <c r="AN65" s="304"/>
      <c r="AO65" s="220">
        <f>IF(COUNT($G65:G65),EDATE(EDATE($G65,17),0))</f>
        <v>43945</v>
      </c>
      <c r="AP65" s="304"/>
      <c r="AQ65" s="220">
        <f>IF(COUNT($G65:G65),EDATE(EDATE($G65,18),0))</f>
        <v>43975</v>
      </c>
      <c r="AR65" s="304"/>
      <c r="AS65" s="220">
        <f>IF(COUNT($G65:G65),EDATE(EDATE($G65,19),0))</f>
        <v>44006</v>
      </c>
      <c r="AT65" s="304"/>
      <c r="AU65" s="220">
        <f>IF(COUNT($G65:G65),EDATE(EDATE($G65,20),0))</f>
        <v>44036</v>
      </c>
      <c r="AV65" s="304"/>
      <c r="AW65" s="220">
        <f>IF(COUNT($G65:G65),EDATE(EDATE($G65,21),0))</f>
        <v>44067</v>
      </c>
      <c r="AX65" s="304"/>
      <c r="AY65" s="220">
        <f>IF(COUNT($G65:G65),EDATE(EDATE($G65,22),0))</f>
        <v>44098</v>
      </c>
      <c r="AZ65" s="304"/>
      <c r="BA65" s="220">
        <f>IF(COUNT($G65:G65),EDATE(EDATE($G65,23),0))</f>
        <v>44128</v>
      </c>
      <c r="BB65" s="304"/>
      <c r="BC65" s="220">
        <f>IF(COUNT($G65:G65),EDATE(EDATE($G65,24),0))</f>
        <v>44159</v>
      </c>
      <c r="BD65" s="304"/>
      <c r="BE65" s="220">
        <f>IF(COUNT($G65:G65),EDATE(EDATE($G65,25),0))</f>
        <v>44189</v>
      </c>
      <c r="BF65" s="304"/>
      <c r="BG65" s="220">
        <f>IF(COUNT($G65:G65),EDATE(EDATE($G65,26),0))</f>
        <v>44220</v>
      </c>
      <c r="BH65" s="304"/>
      <c r="BI65" s="220">
        <f>IF(COUNT($G65:G65),EDATE(EDATE($G65,27),0))</f>
        <v>44251</v>
      </c>
      <c r="BJ65" s="304"/>
      <c r="BK65" s="220">
        <f>IF(COUNT($G65:G65),EDATE(EDATE($G65,28),0))</f>
        <v>44279</v>
      </c>
      <c r="BL65" s="304"/>
      <c r="BM65" s="220">
        <f>IF(COUNT($G65:G65),EDATE(EDATE($G65,29),0))</f>
        <v>44310</v>
      </c>
      <c r="BN65" s="304"/>
      <c r="BO65" s="220">
        <f>IF(COUNT($G65:G65),EDATE(EDATE($G65,30),0))</f>
        <v>44340</v>
      </c>
      <c r="BP65" s="304"/>
      <c r="BQ65" s="220">
        <f>IF(COUNT($G65:G65),EDATE(EDATE($G65,31),0))</f>
        <v>44371</v>
      </c>
      <c r="BR65" s="304"/>
      <c r="BS65" s="220">
        <f>IF(COUNT($G65:G65),EDATE(EDATE($G65,32),0))</f>
        <v>44401</v>
      </c>
      <c r="BT65" s="304"/>
      <c r="BU65" s="220">
        <f>IF(COUNT($G65:G65),EDATE(EDATE($G65,33),0))</f>
        <v>44432</v>
      </c>
      <c r="BV65" s="304"/>
      <c r="BW65" s="220">
        <f>IF(COUNT($G65:G65),EDATE(EDATE($G65,34),0))</f>
        <v>44463</v>
      </c>
      <c r="BX65" s="304"/>
      <c r="BY65" s="220">
        <f>IF(COUNT($G65:G65),EDATE(EDATE($G65,35),0))</f>
        <v>44493</v>
      </c>
      <c r="BZ65" s="304"/>
      <c r="CA65" s="220">
        <f>IF(COUNT($G65:G65),EDATE(EDATE($G65,36),0))</f>
        <v>44524</v>
      </c>
      <c r="CB65" s="304"/>
      <c r="CC65" s="220">
        <f>IF(COUNT($G65:G65),EDATE(EDATE($G65,37),0))</f>
        <v>44554</v>
      </c>
      <c r="CD65" s="304"/>
      <c r="CE65" s="220">
        <f>IF(COUNT($G65:G65),EDATE(EDATE($G65,38),0))</f>
        <v>44585</v>
      </c>
      <c r="CF65" s="304"/>
      <c r="CG65" s="220">
        <f>IF(COUNT($G65:G65),EDATE(EDATE($G65,39),0))</f>
        <v>44616</v>
      </c>
      <c r="CH65" s="304"/>
      <c r="CI65" s="220">
        <f>IF(COUNT($G65:G65),EDATE(EDATE($G65,40),0))</f>
        <v>44644</v>
      </c>
      <c r="CJ65" s="304"/>
      <c r="CK65" s="220">
        <f>IF(COUNT($G65:G65),EDATE(EDATE($G65,41),0))</f>
        <v>44675</v>
      </c>
      <c r="CL65" s="304"/>
      <c r="CM65" s="220">
        <f>IF(COUNT($G65:G65),EDATE(EDATE($G65,42),0))</f>
        <v>44705</v>
      </c>
      <c r="CN65" s="304"/>
      <c r="CO65" s="220">
        <f>IF(COUNT($G65:G65),EDATE(EDATE($G65,43),0))</f>
        <v>44736</v>
      </c>
      <c r="CP65" s="304"/>
      <c r="CQ65" s="220">
        <f>IF(COUNT($G65:G65),EDATE(EDATE($G65,44),0))</f>
        <v>44766</v>
      </c>
      <c r="CR65" s="304"/>
      <c r="CS65" s="220">
        <f>IF(COUNT($G65:G65),EDATE(EDATE($G65,45),0))</f>
        <v>44797</v>
      </c>
      <c r="CT65" s="304"/>
      <c r="CU65" s="220">
        <f>IF(COUNT($G65:G65),EDATE(EDATE($G65,46),0))</f>
        <v>44828</v>
      </c>
      <c r="CV65" s="304"/>
      <c r="CW65" s="220">
        <f>IF(COUNT($G65:G65),EDATE(EDATE($G65,47),0))</f>
        <v>44858</v>
      </c>
      <c r="CX65" s="304"/>
      <c r="CY65" s="220">
        <f>IF(COUNT($G65:G65),EDATE(EDATE($G65,48),0))</f>
        <v>44889</v>
      </c>
      <c r="CZ65" s="304"/>
      <c r="DA65" s="220">
        <f>IF(COUNT($G65:G65),EDATE(EDATE($G65,49),0))</f>
        <v>44919</v>
      </c>
      <c r="DB65" s="304"/>
      <c r="DC65" s="220">
        <f>IF(COUNT($G65:G65),EDATE(EDATE($G65,50),0))</f>
        <v>44950</v>
      </c>
      <c r="DD65" s="304"/>
      <c r="DE65" s="220">
        <f>IF(COUNT($G65:G65),EDATE(EDATE($G65,51),0))</f>
        <v>44981</v>
      </c>
      <c r="DF65" s="304"/>
      <c r="DG65" s="220">
        <f>IF(COUNT($G65:G65),EDATE(EDATE($G65,52),0))</f>
        <v>45009</v>
      </c>
      <c r="DH65" s="304"/>
      <c r="DI65" s="220">
        <f>IF(COUNT($G65:G65),EDATE(EDATE($G65,53),0))</f>
        <v>45040</v>
      </c>
      <c r="DJ65" s="304"/>
      <c r="DK65" s="220">
        <f>IF(COUNT($G65:G65),EDATE(EDATE($G65,54),0))</f>
        <v>45070</v>
      </c>
      <c r="DL65" s="304"/>
      <c r="DM65" s="220">
        <f>IF(COUNT($G65:G65),EDATE(EDATE($G65,55),0))</f>
        <v>45101</v>
      </c>
      <c r="DN65" s="304"/>
      <c r="DO65" s="220">
        <f>IF(COUNT($G65:G65),EDATE(EDATE($G65,56),0))</f>
        <v>45131</v>
      </c>
      <c r="DP65" s="304"/>
      <c r="DQ65" s="220">
        <f>IF(COUNT($G65:G65),EDATE(EDATE($G65,57),0))</f>
        <v>45162</v>
      </c>
      <c r="DR65" s="304"/>
      <c r="DS65" s="220">
        <f>IF(COUNT($G65:G65),EDATE(EDATE($G65,58),0))</f>
        <v>45193</v>
      </c>
      <c r="DT65" s="304"/>
      <c r="DU65" s="220">
        <f>IF(COUNT($G65:G65),EDATE(EDATE($G65,59),0))</f>
        <v>45223</v>
      </c>
      <c r="DV65" s="304"/>
      <c r="DW65" s="220">
        <f>IF(COUNT($G65:G65),EDATE(EDATE($G65,60),0))</f>
        <v>45254</v>
      </c>
      <c r="DX65" s="304"/>
      <c r="DY65" s="220">
        <f>IF(COUNT($G65:G65),EDATE(EDATE($G65,61),0))</f>
        <v>45284</v>
      </c>
      <c r="DZ65" s="304"/>
      <c r="EA65" s="220">
        <f>IF(COUNT($G65:G65),EDATE(EDATE($G65,62),0))</f>
        <v>45315</v>
      </c>
      <c r="EB65" s="304"/>
      <c r="EC65" s="220">
        <f>IF(COUNT($G65:G65),EDATE(EDATE($G65,63),0))</f>
        <v>45346</v>
      </c>
      <c r="ED65" s="304"/>
      <c r="EE65" s="220">
        <f>IF(COUNT($G65:G65),EDATE(EDATE($G65,64),0))</f>
        <v>45375</v>
      </c>
      <c r="EF65" s="308"/>
      <c r="EG65" s="47"/>
    </row>
    <row r="66" spans="1:137" ht="21" customHeight="1" thickBot="1">
      <c r="A66" s="215" t="str">
        <f t="shared" ca="1" si="0"/>
        <v/>
      </c>
      <c r="B66" s="280"/>
      <c r="C66" s="282" t="e">
        <f>+VLOOKUP(B66,'اسماء العملاء'!$A$2:$E$1270,5,FALSE)</f>
        <v>#N/A</v>
      </c>
      <c r="D66" s="282" t="e">
        <f>+VLOOKUP(B66,'اسماء العملاء'!$A$2:$C$1270,2,FALSE)</f>
        <v>#N/A</v>
      </c>
      <c r="E66" s="282" t="e">
        <f>+VLOOKUP(B66,'اسماء العملاء'!$A$2:$C$1270,3,FALSE)</f>
        <v>#N/A</v>
      </c>
      <c r="F66" s="218" t="e">
        <f>+VLOOKUP(B66,'اسماء العملاء'!$A$2:$F$142,6,FALSE)</f>
        <v>#N/A</v>
      </c>
      <c r="G66" s="220">
        <v>43429</v>
      </c>
      <c r="H66" s="303"/>
      <c r="I66" s="220">
        <f>IF(COUNT($G66:G66),EDATE(EDATE($G66,1),0))</f>
        <v>43459</v>
      </c>
      <c r="J66" s="304"/>
      <c r="K66" s="220">
        <f>IF(COUNT($G66:G66),EDATE(EDATE($G66,2),0))</f>
        <v>43490</v>
      </c>
      <c r="L66" s="304"/>
      <c r="M66" s="220">
        <f>IF(COUNT($G66:G66),EDATE(EDATE($G66,3),0))</f>
        <v>43521</v>
      </c>
      <c r="N66" s="304"/>
      <c r="O66" s="220">
        <f>IF(COUNT($G66:G66),EDATE(EDATE($G66,4),0))</f>
        <v>43549</v>
      </c>
      <c r="P66" s="304"/>
      <c r="Q66" s="220">
        <f>IF(COUNT($G66:G66),EDATE(EDATE($G66,5),0))</f>
        <v>43580</v>
      </c>
      <c r="R66" s="304"/>
      <c r="S66" s="220">
        <f>IF(COUNT($G66:G66),EDATE(EDATE($G66,6),0))</f>
        <v>43610</v>
      </c>
      <c r="T66" s="304"/>
      <c r="U66" s="220">
        <f>IF(COUNT($G66:G66),EDATE(EDATE($G66,7),0))</f>
        <v>43641</v>
      </c>
      <c r="V66" s="304"/>
      <c r="W66" s="220">
        <f>IF(COUNT($G66:G66),EDATE(EDATE($G66,8),0))</f>
        <v>43671</v>
      </c>
      <c r="X66" s="304"/>
      <c r="Y66" s="220">
        <f>IF(COUNT($G66:G66),EDATE(EDATE($G66,9),0))</f>
        <v>43702</v>
      </c>
      <c r="Z66" s="304"/>
      <c r="AA66" s="220">
        <f>IF(COUNT($G66:G66),EDATE(EDATE($G66,10),0))</f>
        <v>43733</v>
      </c>
      <c r="AB66" s="304"/>
      <c r="AC66" s="220">
        <f>IF(COUNT($G66:G66),EDATE(EDATE($G66,11),0))</f>
        <v>43763</v>
      </c>
      <c r="AD66" s="304"/>
      <c r="AE66" s="220">
        <f>IF(COUNT($G66:G66),EDATE(EDATE($G66,12),0))</f>
        <v>43794</v>
      </c>
      <c r="AF66" s="304"/>
      <c r="AG66" s="220">
        <f>IF(COUNT($G66:G66),EDATE(EDATE($G66,13),0))</f>
        <v>43824</v>
      </c>
      <c r="AH66" s="304"/>
      <c r="AI66" s="220">
        <f>IF(COUNT($G66:G66),EDATE(EDATE($G66,14),0))</f>
        <v>43855</v>
      </c>
      <c r="AJ66" s="304"/>
      <c r="AK66" s="220">
        <f>IF(COUNT($G66:G66),EDATE(EDATE($G66,15),0))</f>
        <v>43886</v>
      </c>
      <c r="AL66" s="304"/>
      <c r="AM66" s="220">
        <f>IF(COUNT($G66:G66),EDATE(EDATE($G66,16),0))</f>
        <v>43915</v>
      </c>
      <c r="AN66" s="304"/>
      <c r="AO66" s="220">
        <f>IF(COUNT($G66:G66),EDATE(EDATE($G66,17),0))</f>
        <v>43946</v>
      </c>
      <c r="AP66" s="304"/>
      <c r="AQ66" s="220">
        <f>IF(COUNT($G66:G66),EDATE(EDATE($G66,18),0))</f>
        <v>43976</v>
      </c>
      <c r="AR66" s="304"/>
      <c r="AS66" s="220">
        <f>IF(COUNT($G66:G66),EDATE(EDATE($G66,19),0))</f>
        <v>44007</v>
      </c>
      <c r="AT66" s="304"/>
      <c r="AU66" s="220">
        <f>IF(COUNT($G66:G66),EDATE(EDATE($G66,20),0))</f>
        <v>44037</v>
      </c>
      <c r="AV66" s="304"/>
      <c r="AW66" s="220">
        <f>IF(COUNT($G66:G66),EDATE(EDATE($G66,21),0))</f>
        <v>44068</v>
      </c>
      <c r="AX66" s="304"/>
      <c r="AY66" s="220">
        <f>IF(COUNT($G66:G66),EDATE(EDATE($G66,22),0))</f>
        <v>44099</v>
      </c>
      <c r="AZ66" s="304"/>
      <c r="BA66" s="220">
        <f>IF(COUNT($G66:G66),EDATE(EDATE($G66,23),0))</f>
        <v>44129</v>
      </c>
      <c r="BB66" s="304"/>
      <c r="BC66" s="220">
        <f>IF(COUNT($G66:G66),EDATE(EDATE($G66,24),0))</f>
        <v>44160</v>
      </c>
      <c r="BD66" s="304"/>
      <c r="BE66" s="220">
        <f>IF(COUNT($G66:G66),EDATE(EDATE($G66,25),0))</f>
        <v>44190</v>
      </c>
      <c r="BF66" s="304"/>
      <c r="BG66" s="220">
        <f>IF(COUNT($G66:G66),EDATE(EDATE($G66,26),0))</f>
        <v>44221</v>
      </c>
      <c r="BH66" s="304"/>
      <c r="BI66" s="220">
        <f>IF(COUNT($G66:G66),EDATE(EDATE($G66,27),0))</f>
        <v>44252</v>
      </c>
      <c r="BJ66" s="304"/>
      <c r="BK66" s="220">
        <f>IF(COUNT($G66:G66),EDATE(EDATE($G66,28),0))</f>
        <v>44280</v>
      </c>
      <c r="BL66" s="304"/>
      <c r="BM66" s="220">
        <f>IF(COUNT($G66:G66),EDATE(EDATE($G66,29),0))</f>
        <v>44311</v>
      </c>
      <c r="BN66" s="304"/>
      <c r="BO66" s="220">
        <f>IF(COUNT($G66:G66),EDATE(EDATE($G66,30),0))</f>
        <v>44341</v>
      </c>
      <c r="BP66" s="304"/>
      <c r="BQ66" s="220">
        <f>IF(COUNT($G66:G66),EDATE(EDATE($G66,31),0))</f>
        <v>44372</v>
      </c>
      <c r="BR66" s="304"/>
      <c r="BS66" s="220">
        <f>IF(COUNT($G66:G66),EDATE(EDATE($G66,32),0))</f>
        <v>44402</v>
      </c>
      <c r="BT66" s="304"/>
      <c r="BU66" s="220">
        <f>IF(COUNT($G66:G66),EDATE(EDATE($G66,33),0))</f>
        <v>44433</v>
      </c>
      <c r="BV66" s="304"/>
      <c r="BW66" s="220">
        <f>IF(COUNT($G66:G66),EDATE(EDATE($G66,34),0))</f>
        <v>44464</v>
      </c>
      <c r="BX66" s="304"/>
      <c r="BY66" s="220">
        <f>IF(COUNT($G66:G66),EDATE(EDATE($G66,35),0))</f>
        <v>44494</v>
      </c>
      <c r="BZ66" s="304"/>
      <c r="CA66" s="220">
        <f>IF(COUNT($G66:G66),EDATE(EDATE($G66,36),0))</f>
        <v>44525</v>
      </c>
      <c r="CB66" s="304"/>
      <c r="CC66" s="220">
        <f>IF(COUNT($G66:G66),EDATE(EDATE($G66,37),0))</f>
        <v>44555</v>
      </c>
      <c r="CD66" s="304"/>
      <c r="CE66" s="220">
        <f>IF(COUNT($G66:G66),EDATE(EDATE($G66,38),0))</f>
        <v>44586</v>
      </c>
      <c r="CF66" s="304"/>
      <c r="CG66" s="220">
        <f>IF(COUNT($G66:G66),EDATE(EDATE($G66,39),0))</f>
        <v>44617</v>
      </c>
      <c r="CH66" s="304"/>
      <c r="CI66" s="220">
        <f>IF(COUNT($G66:G66),EDATE(EDATE($G66,40),0))</f>
        <v>44645</v>
      </c>
      <c r="CJ66" s="304"/>
      <c r="CK66" s="220">
        <f>IF(COUNT($G66:G66),EDATE(EDATE($G66,41),0))</f>
        <v>44676</v>
      </c>
      <c r="CL66" s="304"/>
      <c r="CM66" s="220">
        <f>IF(COUNT($G66:G66),EDATE(EDATE($G66,42),0))</f>
        <v>44706</v>
      </c>
      <c r="CN66" s="304"/>
      <c r="CO66" s="220">
        <f>IF(COUNT($G66:G66),EDATE(EDATE($G66,43),0))</f>
        <v>44737</v>
      </c>
      <c r="CP66" s="304"/>
      <c r="CQ66" s="220">
        <f>IF(COUNT($G66:G66),EDATE(EDATE($G66,44),0))</f>
        <v>44767</v>
      </c>
      <c r="CR66" s="304"/>
      <c r="CS66" s="220">
        <f>IF(COUNT($G66:G66),EDATE(EDATE($G66,45),0))</f>
        <v>44798</v>
      </c>
      <c r="CT66" s="304"/>
      <c r="CU66" s="220">
        <f>IF(COUNT($G66:G66),EDATE(EDATE($G66,46),0))</f>
        <v>44829</v>
      </c>
      <c r="CV66" s="304"/>
      <c r="CW66" s="220">
        <f>IF(COUNT($G66:G66),EDATE(EDATE($G66,47),0))</f>
        <v>44859</v>
      </c>
      <c r="CX66" s="304"/>
      <c r="CY66" s="220">
        <f>IF(COUNT($G66:G66),EDATE(EDATE($G66,48),0))</f>
        <v>44890</v>
      </c>
      <c r="CZ66" s="304"/>
      <c r="DA66" s="220">
        <f>IF(COUNT($G66:G66),EDATE(EDATE($G66,49),0))</f>
        <v>44920</v>
      </c>
      <c r="DB66" s="304"/>
      <c r="DC66" s="220">
        <f>IF(COUNT($G66:G66),EDATE(EDATE($G66,50),0))</f>
        <v>44951</v>
      </c>
      <c r="DD66" s="304"/>
      <c r="DE66" s="220">
        <f>IF(COUNT($G66:G66),EDATE(EDATE($G66,51),0))</f>
        <v>44982</v>
      </c>
      <c r="DF66" s="304"/>
      <c r="DG66" s="220">
        <f>IF(COUNT($G66:G66),EDATE(EDATE($G66,52),0))</f>
        <v>45010</v>
      </c>
      <c r="DH66" s="304"/>
      <c r="DI66" s="220">
        <f>IF(COUNT($G66:G66),EDATE(EDATE($G66,53),0))</f>
        <v>45041</v>
      </c>
      <c r="DJ66" s="304"/>
      <c r="DK66" s="220">
        <f>IF(COUNT($G66:G66),EDATE(EDATE($G66,54),0))</f>
        <v>45071</v>
      </c>
      <c r="DL66" s="304"/>
      <c r="DM66" s="220">
        <f>IF(COUNT($G66:G66),EDATE(EDATE($G66,55),0))</f>
        <v>45102</v>
      </c>
      <c r="DN66" s="304"/>
      <c r="DO66" s="220">
        <f>IF(COUNT($G66:G66),EDATE(EDATE($G66,56),0))</f>
        <v>45132</v>
      </c>
      <c r="DP66" s="304"/>
      <c r="DQ66" s="220">
        <f>IF(COUNT($G66:G66),EDATE(EDATE($G66,57),0))</f>
        <v>45163</v>
      </c>
      <c r="DR66" s="304"/>
      <c r="DS66" s="220">
        <f>IF(COUNT($G66:G66),EDATE(EDATE($G66,58),0))</f>
        <v>45194</v>
      </c>
      <c r="DT66" s="304"/>
      <c r="DU66" s="220">
        <f>IF(COUNT($G66:G66),EDATE(EDATE($G66,59),0))</f>
        <v>45224</v>
      </c>
      <c r="DV66" s="304"/>
      <c r="DW66" s="220">
        <f>IF(COUNT($G66:G66),EDATE(EDATE($G66,60),0))</f>
        <v>45255</v>
      </c>
      <c r="DX66" s="304"/>
      <c r="DY66" s="220">
        <f>IF(COUNT($G66:G66),EDATE(EDATE($G66,61),0))</f>
        <v>45285</v>
      </c>
      <c r="DZ66" s="304"/>
      <c r="EA66" s="220">
        <f>IF(COUNT($G66:G66),EDATE(EDATE($G66,62),0))</f>
        <v>45316</v>
      </c>
      <c r="EB66" s="304"/>
      <c r="EC66" s="220">
        <f>IF(COUNT($G66:G66),EDATE(EDATE($G66,63),0))</f>
        <v>45347</v>
      </c>
      <c r="ED66" s="304"/>
      <c r="EE66" s="220">
        <f>IF(COUNT($G66:G66),EDATE(EDATE($G66,64),0))</f>
        <v>45376</v>
      </c>
      <c r="EF66" s="308"/>
      <c r="EG66" s="47"/>
    </row>
    <row r="67" spans="1:137" ht="21" customHeight="1" thickBot="1">
      <c r="A67" s="215" t="str">
        <f t="shared" ca="1" si="0"/>
        <v/>
      </c>
      <c r="B67" s="280"/>
      <c r="C67" s="282" t="e">
        <f>+VLOOKUP(B67,'اسماء العملاء'!$A$2:$E$1270,5,FALSE)</f>
        <v>#N/A</v>
      </c>
      <c r="D67" s="282" t="e">
        <f>+VLOOKUP(B67,'اسماء العملاء'!$A$2:$C$1270,2,FALSE)</f>
        <v>#N/A</v>
      </c>
      <c r="E67" s="282" t="e">
        <f>+VLOOKUP(B67,'اسماء العملاء'!$A$2:$C$1270,3,FALSE)</f>
        <v>#N/A</v>
      </c>
      <c r="F67" s="218" t="e">
        <f>+VLOOKUP(B67,'اسماء العملاء'!$A$2:$F$142,6,FALSE)</f>
        <v>#N/A</v>
      </c>
      <c r="G67" s="220">
        <v>43430</v>
      </c>
      <c r="H67" s="303"/>
      <c r="I67" s="220">
        <f>IF(COUNT($G67:G67),EDATE(EDATE($G67,1),0))</f>
        <v>43460</v>
      </c>
      <c r="J67" s="304"/>
      <c r="K67" s="220">
        <f>IF(COUNT($G67:G67),EDATE(EDATE($G67,2),0))</f>
        <v>43491</v>
      </c>
      <c r="L67" s="304"/>
      <c r="M67" s="220">
        <f>IF(COUNT($G67:G67),EDATE(EDATE($G67,3),0))</f>
        <v>43522</v>
      </c>
      <c r="N67" s="304"/>
      <c r="O67" s="220">
        <f>IF(COUNT($G67:G67),EDATE(EDATE($G67,4),0))</f>
        <v>43550</v>
      </c>
      <c r="P67" s="304"/>
      <c r="Q67" s="220">
        <f>IF(COUNT($G67:G67),EDATE(EDATE($G67,5),0))</f>
        <v>43581</v>
      </c>
      <c r="R67" s="304"/>
      <c r="S67" s="220">
        <f>IF(COUNT($G67:G67),EDATE(EDATE($G67,6),0))</f>
        <v>43611</v>
      </c>
      <c r="T67" s="304"/>
      <c r="U67" s="220">
        <f>IF(COUNT($G67:G67),EDATE(EDATE($G67,7),0))</f>
        <v>43642</v>
      </c>
      <c r="V67" s="304"/>
      <c r="W67" s="220">
        <f>IF(COUNT($G67:G67),EDATE(EDATE($G67,8),0))</f>
        <v>43672</v>
      </c>
      <c r="X67" s="304"/>
      <c r="Y67" s="220">
        <f>IF(COUNT($G67:G67),EDATE(EDATE($G67,9),0))</f>
        <v>43703</v>
      </c>
      <c r="Z67" s="304"/>
      <c r="AA67" s="220">
        <f>IF(COUNT($G67:G67),EDATE(EDATE($G67,10),0))</f>
        <v>43734</v>
      </c>
      <c r="AB67" s="304"/>
      <c r="AC67" s="220">
        <f>IF(COUNT($G67:G67),EDATE(EDATE($G67,11),0))</f>
        <v>43764</v>
      </c>
      <c r="AD67" s="304"/>
      <c r="AE67" s="220">
        <f>IF(COUNT($G67:G67),EDATE(EDATE($G67,12),0))</f>
        <v>43795</v>
      </c>
      <c r="AF67" s="304"/>
      <c r="AG67" s="220">
        <f>IF(COUNT($G67:G67),EDATE(EDATE($G67,13),0))</f>
        <v>43825</v>
      </c>
      <c r="AH67" s="304"/>
      <c r="AI67" s="220">
        <f>IF(COUNT($G67:G67),EDATE(EDATE($G67,14),0))</f>
        <v>43856</v>
      </c>
      <c r="AJ67" s="304"/>
      <c r="AK67" s="220">
        <f>IF(COUNT($G67:G67),EDATE(EDATE($G67,15),0))</f>
        <v>43887</v>
      </c>
      <c r="AL67" s="304"/>
      <c r="AM67" s="220">
        <f>IF(COUNT($G67:G67),EDATE(EDATE($G67,16),0))</f>
        <v>43916</v>
      </c>
      <c r="AN67" s="304"/>
      <c r="AO67" s="220">
        <f>IF(COUNT($G67:G67),EDATE(EDATE($G67,17),0))</f>
        <v>43947</v>
      </c>
      <c r="AP67" s="304"/>
      <c r="AQ67" s="220">
        <f>IF(COUNT($G67:G67),EDATE(EDATE($G67,18),0))</f>
        <v>43977</v>
      </c>
      <c r="AR67" s="304"/>
      <c r="AS67" s="220">
        <f>IF(COUNT($G67:G67),EDATE(EDATE($G67,19),0))</f>
        <v>44008</v>
      </c>
      <c r="AT67" s="304"/>
      <c r="AU67" s="220">
        <f>IF(COUNT($G67:G67),EDATE(EDATE($G67,20),0))</f>
        <v>44038</v>
      </c>
      <c r="AV67" s="304"/>
      <c r="AW67" s="220">
        <f>IF(COUNT($G67:G67),EDATE(EDATE($G67,21),0))</f>
        <v>44069</v>
      </c>
      <c r="AX67" s="304"/>
      <c r="AY67" s="220">
        <f>IF(COUNT($G67:G67),EDATE(EDATE($G67,22),0))</f>
        <v>44100</v>
      </c>
      <c r="AZ67" s="304"/>
      <c r="BA67" s="220">
        <f>IF(COUNT($G67:G67),EDATE(EDATE($G67,23),0))</f>
        <v>44130</v>
      </c>
      <c r="BB67" s="304"/>
      <c r="BC67" s="220">
        <f>IF(COUNT($G67:G67),EDATE(EDATE($G67,24),0))</f>
        <v>44161</v>
      </c>
      <c r="BD67" s="304"/>
      <c r="BE67" s="220">
        <f>IF(COUNT($G67:G67),EDATE(EDATE($G67,25),0))</f>
        <v>44191</v>
      </c>
      <c r="BF67" s="304"/>
      <c r="BG67" s="220">
        <f>IF(COUNT($G67:G67),EDATE(EDATE($G67,26),0))</f>
        <v>44222</v>
      </c>
      <c r="BH67" s="304"/>
      <c r="BI67" s="220">
        <f>IF(COUNT($G67:G67),EDATE(EDATE($G67,27),0))</f>
        <v>44253</v>
      </c>
      <c r="BJ67" s="304"/>
      <c r="BK67" s="220">
        <f>IF(COUNT($G67:G67),EDATE(EDATE($G67,28),0))</f>
        <v>44281</v>
      </c>
      <c r="BL67" s="304"/>
      <c r="BM67" s="220">
        <f>IF(COUNT($G67:G67),EDATE(EDATE($G67,29),0))</f>
        <v>44312</v>
      </c>
      <c r="BN67" s="304"/>
      <c r="BO67" s="220">
        <f>IF(COUNT($G67:G67),EDATE(EDATE($G67,30),0))</f>
        <v>44342</v>
      </c>
      <c r="BP67" s="304"/>
      <c r="BQ67" s="220">
        <f>IF(COUNT($G67:G67),EDATE(EDATE($G67,31),0))</f>
        <v>44373</v>
      </c>
      <c r="BR67" s="304"/>
      <c r="BS67" s="220">
        <f>IF(COUNT($G67:G67),EDATE(EDATE($G67,32),0))</f>
        <v>44403</v>
      </c>
      <c r="BT67" s="304"/>
      <c r="BU67" s="220">
        <f>IF(COUNT($G67:G67),EDATE(EDATE($G67,33),0))</f>
        <v>44434</v>
      </c>
      <c r="BV67" s="304"/>
      <c r="BW67" s="220">
        <f>IF(COUNT($G67:G67),EDATE(EDATE($G67,34),0))</f>
        <v>44465</v>
      </c>
      <c r="BX67" s="304"/>
      <c r="BY67" s="220">
        <f>IF(COUNT($G67:G67),EDATE(EDATE($G67,35),0))</f>
        <v>44495</v>
      </c>
      <c r="BZ67" s="304"/>
      <c r="CA67" s="220">
        <f>IF(COUNT($G67:G67),EDATE(EDATE($G67,36),0))</f>
        <v>44526</v>
      </c>
      <c r="CB67" s="304"/>
      <c r="CC67" s="220">
        <f>IF(COUNT($G67:G67),EDATE(EDATE($G67,37),0))</f>
        <v>44556</v>
      </c>
      <c r="CD67" s="304"/>
      <c r="CE67" s="220">
        <f>IF(COUNT($G67:G67),EDATE(EDATE($G67,38),0))</f>
        <v>44587</v>
      </c>
      <c r="CF67" s="304"/>
      <c r="CG67" s="220">
        <f>IF(COUNT($G67:G67),EDATE(EDATE($G67,39),0))</f>
        <v>44618</v>
      </c>
      <c r="CH67" s="304"/>
      <c r="CI67" s="220">
        <f>IF(COUNT($G67:G67),EDATE(EDATE($G67,40),0))</f>
        <v>44646</v>
      </c>
      <c r="CJ67" s="304"/>
      <c r="CK67" s="220">
        <f>IF(COUNT($G67:G67),EDATE(EDATE($G67,41),0))</f>
        <v>44677</v>
      </c>
      <c r="CL67" s="304"/>
      <c r="CM67" s="220">
        <f>IF(COUNT($G67:G67),EDATE(EDATE($G67,42),0))</f>
        <v>44707</v>
      </c>
      <c r="CN67" s="304"/>
      <c r="CO67" s="220">
        <f>IF(COUNT($G67:G67),EDATE(EDATE($G67,43),0))</f>
        <v>44738</v>
      </c>
      <c r="CP67" s="304"/>
      <c r="CQ67" s="220">
        <f>IF(COUNT($G67:G67),EDATE(EDATE($G67,44),0))</f>
        <v>44768</v>
      </c>
      <c r="CR67" s="304"/>
      <c r="CS67" s="220">
        <f>IF(COUNT($G67:G67),EDATE(EDATE($G67,45),0))</f>
        <v>44799</v>
      </c>
      <c r="CT67" s="304"/>
      <c r="CU67" s="220">
        <f>IF(COUNT($G67:G67),EDATE(EDATE($G67,46),0))</f>
        <v>44830</v>
      </c>
      <c r="CV67" s="304"/>
      <c r="CW67" s="220">
        <f>IF(COUNT($G67:G67),EDATE(EDATE($G67,47),0))</f>
        <v>44860</v>
      </c>
      <c r="CX67" s="304"/>
      <c r="CY67" s="220">
        <f>IF(COUNT($G67:G67),EDATE(EDATE($G67,48),0))</f>
        <v>44891</v>
      </c>
      <c r="CZ67" s="304"/>
      <c r="DA67" s="220">
        <f>IF(COUNT($G67:G67),EDATE(EDATE($G67,49),0))</f>
        <v>44921</v>
      </c>
      <c r="DB67" s="304"/>
      <c r="DC67" s="220">
        <f>IF(COUNT($G67:G67),EDATE(EDATE($G67,50),0))</f>
        <v>44952</v>
      </c>
      <c r="DD67" s="304"/>
      <c r="DE67" s="220">
        <f>IF(COUNT($G67:G67),EDATE(EDATE($G67,51),0))</f>
        <v>44983</v>
      </c>
      <c r="DF67" s="304"/>
      <c r="DG67" s="220">
        <f>IF(COUNT($G67:G67),EDATE(EDATE($G67,52),0))</f>
        <v>45011</v>
      </c>
      <c r="DH67" s="304"/>
      <c r="DI67" s="220">
        <f>IF(COUNT($G67:G67),EDATE(EDATE($G67,53),0))</f>
        <v>45042</v>
      </c>
      <c r="DJ67" s="304"/>
      <c r="DK67" s="220">
        <f>IF(COUNT($G67:G67),EDATE(EDATE($G67,54),0))</f>
        <v>45072</v>
      </c>
      <c r="DL67" s="304"/>
      <c r="DM67" s="220">
        <f>IF(COUNT($G67:G67),EDATE(EDATE($G67,55),0))</f>
        <v>45103</v>
      </c>
      <c r="DN67" s="304"/>
      <c r="DO67" s="220">
        <f>IF(COUNT($G67:G67),EDATE(EDATE($G67,56),0))</f>
        <v>45133</v>
      </c>
      <c r="DP67" s="304"/>
      <c r="DQ67" s="220">
        <f>IF(COUNT($G67:G67),EDATE(EDATE($G67,57),0))</f>
        <v>45164</v>
      </c>
      <c r="DR67" s="304"/>
      <c r="DS67" s="220">
        <f>IF(COUNT($G67:G67),EDATE(EDATE($G67,58),0))</f>
        <v>45195</v>
      </c>
      <c r="DT67" s="304"/>
      <c r="DU67" s="220">
        <f>IF(COUNT($G67:G67),EDATE(EDATE($G67,59),0))</f>
        <v>45225</v>
      </c>
      <c r="DV67" s="304"/>
      <c r="DW67" s="220">
        <f>IF(COUNT($G67:G67),EDATE(EDATE($G67,60),0))</f>
        <v>45256</v>
      </c>
      <c r="DX67" s="304"/>
      <c r="DY67" s="220">
        <f>IF(COUNT($G67:G67),EDATE(EDATE($G67,61),0))</f>
        <v>45286</v>
      </c>
      <c r="DZ67" s="304"/>
      <c r="EA67" s="220">
        <f>IF(COUNT($G67:G67),EDATE(EDATE($G67,62),0))</f>
        <v>45317</v>
      </c>
      <c r="EB67" s="304"/>
      <c r="EC67" s="220">
        <f>IF(COUNT($G67:G67),EDATE(EDATE($G67,63),0))</f>
        <v>45348</v>
      </c>
      <c r="ED67" s="304"/>
      <c r="EE67" s="220">
        <f>IF(COUNT($G67:G67),EDATE(EDATE($G67,64),0))</f>
        <v>45377</v>
      </c>
      <c r="EF67" s="308"/>
      <c r="EG67" s="47"/>
    </row>
    <row r="68" spans="1:137" ht="21" customHeight="1" thickBot="1">
      <c r="A68" s="215" t="str">
        <f t="shared" ref="A68:A103" ca="1" si="1">IF(B68="","",TODAY())</f>
        <v/>
      </c>
      <c r="B68" s="280"/>
      <c r="C68" s="282" t="e">
        <f>+VLOOKUP(B68,'اسماء العملاء'!$A$2:$E$1270,5,FALSE)</f>
        <v>#N/A</v>
      </c>
      <c r="D68" s="282" t="e">
        <f>+VLOOKUP(B68,'اسماء العملاء'!$A$2:$C$1270,2,FALSE)</f>
        <v>#N/A</v>
      </c>
      <c r="E68" s="282" t="e">
        <f>+VLOOKUP(B68,'اسماء العملاء'!$A$2:$C$1270,3,FALSE)</f>
        <v>#N/A</v>
      </c>
      <c r="F68" s="218" t="e">
        <f>+VLOOKUP(B68,'اسماء العملاء'!$A$2:$F$142,6,FALSE)</f>
        <v>#N/A</v>
      </c>
      <c r="G68" s="220">
        <v>43431</v>
      </c>
      <c r="H68" s="303"/>
      <c r="I68" s="220">
        <f>IF(COUNT($G68:G68),EDATE(EDATE($G68,1),0))</f>
        <v>43461</v>
      </c>
      <c r="J68" s="304"/>
      <c r="K68" s="220">
        <f>IF(COUNT($G68:G68),EDATE(EDATE($G68,2),0))</f>
        <v>43492</v>
      </c>
      <c r="L68" s="304"/>
      <c r="M68" s="220">
        <f>IF(COUNT($G68:G68),EDATE(EDATE($G68,3),0))</f>
        <v>43523</v>
      </c>
      <c r="N68" s="304"/>
      <c r="O68" s="220">
        <f>IF(COUNT($G68:G68),EDATE(EDATE($G68,4),0))</f>
        <v>43551</v>
      </c>
      <c r="P68" s="304"/>
      <c r="Q68" s="220">
        <f>IF(COUNT($G68:G68),EDATE(EDATE($G68,5),0))</f>
        <v>43582</v>
      </c>
      <c r="R68" s="304"/>
      <c r="S68" s="220">
        <f>IF(COUNT($G68:G68),EDATE(EDATE($G68,6),0))</f>
        <v>43612</v>
      </c>
      <c r="T68" s="304"/>
      <c r="U68" s="220">
        <f>IF(COUNT($G68:G68),EDATE(EDATE($G68,7),0))</f>
        <v>43643</v>
      </c>
      <c r="V68" s="304"/>
      <c r="W68" s="220">
        <f>IF(COUNT($G68:G68),EDATE(EDATE($G68,8),0))</f>
        <v>43673</v>
      </c>
      <c r="X68" s="304"/>
      <c r="Y68" s="220">
        <f>IF(COUNT($G68:G68),EDATE(EDATE($G68,9),0))</f>
        <v>43704</v>
      </c>
      <c r="Z68" s="304"/>
      <c r="AA68" s="220">
        <f>IF(COUNT($G68:G68),EDATE(EDATE($G68,10),0))</f>
        <v>43735</v>
      </c>
      <c r="AB68" s="304"/>
      <c r="AC68" s="220">
        <f>IF(COUNT($G68:G68),EDATE(EDATE($G68,11),0))</f>
        <v>43765</v>
      </c>
      <c r="AD68" s="304"/>
      <c r="AE68" s="220">
        <f>IF(COUNT($G68:G68),EDATE(EDATE($G68,12),0))</f>
        <v>43796</v>
      </c>
      <c r="AF68" s="304"/>
      <c r="AG68" s="220">
        <f>IF(COUNT($G68:G68),EDATE(EDATE($G68,13),0))</f>
        <v>43826</v>
      </c>
      <c r="AH68" s="304"/>
      <c r="AI68" s="220">
        <f>IF(COUNT($G68:G68),EDATE(EDATE($G68,14),0))</f>
        <v>43857</v>
      </c>
      <c r="AJ68" s="304"/>
      <c r="AK68" s="220">
        <f>IF(COUNT($G68:G68),EDATE(EDATE($G68,15),0))</f>
        <v>43888</v>
      </c>
      <c r="AL68" s="304"/>
      <c r="AM68" s="220">
        <f>IF(COUNT($G68:G68),EDATE(EDATE($G68,16),0))</f>
        <v>43917</v>
      </c>
      <c r="AN68" s="304"/>
      <c r="AO68" s="220">
        <f>IF(COUNT($G68:G68),EDATE(EDATE($G68,17),0))</f>
        <v>43948</v>
      </c>
      <c r="AP68" s="304"/>
      <c r="AQ68" s="220">
        <f>IF(COUNT($G68:G68),EDATE(EDATE($G68,18),0))</f>
        <v>43978</v>
      </c>
      <c r="AR68" s="304"/>
      <c r="AS68" s="220">
        <f>IF(COUNT($G68:G68),EDATE(EDATE($G68,19),0))</f>
        <v>44009</v>
      </c>
      <c r="AT68" s="304"/>
      <c r="AU68" s="220">
        <f>IF(COUNT($G68:G68),EDATE(EDATE($G68,20),0))</f>
        <v>44039</v>
      </c>
      <c r="AV68" s="304"/>
      <c r="AW68" s="220">
        <f>IF(COUNT($G68:G68),EDATE(EDATE($G68,21),0))</f>
        <v>44070</v>
      </c>
      <c r="AX68" s="304"/>
      <c r="AY68" s="220">
        <f>IF(COUNT($G68:G68),EDATE(EDATE($G68,22),0))</f>
        <v>44101</v>
      </c>
      <c r="AZ68" s="304"/>
      <c r="BA68" s="220">
        <f>IF(COUNT($G68:G68),EDATE(EDATE($G68,23),0))</f>
        <v>44131</v>
      </c>
      <c r="BB68" s="304"/>
      <c r="BC68" s="220">
        <f>IF(COUNT($G68:G68),EDATE(EDATE($G68,24),0))</f>
        <v>44162</v>
      </c>
      <c r="BD68" s="304"/>
      <c r="BE68" s="220">
        <f>IF(COUNT($G68:G68),EDATE(EDATE($G68,25),0))</f>
        <v>44192</v>
      </c>
      <c r="BF68" s="304"/>
      <c r="BG68" s="220">
        <f>IF(COUNT($G68:G68),EDATE(EDATE($G68,26),0))</f>
        <v>44223</v>
      </c>
      <c r="BH68" s="304"/>
      <c r="BI68" s="220">
        <f>IF(COUNT($G68:G68),EDATE(EDATE($G68,27),0))</f>
        <v>44254</v>
      </c>
      <c r="BJ68" s="304"/>
      <c r="BK68" s="220">
        <f>IF(COUNT($G68:G68),EDATE(EDATE($G68,28),0))</f>
        <v>44282</v>
      </c>
      <c r="BL68" s="304"/>
      <c r="BM68" s="220">
        <f>IF(COUNT($G68:G68),EDATE(EDATE($G68,29),0))</f>
        <v>44313</v>
      </c>
      <c r="BN68" s="304"/>
      <c r="BO68" s="220">
        <f>IF(COUNT($G68:G68),EDATE(EDATE($G68,30),0))</f>
        <v>44343</v>
      </c>
      <c r="BP68" s="304"/>
      <c r="BQ68" s="220">
        <f>IF(COUNT($G68:G68),EDATE(EDATE($G68,31),0))</f>
        <v>44374</v>
      </c>
      <c r="BR68" s="304"/>
      <c r="BS68" s="220">
        <f>IF(COUNT($G68:G68),EDATE(EDATE($G68,32),0))</f>
        <v>44404</v>
      </c>
      <c r="BT68" s="304"/>
      <c r="BU68" s="220">
        <f>IF(COUNT($G68:G68),EDATE(EDATE($G68,33),0))</f>
        <v>44435</v>
      </c>
      <c r="BV68" s="304"/>
      <c r="BW68" s="220">
        <f>IF(COUNT($G68:G68),EDATE(EDATE($G68,34),0))</f>
        <v>44466</v>
      </c>
      <c r="BX68" s="304"/>
      <c r="BY68" s="220">
        <f>IF(COUNT($G68:G68),EDATE(EDATE($G68,35),0))</f>
        <v>44496</v>
      </c>
      <c r="BZ68" s="304"/>
      <c r="CA68" s="220">
        <f>IF(COUNT($G68:G68),EDATE(EDATE($G68,36),0))</f>
        <v>44527</v>
      </c>
      <c r="CB68" s="304"/>
      <c r="CC68" s="220">
        <f>IF(COUNT($G68:G68),EDATE(EDATE($G68,37),0))</f>
        <v>44557</v>
      </c>
      <c r="CD68" s="304"/>
      <c r="CE68" s="220">
        <f>IF(COUNT($G68:G68),EDATE(EDATE($G68,38),0))</f>
        <v>44588</v>
      </c>
      <c r="CF68" s="304"/>
      <c r="CG68" s="220">
        <f>IF(COUNT($G68:G68),EDATE(EDATE($G68,39),0))</f>
        <v>44619</v>
      </c>
      <c r="CH68" s="304"/>
      <c r="CI68" s="220">
        <f>IF(COUNT($G68:G68),EDATE(EDATE($G68,40),0))</f>
        <v>44647</v>
      </c>
      <c r="CJ68" s="304"/>
      <c r="CK68" s="220">
        <f>IF(COUNT($G68:G68),EDATE(EDATE($G68,41),0))</f>
        <v>44678</v>
      </c>
      <c r="CL68" s="304"/>
      <c r="CM68" s="220">
        <f>IF(COUNT($G68:G68),EDATE(EDATE($G68,42),0))</f>
        <v>44708</v>
      </c>
      <c r="CN68" s="304"/>
      <c r="CO68" s="220">
        <f>IF(COUNT($G68:G68),EDATE(EDATE($G68,43),0))</f>
        <v>44739</v>
      </c>
      <c r="CP68" s="304"/>
      <c r="CQ68" s="220">
        <f>IF(COUNT($G68:G68),EDATE(EDATE($G68,44),0))</f>
        <v>44769</v>
      </c>
      <c r="CR68" s="304"/>
      <c r="CS68" s="220">
        <f>IF(COUNT($G68:G68),EDATE(EDATE($G68,45),0))</f>
        <v>44800</v>
      </c>
      <c r="CT68" s="304"/>
      <c r="CU68" s="220">
        <f>IF(COUNT($G68:G68),EDATE(EDATE($G68,46),0))</f>
        <v>44831</v>
      </c>
      <c r="CV68" s="304"/>
      <c r="CW68" s="220">
        <f>IF(COUNT($G68:G68),EDATE(EDATE($G68,47),0))</f>
        <v>44861</v>
      </c>
      <c r="CX68" s="304"/>
      <c r="CY68" s="220">
        <f>IF(COUNT($G68:G68),EDATE(EDATE($G68,48),0))</f>
        <v>44892</v>
      </c>
      <c r="CZ68" s="304"/>
      <c r="DA68" s="220">
        <f>IF(COUNT($G68:G68),EDATE(EDATE($G68,49),0))</f>
        <v>44922</v>
      </c>
      <c r="DB68" s="304"/>
      <c r="DC68" s="220">
        <f>IF(COUNT($G68:G68),EDATE(EDATE($G68,50),0))</f>
        <v>44953</v>
      </c>
      <c r="DD68" s="304"/>
      <c r="DE68" s="220">
        <f>IF(COUNT($G68:G68),EDATE(EDATE($G68,51),0))</f>
        <v>44984</v>
      </c>
      <c r="DF68" s="304"/>
      <c r="DG68" s="220">
        <f>IF(COUNT($G68:G68),EDATE(EDATE($G68,52),0))</f>
        <v>45012</v>
      </c>
      <c r="DH68" s="304"/>
      <c r="DI68" s="220">
        <f>IF(COUNT($G68:G68),EDATE(EDATE($G68,53),0))</f>
        <v>45043</v>
      </c>
      <c r="DJ68" s="304"/>
      <c r="DK68" s="220">
        <f>IF(COUNT($G68:G68),EDATE(EDATE($G68,54),0))</f>
        <v>45073</v>
      </c>
      <c r="DL68" s="304"/>
      <c r="DM68" s="220">
        <f>IF(COUNT($G68:G68),EDATE(EDATE($G68,55),0))</f>
        <v>45104</v>
      </c>
      <c r="DN68" s="304"/>
      <c r="DO68" s="220">
        <f>IF(COUNT($G68:G68),EDATE(EDATE($G68,56),0))</f>
        <v>45134</v>
      </c>
      <c r="DP68" s="304"/>
      <c r="DQ68" s="220">
        <f>IF(COUNT($G68:G68),EDATE(EDATE($G68,57),0))</f>
        <v>45165</v>
      </c>
      <c r="DR68" s="304"/>
      <c r="DS68" s="220">
        <f>IF(COUNT($G68:G68),EDATE(EDATE($G68,58),0))</f>
        <v>45196</v>
      </c>
      <c r="DT68" s="304"/>
      <c r="DU68" s="220">
        <f>IF(COUNT($G68:G68),EDATE(EDATE($G68,59),0))</f>
        <v>45226</v>
      </c>
      <c r="DV68" s="304"/>
      <c r="DW68" s="220">
        <f>IF(COUNT($G68:G68),EDATE(EDATE($G68,60),0))</f>
        <v>45257</v>
      </c>
      <c r="DX68" s="304"/>
      <c r="DY68" s="220">
        <f>IF(COUNT($G68:G68),EDATE(EDATE($G68,61),0))</f>
        <v>45287</v>
      </c>
      <c r="DZ68" s="304"/>
      <c r="EA68" s="220">
        <f>IF(COUNT($G68:G68),EDATE(EDATE($G68,62),0))</f>
        <v>45318</v>
      </c>
      <c r="EB68" s="304"/>
      <c r="EC68" s="220">
        <f>IF(COUNT($G68:G68),EDATE(EDATE($G68,63),0))</f>
        <v>45349</v>
      </c>
      <c r="ED68" s="304"/>
      <c r="EE68" s="220">
        <f>IF(COUNT($G68:G68),EDATE(EDATE($G68,64),0))</f>
        <v>45378</v>
      </c>
      <c r="EF68" s="308"/>
      <c r="EG68" s="47"/>
    </row>
    <row r="69" spans="1:137" ht="21" customHeight="1" thickBot="1">
      <c r="A69" s="215" t="str">
        <f t="shared" ca="1" si="1"/>
        <v/>
      </c>
      <c r="B69" s="280"/>
      <c r="C69" s="282" t="e">
        <f>+VLOOKUP(B69,'اسماء العملاء'!$A$2:$E$1270,5,FALSE)</f>
        <v>#N/A</v>
      </c>
      <c r="D69" s="282" t="e">
        <f>+VLOOKUP(B69,'اسماء العملاء'!$A$2:$C$1270,2,FALSE)</f>
        <v>#N/A</v>
      </c>
      <c r="E69" s="282" t="e">
        <f>+VLOOKUP(B69,'اسماء العملاء'!$A$2:$C$1270,3,FALSE)</f>
        <v>#N/A</v>
      </c>
      <c r="F69" s="218" t="e">
        <f>+VLOOKUP(B69,'اسماء العملاء'!$A$2:$F$142,6,FALSE)</f>
        <v>#N/A</v>
      </c>
      <c r="G69" s="220">
        <v>43432</v>
      </c>
      <c r="H69" s="303"/>
      <c r="I69" s="220">
        <f>IF(COUNT($G69:G69),EDATE(EDATE($G69,1),0))</f>
        <v>43462</v>
      </c>
      <c r="J69" s="304"/>
      <c r="K69" s="220">
        <f>IF(COUNT($G69:G69),EDATE(EDATE($G69,2),0))</f>
        <v>43493</v>
      </c>
      <c r="L69" s="304"/>
      <c r="M69" s="220">
        <f>IF(COUNT($G69:G69),EDATE(EDATE($G69,3),0))</f>
        <v>43524</v>
      </c>
      <c r="N69" s="304"/>
      <c r="O69" s="220">
        <f>IF(COUNT($G69:G69),EDATE(EDATE($G69,4),0))</f>
        <v>43552</v>
      </c>
      <c r="P69" s="304"/>
      <c r="Q69" s="220">
        <f>IF(COUNT($G69:G69),EDATE(EDATE($G69,5),0))</f>
        <v>43583</v>
      </c>
      <c r="R69" s="304"/>
      <c r="S69" s="220">
        <f>IF(COUNT($G69:G69),EDATE(EDATE($G69,6),0))</f>
        <v>43613</v>
      </c>
      <c r="T69" s="304"/>
      <c r="U69" s="220">
        <f>IF(COUNT($G69:G69),EDATE(EDATE($G69,7),0))</f>
        <v>43644</v>
      </c>
      <c r="V69" s="304"/>
      <c r="W69" s="220">
        <f>IF(COUNT($G69:G69),EDATE(EDATE($G69,8),0))</f>
        <v>43674</v>
      </c>
      <c r="X69" s="304"/>
      <c r="Y69" s="220">
        <f>IF(COUNT($G69:G69),EDATE(EDATE($G69,9),0))</f>
        <v>43705</v>
      </c>
      <c r="Z69" s="304"/>
      <c r="AA69" s="220">
        <f>IF(COUNT($G69:G69),EDATE(EDATE($G69,10),0))</f>
        <v>43736</v>
      </c>
      <c r="AB69" s="304"/>
      <c r="AC69" s="220">
        <f>IF(COUNT($G69:G69),EDATE(EDATE($G69,11),0))</f>
        <v>43766</v>
      </c>
      <c r="AD69" s="304"/>
      <c r="AE69" s="220">
        <f>IF(COUNT($G69:G69),EDATE(EDATE($G69,12),0))</f>
        <v>43797</v>
      </c>
      <c r="AF69" s="304"/>
      <c r="AG69" s="220">
        <f>IF(COUNT($G69:G69),EDATE(EDATE($G69,13),0))</f>
        <v>43827</v>
      </c>
      <c r="AH69" s="304"/>
      <c r="AI69" s="220">
        <f>IF(COUNT($G69:G69),EDATE(EDATE($G69,14),0))</f>
        <v>43858</v>
      </c>
      <c r="AJ69" s="304"/>
      <c r="AK69" s="220">
        <f>IF(COUNT($G69:G69),EDATE(EDATE($G69,15),0))</f>
        <v>43889</v>
      </c>
      <c r="AL69" s="304"/>
      <c r="AM69" s="220">
        <f>IF(COUNT($G69:G69),EDATE(EDATE($G69,16),0))</f>
        <v>43918</v>
      </c>
      <c r="AN69" s="304"/>
      <c r="AO69" s="220">
        <f>IF(COUNT($G69:G69),EDATE(EDATE($G69,17),0))</f>
        <v>43949</v>
      </c>
      <c r="AP69" s="304"/>
      <c r="AQ69" s="220">
        <f>IF(COUNT($G69:G69),EDATE(EDATE($G69,18),0))</f>
        <v>43979</v>
      </c>
      <c r="AR69" s="304"/>
      <c r="AS69" s="220">
        <f>IF(COUNT($G69:G69),EDATE(EDATE($G69,19),0))</f>
        <v>44010</v>
      </c>
      <c r="AT69" s="304"/>
      <c r="AU69" s="220">
        <f>IF(COUNT($G69:G69),EDATE(EDATE($G69,20),0))</f>
        <v>44040</v>
      </c>
      <c r="AV69" s="304"/>
      <c r="AW69" s="220">
        <f>IF(COUNT($G69:G69),EDATE(EDATE($G69,21),0))</f>
        <v>44071</v>
      </c>
      <c r="AX69" s="304"/>
      <c r="AY69" s="220">
        <f>IF(COUNT($G69:G69),EDATE(EDATE($G69,22),0))</f>
        <v>44102</v>
      </c>
      <c r="AZ69" s="304"/>
      <c r="BA69" s="220">
        <f>IF(COUNT($G69:G69),EDATE(EDATE($G69,23),0))</f>
        <v>44132</v>
      </c>
      <c r="BB69" s="304"/>
      <c r="BC69" s="220">
        <f>IF(COUNT($G69:G69),EDATE(EDATE($G69,24),0))</f>
        <v>44163</v>
      </c>
      <c r="BD69" s="304"/>
      <c r="BE69" s="220">
        <f>IF(COUNT($G69:G69),EDATE(EDATE($G69,25),0))</f>
        <v>44193</v>
      </c>
      <c r="BF69" s="304"/>
      <c r="BG69" s="220">
        <f>IF(COUNT($G69:G69),EDATE(EDATE($G69,26),0))</f>
        <v>44224</v>
      </c>
      <c r="BH69" s="304"/>
      <c r="BI69" s="220">
        <f>IF(COUNT($G69:G69),EDATE(EDATE($G69,27),0))</f>
        <v>44255</v>
      </c>
      <c r="BJ69" s="304"/>
      <c r="BK69" s="220">
        <f>IF(COUNT($G69:G69),EDATE(EDATE($G69,28),0))</f>
        <v>44283</v>
      </c>
      <c r="BL69" s="304"/>
      <c r="BM69" s="220">
        <f>IF(COUNT($G69:G69),EDATE(EDATE($G69,29),0))</f>
        <v>44314</v>
      </c>
      <c r="BN69" s="304"/>
      <c r="BO69" s="220">
        <f>IF(COUNT($G69:G69),EDATE(EDATE($G69,30),0))</f>
        <v>44344</v>
      </c>
      <c r="BP69" s="304"/>
      <c r="BQ69" s="220">
        <f>IF(COUNT($G69:G69),EDATE(EDATE($G69,31),0))</f>
        <v>44375</v>
      </c>
      <c r="BR69" s="304"/>
      <c r="BS69" s="220">
        <f>IF(COUNT($G69:G69),EDATE(EDATE($G69,32),0))</f>
        <v>44405</v>
      </c>
      <c r="BT69" s="304"/>
      <c r="BU69" s="220">
        <f>IF(COUNT($G69:G69),EDATE(EDATE($G69,33),0))</f>
        <v>44436</v>
      </c>
      <c r="BV69" s="304"/>
      <c r="BW69" s="220">
        <f>IF(COUNT($G69:G69),EDATE(EDATE($G69,34),0))</f>
        <v>44467</v>
      </c>
      <c r="BX69" s="304"/>
      <c r="BY69" s="220">
        <f>IF(COUNT($G69:G69),EDATE(EDATE($G69,35),0))</f>
        <v>44497</v>
      </c>
      <c r="BZ69" s="304"/>
      <c r="CA69" s="220">
        <f>IF(COUNT($G69:G69),EDATE(EDATE($G69,36),0))</f>
        <v>44528</v>
      </c>
      <c r="CB69" s="304"/>
      <c r="CC69" s="220">
        <f>IF(COUNT($G69:G69),EDATE(EDATE($G69,37),0))</f>
        <v>44558</v>
      </c>
      <c r="CD69" s="304"/>
      <c r="CE69" s="220">
        <f>IF(COUNT($G69:G69),EDATE(EDATE($G69,38),0))</f>
        <v>44589</v>
      </c>
      <c r="CF69" s="304"/>
      <c r="CG69" s="220">
        <f>IF(COUNT($G69:G69),EDATE(EDATE($G69,39),0))</f>
        <v>44620</v>
      </c>
      <c r="CH69" s="304"/>
      <c r="CI69" s="220">
        <f>IF(COUNT($G69:G69),EDATE(EDATE($G69,40),0))</f>
        <v>44648</v>
      </c>
      <c r="CJ69" s="304"/>
      <c r="CK69" s="220">
        <f>IF(COUNT($G69:G69),EDATE(EDATE($G69,41),0))</f>
        <v>44679</v>
      </c>
      <c r="CL69" s="304"/>
      <c r="CM69" s="220">
        <f>IF(COUNT($G69:G69),EDATE(EDATE($G69,42),0))</f>
        <v>44709</v>
      </c>
      <c r="CN69" s="304"/>
      <c r="CO69" s="220">
        <f>IF(COUNT($G69:G69),EDATE(EDATE($G69,43),0))</f>
        <v>44740</v>
      </c>
      <c r="CP69" s="304"/>
      <c r="CQ69" s="220">
        <f>IF(COUNT($G69:G69),EDATE(EDATE($G69,44),0))</f>
        <v>44770</v>
      </c>
      <c r="CR69" s="304"/>
      <c r="CS69" s="220">
        <f>IF(COUNT($G69:G69),EDATE(EDATE($G69,45),0))</f>
        <v>44801</v>
      </c>
      <c r="CT69" s="304"/>
      <c r="CU69" s="220">
        <f>IF(COUNT($G69:G69),EDATE(EDATE($G69,46),0))</f>
        <v>44832</v>
      </c>
      <c r="CV69" s="304"/>
      <c r="CW69" s="220">
        <f>IF(COUNT($G69:G69),EDATE(EDATE($G69,47),0))</f>
        <v>44862</v>
      </c>
      <c r="CX69" s="304"/>
      <c r="CY69" s="220">
        <f>IF(COUNT($G69:G69),EDATE(EDATE($G69,48),0))</f>
        <v>44893</v>
      </c>
      <c r="CZ69" s="304"/>
      <c r="DA69" s="220">
        <f>IF(COUNT($G69:G69),EDATE(EDATE($G69,49),0))</f>
        <v>44923</v>
      </c>
      <c r="DB69" s="304"/>
      <c r="DC69" s="220">
        <f>IF(COUNT($G69:G69),EDATE(EDATE($G69,50),0))</f>
        <v>44954</v>
      </c>
      <c r="DD69" s="304"/>
      <c r="DE69" s="220">
        <f>IF(COUNT($G69:G69),EDATE(EDATE($G69,51),0))</f>
        <v>44985</v>
      </c>
      <c r="DF69" s="304"/>
      <c r="DG69" s="220">
        <f>IF(COUNT($G69:G69),EDATE(EDATE($G69,52),0))</f>
        <v>45013</v>
      </c>
      <c r="DH69" s="304"/>
      <c r="DI69" s="220">
        <f>IF(COUNT($G69:G69),EDATE(EDATE($G69,53),0))</f>
        <v>45044</v>
      </c>
      <c r="DJ69" s="304"/>
      <c r="DK69" s="220">
        <f>IF(COUNT($G69:G69),EDATE(EDATE($G69,54),0))</f>
        <v>45074</v>
      </c>
      <c r="DL69" s="304"/>
      <c r="DM69" s="220">
        <f>IF(COUNT($G69:G69),EDATE(EDATE($G69,55),0))</f>
        <v>45105</v>
      </c>
      <c r="DN69" s="304"/>
      <c r="DO69" s="220">
        <f>IF(COUNT($G69:G69),EDATE(EDATE($G69,56),0))</f>
        <v>45135</v>
      </c>
      <c r="DP69" s="304"/>
      <c r="DQ69" s="220">
        <f>IF(COUNT($G69:G69),EDATE(EDATE($G69,57),0))</f>
        <v>45166</v>
      </c>
      <c r="DR69" s="304"/>
      <c r="DS69" s="220">
        <f>IF(COUNT($G69:G69),EDATE(EDATE($G69,58),0))</f>
        <v>45197</v>
      </c>
      <c r="DT69" s="304"/>
      <c r="DU69" s="220">
        <f>IF(COUNT($G69:G69),EDATE(EDATE($G69,59),0))</f>
        <v>45227</v>
      </c>
      <c r="DV69" s="304"/>
      <c r="DW69" s="220">
        <f>IF(COUNT($G69:G69),EDATE(EDATE($G69,60),0))</f>
        <v>45258</v>
      </c>
      <c r="DX69" s="304"/>
      <c r="DY69" s="220">
        <f>IF(COUNT($G69:G69),EDATE(EDATE($G69,61),0))</f>
        <v>45288</v>
      </c>
      <c r="DZ69" s="304"/>
      <c r="EA69" s="220">
        <f>IF(COUNT($G69:G69),EDATE(EDATE($G69,62),0))</f>
        <v>45319</v>
      </c>
      <c r="EB69" s="304"/>
      <c r="EC69" s="220">
        <f>IF(COUNT($G69:G69),EDATE(EDATE($G69,63),0))</f>
        <v>45350</v>
      </c>
      <c r="ED69" s="304"/>
      <c r="EE69" s="220">
        <f>IF(COUNT($G69:G69),EDATE(EDATE($G69,64),0))</f>
        <v>45379</v>
      </c>
      <c r="EF69" s="308"/>
      <c r="EG69" s="47"/>
    </row>
    <row r="70" spans="1:137" ht="21" customHeight="1" thickBot="1">
      <c r="A70" s="215" t="str">
        <f t="shared" ca="1" si="1"/>
        <v/>
      </c>
      <c r="B70" s="280"/>
      <c r="C70" s="282" t="e">
        <f>+VLOOKUP(B70,'اسماء العملاء'!$A$2:$E$1270,5,FALSE)</f>
        <v>#N/A</v>
      </c>
      <c r="D70" s="282" t="e">
        <f>+VLOOKUP(B70,'اسماء العملاء'!$A$2:$C$1270,2,FALSE)</f>
        <v>#N/A</v>
      </c>
      <c r="E70" s="282" t="e">
        <f>+VLOOKUP(B70,'اسماء العملاء'!$A$2:$C$1270,3,FALSE)</f>
        <v>#N/A</v>
      </c>
      <c r="F70" s="218" t="e">
        <f>+VLOOKUP(B70,'اسماء العملاء'!$A$2:$F$142,6,FALSE)</f>
        <v>#N/A</v>
      </c>
      <c r="G70" s="220">
        <v>43433</v>
      </c>
      <c r="H70" s="303"/>
      <c r="I70" s="220">
        <f>IF(COUNT($G70:G70),EDATE(EDATE($G70,1),0))</f>
        <v>43463</v>
      </c>
      <c r="J70" s="304"/>
      <c r="K70" s="220">
        <f>IF(COUNT($G70:G70),EDATE(EDATE($G70,2),0))</f>
        <v>43494</v>
      </c>
      <c r="L70" s="304"/>
      <c r="M70" s="220">
        <f>IF(COUNT($G70:G70),EDATE(EDATE($G70,3),0))</f>
        <v>43524</v>
      </c>
      <c r="N70" s="304"/>
      <c r="O70" s="220">
        <f>IF(COUNT($G70:G70),EDATE(EDATE($G70,4),0))</f>
        <v>43553</v>
      </c>
      <c r="P70" s="304"/>
      <c r="Q70" s="220">
        <f>IF(COUNT($G70:G70),EDATE(EDATE($G70,5),0))</f>
        <v>43584</v>
      </c>
      <c r="R70" s="304"/>
      <c r="S70" s="220">
        <f>IF(COUNT($G70:G70),EDATE(EDATE($G70,6),0))</f>
        <v>43614</v>
      </c>
      <c r="T70" s="304"/>
      <c r="U70" s="220">
        <f>IF(COUNT($G70:G70),EDATE(EDATE($G70,7),0))</f>
        <v>43645</v>
      </c>
      <c r="V70" s="304"/>
      <c r="W70" s="220">
        <f>IF(COUNT($G70:G70),EDATE(EDATE($G70,8),0))</f>
        <v>43675</v>
      </c>
      <c r="X70" s="304"/>
      <c r="Y70" s="220">
        <f>IF(COUNT($G70:G70),EDATE(EDATE($G70,9),0))</f>
        <v>43706</v>
      </c>
      <c r="Z70" s="304"/>
      <c r="AA70" s="220">
        <f>IF(COUNT($G70:G70),EDATE(EDATE($G70,10),0))</f>
        <v>43737</v>
      </c>
      <c r="AB70" s="304"/>
      <c r="AC70" s="220">
        <f>IF(COUNT($G70:G70),EDATE(EDATE($G70,11),0))</f>
        <v>43767</v>
      </c>
      <c r="AD70" s="304"/>
      <c r="AE70" s="220">
        <f>IF(COUNT($G70:G70),EDATE(EDATE($G70,12),0))</f>
        <v>43798</v>
      </c>
      <c r="AF70" s="304"/>
      <c r="AG70" s="220">
        <f>IF(COUNT($G70:G70),EDATE(EDATE($G70,13),0))</f>
        <v>43828</v>
      </c>
      <c r="AH70" s="304"/>
      <c r="AI70" s="220">
        <f>IF(COUNT($G70:G70),EDATE(EDATE($G70,14),0))</f>
        <v>43859</v>
      </c>
      <c r="AJ70" s="304"/>
      <c r="AK70" s="220">
        <f>IF(COUNT($G70:G70),EDATE(EDATE($G70,15),0))</f>
        <v>43890</v>
      </c>
      <c r="AL70" s="304"/>
      <c r="AM70" s="220">
        <f>IF(COUNT($G70:G70),EDATE(EDATE($G70,16),0))</f>
        <v>43919</v>
      </c>
      <c r="AN70" s="304"/>
      <c r="AO70" s="220">
        <f>IF(COUNT($G70:G70),EDATE(EDATE($G70,17),0))</f>
        <v>43950</v>
      </c>
      <c r="AP70" s="304"/>
      <c r="AQ70" s="220">
        <f>IF(COUNT($G70:G70),EDATE(EDATE($G70,18),0))</f>
        <v>43980</v>
      </c>
      <c r="AR70" s="304"/>
      <c r="AS70" s="220">
        <f>IF(COUNT($G70:G70),EDATE(EDATE($G70,19),0))</f>
        <v>44011</v>
      </c>
      <c r="AT70" s="304"/>
      <c r="AU70" s="220">
        <f>IF(COUNT($G70:G70),EDATE(EDATE($G70,20),0))</f>
        <v>44041</v>
      </c>
      <c r="AV70" s="304"/>
      <c r="AW70" s="220">
        <f>IF(COUNT($G70:G70),EDATE(EDATE($G70,21),0))</f>
        <v>44072</v>
      </c>
      <c r="AX70" s="304"/>
      <c r="AY70" s="220">
        <f>IF(COUNT($G70:G70),EDATE(EDATE($G70,22),0))</f>
        <v>44103</v>
      </c>
      <c r="AZ70" s="304"/>
      <c r="BA70" s="220">
        <f>IF(COUNT($G70:G70),EDATE(EDATE($G70,23),0))</f>
        <v>44133</v>
      </c>
      <c r="BB70" s="304"/>
      <c r="BC70" s="220">
        <f>IF(COUNT($G70:G70),EDATE(EDATE($G70,24),0))</f>
        <v>44164</v>
      </c>
      <c r="BD70" s="304"/>
      <c r="BE70" s="220">
        <f>IF(COUNT($G70:G70),EDATE(EDATE($G70,25),0))</f>
        <v>44194</v>
      </c>
      <c r="BF70" s="304"/>
      <c r="BG70" s="220">
        <f>IF(COUNT($G70:G70),EDATE(EDATE($G70,26),0))</f>
        <v>44225</v>
      </c>
      <c r="BH70" s="304"/>
      <c r="BI70" s="220">
        <f>IF(COUNT($G70:G70),EDATE(EDATE($G70,27),0))</f>
        <v>44255</v>
      </c>
      <c r="BJ70" s="304"/>
      <c r="BK70" s="220">
        <f>IF(COUNT($G70:G70),EDATE(EDATE($G70,28),0))</f>
        <v>44284</v>
      </c>
      <c r="BL70" s="304"/>
      <c r="BM70" s="220">
        <f>IF(COUNT($G70:G70),EDATE(EDATE($G70,29),0))</f>
        <v>44315</v>
      </c>
      <c r="BN70" s="304"/>
      <c r="BO70" s="220">
        <f>IF(COUNT($G70:G70),EDATE(EDATE($G70,30),0))</f>
        <v>44345</v>
      </c>
      <c r="BP70" s="304"/>
      <c r="BQ70" s="220">
        <f>IF(COUNT($G70:G70),EDATE(EDATE($G70,31),0))</f>
        <v>44376</v>
      </c>
      <c r="BR70" s="304"/>
      <c r="BS70" s="220">
        <f>IF(COUNT($G70:G70),EDATE(EDATE($G70,32),0))</f>
        <v>44406</v>
      </c>
      <c r="BT70" s="304"/>
      <c r="BU70" s="220">
        <f>IF(COUNT($G70:G70),EDATE(EDATE($G70,33),0))</f>
        <v>44437</v>
      </c>
      <c r="BV70" s="304"/>
      <c r="BW70" s="220">
        <f>IF(COUNT($G70:G70),EDATE(EDATE($G70,34),0))</f>
        <v>44468</v>
      </c>
      <c r="BX70" s="304"/>
      <c r="BY70" s="220">
        <f>IF(COUNT($G70:G70),EDATE(EDATE($G70,35),0))</f>
        <v>44498</v>
      </c>
      <c r="BZ70" s="304"/>
      <c r="CA70" s="220">
        <f>IF(COUNT($G70:G70),EDATE(EDATE($G70,36),0))</f>
        <v>44529</v>
      </c>
      <c r="CB70" s="304"/>
      <c r="CC70" s="220">
        <f>IF(COUNT($G70:G70),EDATE(EDATE($G70,37),0))</f>
        <v>44559</v>
      </c>
      <c r="CD70" s="304"/>
      <c r="CE70" s="220">
        <f>IF(COUNT($G70:G70),EDATE(EDATE($G70,38),0))</f>
        <v>44590</v>
      </c>
      <c r="CF70" s="304"/>
      <c r="CG70" s="220">
        <f>IF(COUNT($G70:G70),EDATE(EDATE($G70,39),0))</f>
        <v>44620</v>
      </c>
      <c r="CH70" s="304"/>
      <c r="CI70" s="220">
        <f>IF(COUNT($G70:G70),EDATE(EDATE($G70,40),0))</f>
        <v>44649</v>
      </c>
      <c r="CJ70" s="304"/>
      <c r="CK70" s="220">
        <f>IF(COUNT($G70:G70),EDATE(EDATE($G70,41),0))</f>
        <v>44680</v>
      </c>
      <c r="CL70" s="304"/>
      <c r="CM70" s="220">
        <f>IF(COUNT($G70:G70),EDATE(EDATE($G70,42),0))</f>
        <v>44710</v>
      </c>
      <c r="CN70" s="304"/>
      <c r="CO70" s="220">
        <f>IF(COUNT($G70:G70),EDATE(EDATE($G70,43),0))</f>
        <v>44741</v>
      </c>
      <c r="CP70" s="304"/>
      <c r="CQ70" s="220">
        <f>IF(COUNT($G70:G70),EDATE(EDATE($G70,44),0))</f>
        <v>44771</v>
      </c>
      <c r="CR70" s="304"/>
      <c r="CS70" s="220">
        <f>IF(COUNT($G70:G70),EDATE(EDATE($G70,45),0))</f>
        <v>44802</v>
      </c>
      <c r="CT70" s="304"/>
      <c r="CU70" s="220">
        <f>IF(COUNT($G70:G70),EDATE(EDATE($G70,46),0))</f>
        <v>44833</v>
      </c>
      <c r="CV70" s="304"/>
      <c r="CW70" s="220">
        <f>IF(COUNT($G70:G70),EDATE(EDATE($G70,47),0))</f>
        <v>44863</v>
      </c>
      <c r="CX70" s="304"/>
      <c r="CY70" s="220">
        <f>IF(COUNT($G70:G70),EDATE(EDATE($G70,48),0))</f>
        <v>44894</v>
      </c>
      <c r="CZ70" s="304"/>
      <c r="DA70" s="220">
        <f>IF(COUNT($G70:G70),EDATE(EDATE($G70,49),0))</f>
        <v>44924</v>
      </c>
      <c r="DB70" s="304"/>
      <c r="DC70" s="220">
        <f>IF(COUNT($G70:G70),EDATE(EDATE($G70,50),0))</f>
        <v>44955</v>
      </c>
      <c r="DD70" s="304"/>
      <c r="DE70" s="220">
        <f>IF(COUNT($G70:G70),EDATE(EDATE($G70,51),0))</f>
        <v>44985</v>
      </c>
      <c r="DF70" s="304"/>
      <c r="DG70" s="220">
        <f>IF(COUNT($G70:G70),EDATE(EDATE($G70,52),0))</f>
        <v>45014</v>
      </c>
      <c r="DH70" s="304"/>
      <c r="DI70" s="220">
        <f>IF(COUNT($G70:G70),EDATE(EDATE($G70,53),0))</f>
        <v>45045</v>
      </c>
      <c r="DJ70" s="304"/>
      <c r="DK70" s="220">
        <f>IF(COUNT($G70:G70),EDATE(EDATE($G70,54),0))</f>
        <v>45075</v>
      </c>
      <c r="DL70" s="304"/>
      <c r="DM70" s="220">
        <f>IF(COUNT($G70:G70),EDATE(EDATE($G70,55),0))</f>
        <v>45106</v>
      </c>
      <c r="DN70" s="304"/>
      <c r="DO70" s="220">
        <f>IF(COUNT($G70:G70),EDATE(EDATE($G70,56),0))</f>
        <v>45136</v>
      </c>
      <c r="DP70" s="304"/>
      <c r="DQ70" s="220">
        <f>IF(COUNT($G70:G70),EDATE(EDATE($G70,57),0))</f>
        <v>45167</v>
      </c>
      <c r="DR70" s="304"/>
      <c r="DS70" s="220">
        <f>IF(COUNT($G70:G70),EDATE(EDATE($G70,58),0))</f>
        <v>45198</v>
      </c>
      <c r="DT70" s="304"/>
      <c r="DU70" s="220">
        <f>IF(COUNT($G70:G70),EDATE(EDATE($G70,59),0))</f>
        <v>45228</v>
      </c>
      <c r="DV70" s="304"/>
      <c r="DW70" s="220">
        <f>IF(COUNT($G70:G70),EDATE(EDATE($G70,60),0))</f>
        <v>45259</v>
      </c>
      <c r="DX70" s="304"/>
      <c r="DY70" s="220">
        <f>IF(COUNT($G70:G70),EDATE(EDATE($G70,61),0))</f>
        <v>45289</v>
      </c>
      <c r="DZ70" s="304"/>
      <c r="EA70" s="220">
        <f>IF(COUNT($G70:G70),EDATE(EDATE($G70,62),0))</f>
        <v>45320</v>
      </c>
      <c r="EB70" s="304"/>
      <c r="EC70" s="220">
        <f>IF(COUNT($G70:G70),EDATE(EDATE($G70,63),0))</f>
        <v>45351</v>
      </c>
      <c r="ED70" s="304"/>
      <c r="EE70" s="220">
        <f>IF(COUNT($G70:G70),EDATE(EDATE($G70,64),0))</f>
        <v>45380</v>
      </c>
      <c r="EF70" s="308"/>
      <c r="EG70" s="47"/>
    </row>
    <row r="71" spans="1:137" ht="21" customHeight="1" thickBot="1">
      <c r="A71" s="215" t="str">
        <f t="shared" ca="1" si="1"/>
        <v/>
      </c>
      <c r="B71" s="280"/>
      <c r="C71" s="282" t="e">
        <f>+VLOOKUP(B71,'اسماء العملاء'!$A$2:$E$1270,5,FALSE)</f>
        <v>#N/A</v>
      </c>
      <c r="D71" s="282" t="e">
        <f>+VLOOKUP(B71,'اسماء العملاء'!$A$2:$C$1270,2,FALSE)</f>
        <v>#N/A</v>
      </c>
      <c r="E71" s="282" t="e">
        <f>+VLOOKUP(B71,'اسماء العملاء'!$A$2:$C$1270,3,FALSE)</f>
        <v>#N/A</v>
      </c>
      <c r="F71" s="218" t="e">
        <f>+VLOOKUP(B71,'اسماء العملاء'!$A$2:$F$142,6,FALSE)</f>
        <v>#N/A</v>
      </c>
      <c r="G71" s="220">
        <v>43434</v>
      </c>
      <c r="H71" s="303"/>
      <c r="I71" s="220">
        <f>IF(COUNT($G71:G71),EDATE(EDATE($G71,1),0))</f>
        <v>43464</v>
      </c>
      <c r="J71" s="304"/>
      <c r="K71" s="220">
        <f>IF(COUNT($G71:G71),EDATE(EDATE($G71,2),0))</f>
        <v>43495</v>
      </c>
      <c r="L71" s="304"/>
      <c r="M71" s="220">
        <f>IF(COUNT($G71:G71),EDATE(EDATE($G71,3),0))</f>
        <v>43524</v>
      </c>
      <c r="N71" s="304"/>
      <c r="O71" s="220">
        <f>IF(COUNT($G71:G71),EDATE(EDATE($G71,4),0))</f>
        <v>43554</v>
      </c>
      <c r="P71" s="304"/>
      <c r="Q71" s="220">
        <f>IF(COUNT($G71:G71),EDATE(EDATE($G71,5),0))</f>
        <v>43585</v>
      </c>
      <c r="R71" s="304"/>
      <c r="S71" s="220">
        <f>IF(COUNT($G71:G71),EDATE(EDATE($G71,6),0))</f>
        <v>43615</v>
      </c>
      <c r="T71" s="304"/>
      <c r="U71" s="220">
        <f>IF(COUNT($G71:G71),EDATE(EDATE($G71,7),0))</f>
        <v>43646</v>
      </c>
      <c r="V71" s="304"/>
      <c r="W71" s="220">
        <f>IF(COUNT($G71:G71),EDATE(EDATE($G71,8),0))</f>
        <v>43676</v>
      </c>
      <c r="X71" s="304"/>
      <c r="Y71" s="220">
        <f>IF(COUNT($G71:G71),EDATE(EDATE($G71,9),0))</f>
        <v>43707</v>
      </c>
      <c r="Z71" s="304"/>
      <c r="AA71" s="220">
        <f>IF(COUNT($G71:G71),EDATE(EDATE($G71,10),0))</f>
        <v>43738</v>
      </c>
      <c r="AB71" s="304"/>
      <c r="AC71" s="220">
        <f>IF(COUNT($G71:G71),EDATE(EDATE($G71,11),0))</f>
        <v>43768</v>
      </c>
      <c r="AD71" s="304"/>
      <c r="AE71" s="220">
        <f>IF(COUNT($G71:G71),EDATE(EDATE($G71,12),0))</f>
        <v>43799</v>
      </c>
      <c r="AF71" s="304"/>
      <c r="AG71" s="220">
        <f>IF(COUNT($G71:G71),EDATE(EDATE($G71,13),0))</f>
        <v>43829</v>
      </c>
      <c r="AH71" s="304"/>
      <c r="AI71" s="220">
        <f>IF(COUNT($G71:G71),EDATE(EDATE($G71,14),0))</f>
        <v>43860</v>
      </c>
      <c r="AJ71" s="304"/>
      <c r="AK71" s="220">
        <f>IF(COUNT($G71:G71),EDATE(EDATE($G71,15),0))</f>
        <v>43890</v>
      </c>
      <c r="AL71" s="304"/>
      <c r="AM71" s="220">
        <f>IF(COUNT($G71:G71),EDATE(EDATE($G71,16),0))</f>
        <v>43920</v>
      </c>
      <c r="AN71" s="304"/>
      <c r="AO71" s="220">
        <f>IF(COUNT($G71:G71),EDATE(EDATE($G71,17),0))</f>
        <v>43951</v>
      </c>
      <c r="AP71" s="304"/>
      <c r="AQ71" s="220">
        <f>IF(COUNT($G71:G71),EDATE(EDATE($G71,18),0))</f>
        <v>43981</v>
      </c>
      <c r="AR71" s="304"/>
      <c r="AS71" s="220">
        <f>IF(COUNT($G71:G71),EDATE(EDATE($G71,19),0))</f>
        <v>44012</v>
      </c>
      <c r="AT71" s="304"/>
      <c r="AU71" s="220">
        <f>IF(COUNT($G71:G71),EDATE(EDATE($G71,20),0))</f>
        <v>44042</v>
      </c>
      <c r="AV71" s="304"/>
      <c r="AW71" s="220">
        <f>IF(COUNT($G71:G71),EDATE(EDATE($G71,21),0))</f>
        <v>44073</v>
      </c>
      <c r="AX71" s="304"/>
      <c r="AY71" s="220">
        <f>IF(COUNT($G71:G71),EDATE(EDATE($G71,22),0))</f>
        <v>44104</v>
      </c>
      <c r="AZ71" s="304"/>
      <c r="BA71" s="220">
        <f>IF(COUNT($G71:G71),EDATE(EDATE($G71,23),0))</f>
        <v>44134</v>
      </c>
      <c r="BB71" s="304"/>
      <c r="BC71" s="220">
        <f>IF(COUNT($G71:G71),EDATE(EDATE($G71,24),0))</f>
        <v>44165</v>
      </c>
      <c r="BD71" s="304"/>
      <c r="BE71" s="220">
        <f>IF(COUNT($G71:G71),EDATE(EDATE($G71,25),0))</f>
        <v>44195</v>
      </c>
      <c r="BF71" s="304"/>
      <c r="BG71" s="220">
        <f>IF(COUNT($G71:G71),EDATE(EDATE($G71,26),0))</f>
        <v>44226</v>
      </c>
      <c r="BH71" s="304"/>
      <c r="BI71" s="220">
        <f>IF(COUNT($G71:G71),EDATE(EDATE($G71,27),0))</f>
        <v>44255</v>
      </c>
      <c r="BJ71" s="304"/>
      <c r="BK71" s="220">
        <f>IF(COUNT($G71:G71),EDATE(EDATE($G71,28),0))</f>
        <v>44285</v>
      </c>
      <c r="BL71" s="304"/>
      <c r="BM71" s="220">
        <f>IF(COUNT($G71:G71),EDATE(EDATE($G71,29),0))</f>
        <v>44316</v>
      </c>
      <c r="BN71" s="304"/>
      <c r="BO71" s="220">
        <f>IF(COUNT($G71:G71),EDATE(EDATE($G71,30),0))</f>
        <v>44346</v>
      </c>
      <c r="BP71" s="304"/>
      <c r="BQ71" s="220">
        <f>IF(COUNT($G71:G71),EDATE(EDATE($G71,31),0))</f>
        <v>44377</v>
      </c>
      <c r="BR71" s="304"/>
      <c r="BS71" s="220">
        <f>IF(COUNT($G71:G71),EDATE(EDATE($G71,32),0))</f>
        <v>44407</v>
      </c>
      <c r="BT71" s="304"/>
      <c r="BU71" s="220">
        <f>IF(COUNT($G71:G71),EDATE(EDATE($G71,33),0))</f>
        <v>44438</v>
      </c>
      <c r="BV71" s="304"/>
      <c r="BW71" s="220">
        <f>IF(COUNT($G71:G71),EDATE(EDATE($G71,34),0))</f>
        <v>44469</v>
      </c>
      <c r="BX71" s="304"/>
      <c r="BY71" s="220">
        <f>IF(COUNT($G71:G71),EDATE(EDATE($G71,35),0))</f>
        <v>44499</v>
      </c>
      <c r="BZ71" s="304"/>
      <c r="CA71" s="220">
        <f>IF(COUNT($G71:G71),EDATE(EDATE($G71,36),0))</f>
        <v>44530</v>
      </c>
      <c r="CB71" s="304"/>
      <c r="CC71" s="220">
        <f>IF(COUNT($G71:G71),EDATE(EDATE($G71,37),0))</f>
        <v>44560</v>
      </c>
      <c r="CD71" s="304"/>
      <c r="CE71" s="220">
        <f>IF(COUNT($G71:G71),EDATE(EDATE($G71,38),0))</f>
        <v>44591</v>
      </c>
      <c r="CF71" s="304"/>
      <c r="CG71" s="220">
        <f>IF(COUNT($G71:G71),EDATE(EDATE($G71,39),0))</f>
        <v>44620</v>
      </c>
      <c r="CH71" s="304"/>
      <c r="CI71" s="220">
        <f>IF(COUNT($G71:G71),EDATE(EDATE($G71,40),0))</f>
        <v>44650</v>
      </c>
      <c r="CJ71" s="304"/>
      <c r="CK71" s="220">
        <f>IF(COUNT($G71:G71),EDATE(EDATE($G71,41),0))</f>
        <v>44681</v>
      </c>
      <c r="CL71" s="304"/>
      <c r="CM71" s="220">
        <f>IF(COUNT($G71:G71),EDATE(EDATE($G71,42),0))</f>
        <v>44711</v>
      </c>
      <c r="CN71" s="304"/>
      <c r="CO71" s="220">
        <f>IF(COUNT($G71:G71),EDATE(EDATE($G71,43),0))</f>
        <v>44742</v>
      </c>
      <c r="CP71" s="304"/>
      <c r="CQ71" s="220">
        <f>IF(COUNT($G71:G71),EDATE(EDATE($G71,44),0))</f>
        <v>44772</v>
      </c>
      <c r="CR71" s="304"/>
      <c r="CS71" s="220">
        <f>IF(COUNT($G71:G71),EDATE(EDATE($G71,45),0))</f>
        <v>44803</v>
      </c>
      <c r="CT71" s="304"/>
      <c r="CU71" s="220">
        <f>IF(COUNT($G71:G71),EDATE(EDATE($G71,46),0))</f>
        <v>44834</v>
      </c>
      <c r="CV71" s="304"/>
      <c r="CW71" s="220">
        <f>IF(COUNT($G71:G71),EDATE(EDATE($G71,47),0))</f>
        <v>44864</v>
      </c>
      <c r="CX71" s="304"/>
      <c r="CY71" s="220">
        <f>IF(COUNT($G71:G71),EDATE(EDATE($G71,48),0))</f>
        <v>44895</v>
      </c>
      <c r="CZ71" s="304"/>
      <c r="DA71" s="220">
        <f>IF(COUNT($G71:G71),EDATE(EDATE($G71,49),0))</f>
        <v>44925</v>
      </c>
      <c r="DB71" s="304"/>
      <c r="DC71" s="220">
        <f>IF(COUNT($G71:G71),EDATE(EDATE($G71,50),0))</f>
        <v>44956</v>
      </c>
      <c r="DD71" s="304"/>
      <c r="DE71" s="220">
        <f>IF(COUNT($G71:G71),EDATE(EDATE($G71,51),0))</f>
        <v>44985</v>
      </c>
      <c r="DF71" s="304"/>
      <c r="DG71" s="220">
        <f>IF(COUNT($G71:G71),EDATE(EDATE($G71,52),0))</f>
        <v>45015</v>
      </c>
      <c r="DH71" s="304"/>
      <c r="DI71" s="220">
        <f>IF(COUNT($G71:G71),EDATE(EDATE($G71,53),0))</f>
        <v>45046</v>
      </c>
      <c r="DJ71" s="304"/>
      <c r="DK71" s="220">
        <f>IF(COUNT($G71:G71),EDATE(EDATE($G71,54),0))</f>
        <v>45076</v>
      </c>
      <c r="DL71" s="304"/>
      <c r="DM71" s="220">
        <f>IF(COUNT($G71:G71),EDATE(EDATE($G71,55),0))</f>
        <v>45107</v>
      </c>
      <c r="DN71" s="304"/>
      <c r="DO71" s="220">
        <f>IF(COUNT($G71:G71),EDATE(EDATE($G71,56),0))</f>
        <v>45137</v>
      </c>
      <c r="DP71" s="304"/>
      <c r="DQ71" s="220">
        <f>IF(COUNT($G71:G71),EDATE(EDATE($G71,57),0))</f>
        <v>45168</v>
      </c>
      <c r="DR71" s="304"/>
      <c r="DS71" s="220">
        <f>IF(COUNT($G71:G71),EDATE(EDATE($G71,58),0))</f>
        <v>45199</v>
      </c>
      <c r="DT71" s="304"/>
      <c r="DU71" s="220">
        <f>IF(COUNT($G71:G71),EDATE(EDATE($G71,59),0))</f>
        <v>45229</v>
      </c>
      <c r="DV71" s="304"/>
      <c r="DW71" s="220">
        <f>IF(COUNT($G71:G71),EDATE(EDATE($G71,60),0))</f>
        <v>45260</v>
      </c>
      <c r="DX71" s="304"/>
      <c r="DY71" s="220">
        <f>IF(COUNT($G71:G71),EDATE(EDATE($G71,61),0))</f>
        <v>45290</v>
      </c>
      <c r="DZ71" s="304"/>
      <c r="EA71" s="220">
        <f>IF(COUNT($G71:G71),EDATE(EDATE($G71,62),0))</f>
        <v>45321</v>
      </c>
      <c r="EB71" s="304"/>
      <c r="EC71" s="220">
        <f>IF(COUNT($G71:G71),EDATE(EDATE($G71,63),0))</f>
        <v>45351</v>
      </c>
      <c r="ED71" s="304"/>
      <c r="EE71" s="220">
        <f>IF(COUNT($G71:G71),EDATE(EDATE($G71,64),0))</f>
        <v>45381</v>
      </c>
      <c r="EF71" s="308"/>
      <c r="EG71" s="47"/>
    </row>
    <row r="72" spans="1:137" ht="21" customHeight="1" thickBot="1">
      <c r="A72" s="215" t="str">
        <f t="shared" ca="1" si="1"/>
        <v/>
      </c>
      <c r="B72" s="280"/>
      <c r="C72" s="282" t="e">
        <f>+VLOOKUP(B72,'اسماء العملاء'!$A$2:$E$1270,5,FALSE)</f>
        <v>#N/A</v>
      </c>
      <c r="D72" s="282" t="e">
        <f>+VLOOKUP(B72,'اسماء العملاء'!$A$2:$C$1270,2,FALSE)</f>
        <v>#N/A</v>
      </c>
      <c r="E72" s="282" t="e">
        <f>+VLOOKUP(B72,'اسماء العملاء'!$A$2:$C$1270,3,FALSE)</f>
        <v>#N/A</v>
      </c>
      <c r="F72" s="218" t="e">
        <f>+VLOOKUP(B72,'اسماء العملاء'!$A$2:$F$142,6,FALSE)</f>
        <v>#N/A</v>
      </c>
      <c r="G72" s="220">
        <v>43435</v>
      </c>
      <c r="H72" s="303"/>
      <c r="I72" s="220">
        <f>IF(COUNT($G72:G72),EDATE(EDATE($G72,1),0))</f>
        <v>43466</v>
      </c>
      <c r="J72" s="304"/>
      <c r="K72" s="220">
        <f>IF(COUNT($G72:G72),EDATE(EDATE($G72,2),0))</f>
        <v>43497</v>
      </c>
      <c r="L72" s="304"/>
      <c r="M72" s="220">
        <f>IF(COUNT($G72:G72),EDATE(EDATE($G72,3),0))</f>
        <v>43525</v>
      </c>
      <c r="N72" s="304"/>
      <c r="O72" s="220">
        <f>IF(COUNT($G72:G72),EDATE(EDATE($G72,4),0))</f>
        <v>43556</v>
      </c>
      <c r="P72" s="304"/>
      <c r="Q72" s="220">
        <f>IF(COUNT($G72:G72),EDATE(EDATE($G72,5),0))</f>
        <v>43586</v>
      </c>
      <c r="R72" s="304"/>
      <c r="S72" s="220">
        <f>IF(COUNT($G72:G72),EDATE(EDATE($G72,6),0))</f>
        <v>43617</v>
      </c>
      <c r="T72" s="304"/>
      <c r="U72" s="220">
        <f>IF(COUNT($G72:G72),EDATE(EDATE($G72,7),0))</f>
        <v>43647</v>
      </c>
      <c r="V72" s="304"/>
      <c r="W72" s="220">
        <f>IF(COUNT($G72:G72),EDATE(EDATE($G72,8),0))</f>
        <v>43678</v>
      </c>
      <c r="X72" s="304"/>
      <c r="Y72" s="220">
        <f>IF(COUNT($G72:G72),EDATE(EDATE($G72,9),0))</f>
        <v>43709</v>
      </c>
      <c r="Z72" s="304"/>
      <c r="AA72" s="220">
        <f>IF(COUNT($G72:G72),EDATE(EDATE($G72,10),0))</f>
        <v>43739</v>
      </c>
      <c r="AB72" s="304"/>
      <c r="AC72" s="220">
        <f>IF(COUNT($G72:G72),EDATE(EDATE($G72,11),0))</f>
        <v>43770</v>
      </c>
      <c r="AD72" s="304"/>
      <c r="AE72" s="220">
        <f>IF(COUNT($G72:G72),EDATE(EDATE($G72,12),0))</f>
        <v>43800</v>
      </c>
      <c r="AF72" s="304"/>
      <c r="AG72" s="220">
        <f>IF(COUNT($G72:G72),EDATE(EDATE($G72,13),0))</f>
        <v>43831</v>
      </c>
      <c r="AH72" s="304"/>
      <c r="AI72" s="220">
        <f>IF(COUNT($G72:G72),EDATE(EDATE($G72,14),0))</f>
        <v>43862</v>
      </c>
      <c r="AJ72" s="304"/>
      <c r="AK72" s="220">
        <f>IF(COUNT($G72:G72),EDATE(EDATE($G72,15),0))</f>
        <v>43891</v>
      </c>
      <c r="AL72" s="304"/>
      <c r="AM72" s="220">
        <f>IF(COUNT($G72:G72),EDATE(EDATE($G72,16),0))</f>
        <v>43922</v>
      </c>
      <c r="AN72" s="304"/>
      <c r="AO72" s="220">
        <f>IF(COUNT($G72:G72),EDATE(EDATE($G72,17),0))</f>
        <v>43952</v>
      </c>
      <c r="AP72" s="304"/>
      <c r="AQ72" s="220">
        <f>IF(COUNT($G72:G72),EDATE(EDATE($G72,18),0))</f>
        <v>43983</v>
      </c>
      <c r="AR72" s="304"/>
      <c r="AS72" s="220">
        <f>IF(COUNT($G72:G72),EDATE(EDATE($G72,19),0))</f>
        <v>44013</v>
      </c>
      <c r="AT72" s="304"/>
      <c r="AU72" s="220">
        <f>IF(COUNT($G72:G72),EDATE(EDATE($G72,20),0))</f>
        <v>44044</v>
      </c>
      <c r="AV72" s="304"/>
      <c r="AW72" s="220">
        <f>IF(COUNT($G72:G72),EDATE(EDATE($G72,21),0))</f>
        <v>44075</v>
      </c>
      <c r="AX72" s="304"/>
      <c r="AY72" s="220">
        <f>IF(COUNT($G72:G72),EDATE(EDATE($G72,22),0))</f>
        <v>44105</v>
      </c>
      <c r="AZ72" s="304"/>
      <c r="BA72" s="220">
        <f>IF(COUNT($G72:G72),EDATE(EDATE($G72,23),0))</f>
        <v>44136</v>
      </c>
      <c r="BB72" s="304"/>
      <c r="BC72" s="220">
        <f>IF(COUNT($G72:G72),EDATE(EDATE($G72,24),0))</f>
        <v>44166</v>
      </c>
      <c r="BD72" s="304"/>
      <c r="BE72" s="220">
        <f>IF(COUNT($G72:G72),EDATE(EDATE($G72,25),0))</f>
        <v>44197</v>
      </c>
      <c r="BF72" s="304"/>
      <c r="BG72" s="220">
        <f>IF(COUNT($G72:G72),EDATE(EDATE($G72,26),0))</f>
        <v>44228</v>
      </c>
      <c r="BH72" s="304"/>
      <c r="BI72" s="220">
        <f>IF(COUNT($G72:G72),EDATE(EDATE($G72,27),0))</f>
        <v>44256</v>
      </c>
      <c r="BJ72" s="304"/>
      <c r="BK72" s="220">
        <f>IF(COUNT($G72:G72),EDATE(EDATE($G72,28),0))</f>
        <v>44287</v>
      </c>
      <c r="BL72" s="304"/>
      <c r="BM72" s="220">
        <f>IF(COUNT($G72:G72),EDATE(EDATE($G72,29),0))</f>
        <v>44317</v>
      </c>
      <c r="BN72" s="304"/>
      <c r="BO72" s="220">
        <f>IF(COUNT($G72:G72),EDATE(EDATE($G72,30),0))</f>
        <v>44348</v>
      </c>
      <c r="BP72" s="304"/>
      <c r="BQ72" s="220">
        <f>IF(COUNT($G72:G72),EDATE(EDATE($G72,31),0))</f>
        <v>44378</v>
      </c>
      <c r="BR72" s="304"/>
      <c r="BS72" s="220">
        <f>IF(COUNT($G72:G72),EDATE(EDATE($G72,32),0))</f>
        <v>44409</v>
      </c>
      <c r="BT72" s="304"/>
      <c r="BU72" s="220">
        <f>IF(COUNT($G72:G72),EDATE(EDATE($G72,33),0))</f>
        <v>44440</v>
      </c>
      <c r="BV72" s="304"/>
      <c r="BW72" s="220">
        <f>IF(COUNT($G72:G72),EDATE(EDATE($G72,34),0))</f>
        <v>44470</v>
      </c>
      <c r="BX72" s="304"/>
      <c r="BY72" s="220">
        <f>IF(COUNT($G72:G72),EDATE(EDATE($G72,35),0))</f>
        <v>44501</v>
      </c>
      <c r="BZ72" s="304"/>
      <c r="CA72" s="220">
        <f>IF(COUNT($G72:G72),EDATE(EDATE($G72,36),0))</f>
        <v>44531</v>
      </c>
      <c r="CB72" s="304"/>
      <c r="CC72" s="220">
        <f>IF(COUNT($G72:G72),EDATE(EDATE($G72,37),0))</f>
        <v>44562</v>
      </c>
      <c r="CD72" s="304"/>
      <c r="CE72" s="220">
        <f>IF(COUNT($G72:G72),EDATE(EDATE($G72,38),0))</f>
        <v>44593</v>
      </c>
      <c r="CF72" s="304"/>
      <c r="CG72" s="220">
        <f>IF(COUNT($G72:G72),EDATE(EDATE($G72,39),0))</f>
        <v>44621</v>
      </c>
      <c r="CH72" s="304"/>
      <c r="CI72" s="220">
        <f>IF(COUNT($G72:G72),EDATE(EDATE($G72,40),0))</f>
        <v>44652</v>
      </c>
      <c r="CJ72" s="304"/>
      <c r="CK72" s="220">
        <f>IF(COUNT($G72:G72),EDATE(EDATE($G72,41),0))</f>
        <v>44682</v>
      </c>
      <c r="CL72" s="304"/>
      <c r="CM72" s="220">
        <f>IF(COUNT($G72:G72),EDATE(EDATE($G72,42),0))</f>
        <v>44713</v>
      </c>
      <c r="CN72" s="304"/>
      <c r="CO72" s="220">
        <f>IF(COUNT($G72:G72),EDATE(EDATE($G72,43),0))</f>
        <v>44743</v>
      </c>
      <c r="CP72" s="304"/>
      <c r="CQ72" s="220">
        <f>IF(COUNT($G72:G72),EDATE(EDATE($G72,44),0))</f>
        <v>44774</v>
      </c>
      <c r="CR72" s="304"/>
      <c r="CS72" s="220">
        <f>IF(COUNT($G72:G72),EDATE(EDATE($G72,45),0))</f>
        <v>44805</v>
      </c>
      <c r="CT72" s="304"/>
      <c r="CU72" s="220">
        <f>IF(COUNT($G72:G72),EDATE(EDATE($G72,46),0))</f>
        <v>44835</v>
      </c>
      <c r="CV72" s="304"/>
      <c r="CW72" s="220">
        <f>IF(COUNT($G72:G72),EDATE(EDATE($G72,47),0))</f>
        <v>44866</v>
      </c>
      <c r="CX72" s="304"/>
      <c r="CY72" s="220">
        <f>IF(COUNT($G72:G72),EDATE(EDATE($G72,48),0))</f>
        <v>44896</v>
      </c>
      <c r="CZ72" s="304"/>
      <c r="DA72" s="220">
        <f>IF(COUNT($G72:G72),EDATE(EDATE($G72,49),0))</f>
        <v>44927</v>
      </c>
      <c r="DB72" s="304"/>
      <c r="DC72" s="220">
        <f>IF(COUNT($G72:G72),EDATE(EDATE($G72,50),0))</f>
        <v>44958</v>
      </c>
      <c r="DD72" s="304"/>
      <c r="DE72" s="220">
        <f>IF(COUNT($G72:G72),EDATE(EDATE($G72,51),0))</f>
        <v>44986</v>
      </c>
      <c r="DF72" s="304"/>
      <c r="DG72" s="220">
        <f>IF(COUNT($G72:G72),EDATE(EDATE($G72,52),0))</f>
        <v>45017</v>
      </c>
      <c r="DH72" s="304"/>
      <c r="DI72" s="220">
        <f>IF(COUNT($G72:G72),EDATE(EDATE($G72,53),0))</f>
        <v>45047</v>
      </c>
      <c r="DJ72" s="304"/>
      <c r="DK72" s="220">
        <f>IF(COUNT($G72:G72),EDATE(EDATE($G72,54),0))</f>
        <v>45078</v>
      </c>
      <c r="DL72" s="304"/>
      <c r="DM72" s="220">
        <f>IF(COUNT($G72:G72),EDATE(EDATE($G72,55),0))</f>
        <v>45108</v>
      </c>
      <c r="DN72" s="304"/>
      <c r="DO72" s="220">
        <f>IF(COUNT($G72:G72),EDATE(EDATE($G72,56),0))</f>
        <v>45139</v>
      </c>
      <c r="DP72" s="304"/>
      <c r="DQ72" s="220">
        <f>IF(COUNT($G72:G72),EDATE(EDATE($G72,57),0))</f>
        <v>45170</v>
      </c>
      <c r="DR72" s="304"/>
      <c r="DS72" s="220">
        <f>IF(COUNT($G72:G72),EDATE(EDATE($G72,58),0))</f>
        <v>45200</v>
      </c>
      <c r="DT72" s="304"/>
      <c r="DU72" s="220">
        <f>IF(COUNT($G72:G72),EDATE(EDATE($G72,59),0))</f>
        <v>45231</v>
      </c>
      <c r="DV72" s="304"/>
      <c r="DW72" s="220">
        <f>IF(COUNT($G72:G72),EDATE(EDATE($G72,60),0))</f>
        <v>45261</v>
      </c>
      <c r="DX72" s="304"/>
      <c r="DY72" s="220">
        <f>IF(COUNT($G72:G72),EDATE(EDATE($G72,61),0))</f>
        <v>45292</v>
      </c>
      <c r="DZ72" s="304"/>
      <c r="EA72" s="220">
        <f>IF(COUNT($G72:G72),EDATE(EDATE($G72,62),0))</f>
        <v>45323</v>
      </c>
      <c r="EB72" s="304"/>
      <c r="EC72" s="220">
        <f>IF(COUNT($G72:G72),EDATE(EDATE($G72,63),0))</f>
        <v>45352</v>
      </c>
      <c r="ED72" s="304"/>
      <c r="EE72" s="220">
        <f>IF(COUNT($G72:G72),EDATE(EDATE($G72,64),0))</f>
        <v>45383</v>
      </c>
      <c r="EF72" s="308"/>
      <c r="EG72" s="47"/>
    </row>
    <row r="73" spans="1:137" ht="21" customHeight="1" thickBot="1">
      <c r="A73" s="215" t="str">
        <f t="shared" ca="1" si="1"/>
        <v/>
      </c>
      <c r="B73" s="280"/>
      <c r="C73" s="282" t="e">
        <f>+VLOOKUP(B73,'اسماء العملاء'!$A$2:$E$1270,5,FALSE)</f>
        <v>#N/A</v>
      </c>
      <c r="D73" s="282" t="e">
        <f>+VLOOKUP(B73,'اسماء العملاء'!$A$2:$C$1270,2,FALSE)</f>
        <v>#N/A</v>
      </c>
      <c r="E73" s="282" t="e">
        <f>+VLOOKUP(B73,'اسماء العملاء'!$A$2:$C$1270,3,FALSE)</f>
        <v>#N/A</v>
      </c>
      <c r="F73" s="218" t="e">
        <f>+VLOOKUP(B73,'اسماء العملاء'!$A$2:$F$142,6,FALSE)</f>
        <v>#N/A</v>
      </c>
      <c r="G73" s="220">
        <v>43436</v>
      </c>
      <c r="H73" s="303"/>
      <c r="I73" s="220">
        <f>IF(COUNT($G73:G73),EDATE(EDATE($G73,1),0))</f>
        <v>43467</v>
      </c>
      <c r="J73" s="304"/>
      <c r="K73" s="220">
        <f>IF(COUNT($G73:G73),EDATE(EDATE($G73,2),0))</f>
        <v>43498</v>
      </c>
      <c r="L73" s="304"/>
      <c r="M73" s="220">
        <f>IF(COUNT($G73:G73),EDATE(EDATE($G73,3),0))</f>
        <v>43526</v>
      </c>
      <c r="N73" s="304"/>
      <c r="O73" s="220">
        <f>IF(COUNT($G73:G73),EDATE(EDATE($G73,4),0))</f>
        <v>43557</v>
      </c>
      <c r="P73" s="304"/>
      <c r="Q73" s="220">
        <f>IF(COUNT($G73:G73),EDATE(EDATE($G73,5),0))</f>
        <v>43587</v>
      </c>
      <c r="R73" s="304"/>
      <c r="S73" s="220">
        <f>IF(COUNT($G73:G73),EDATE(EDATE($G73,6),0))</f>
        <v>43618</v>
      </c>
      <c r="T73" s="304"/>
      <c r="U73" s="220">
        <f>IF(COUNT($G73:G73),EDATE(EDATE($G73,7),0))</f>
        <v>43648</v>
      </c>
      <c r="V73" s="304"/>
      <c r="W73" s="220">
        <f>IF(COUNT($G73:G73),EDATE(EDATE($G73,8),0))</f>
        <v>43679</v>
      </c>
      <c r="X73" s="304"/>
      <c r="Y73" s="220">
        <f>IF(COUNT($G73:G73),EDATE(EDATE($G73,9),0))</f>
        <v>43710</v>
      </c>
      <c r="Z73" s="304"/>
      <c r="AA73" s="220">
        <f>IF(COUNT($G73:G73),EDATE(EDATE($G73,10),0))</f>
        <v>43740</v>
      </c>
      <c r="AB73" s="304"/>
      <c r="AC73" s="220">
        <f>IF(COUNT($G73:G73),EDATE(EDATE($G73,11),0))</f>
        <v>43771</v>
      </c>
      <c r="AD73" s="304"/>
      <c r="AE73" s="220">
        <f>IF(COUNT($G73:G73),EDATE(EDATE($G73,12),0))</f>
        <v>43801</v>
      </c>
      <c r="AF73" s="304"/>
      <c r="AG73" s="220">
        <f>IF(COUNT($G73:G73),EDATE(EDATE($G73,13),0))</f>
        <v>43832</v>
      </c>
      <c r="AH73" s="304"/>
      <c r="AI73" s="220">
        <f>IF(COUNT($G73:G73),EDATE(EDATE($G73,14),0))</f>
        <v>43863</v>
      </c>
      <c r="AJ73" s="304"/>
      <c r="AK73" s="220">
        <f>IF(COUNT($G73:G73),EDATE(EDATE($G73,15),0))</f>
        <v>43892</v>
      </c>
      <c r="AL73" s="304"/>
      <c r="AM73" s="220">
        <f>IF(COUNT($G73:G73),EDATE(EDATE($G73,16),0))</f>
        <v>43923</v>
      </c>
      <c r="AN73" s="304"/>
      <c r="AO73" s="220">
        <f>IF(COUNT($G73:G73),EDATE(EDATE($G73,17),0))</f>
        <v>43953</v>
      </c>
      <c r="AP73" s="304"/>
      <c r="AQ73" s="220">
        <f>IF(COUNT($G73:G73),EDATE(EDATE($G73,18),0))</f>
        <v>43984</v>
      </c>
      <c r="AR73" s="304"/>
      <c r="AS73" s="220">
        <f>IF(COUNT($G73:G73),EDATE(EDATE($G73,19),0))</f>
        <v>44014</v>
      </c>
      <c r="AT73" s="304"/>
      <c r="AU73" s="220">
        <f>IF(COUNT($G73:G73),EDATE(EDATE($G73,20),0))</f>
        <v>44045</v>
      </c>
      <c r="AV73" s="304"/>
      <c r="AW73" s="220">
        <f>IF(COUNT($G73:G73),EDATE(EDATE($G73,21),0))</f>
        <v>44076</v>
      </c>
      <c r="AX73" s="304"/>
      <c r="AY73" s="220">
        <f>IF(COUNT($G73:G73),EDATE(EDATE($G73,22),0))</f>
        <v>44106</v>
      </c>
      <c r="AZ73" s="304"/>
      <c r="BA73" s="220">
        <f>IF(COUNT($G73:G73),EDATE(EDATE($G73,23),0))</f>
        <v>44137</v>
      </c>
      <c r="BB73" s="304"/>
      <c r="BC73" s="220">
        <f>IF(COUNT($G73:G73),EDATE(EDATE($G73,24),0))</f>
        <v>44167</v>
      </c>
      <c r="BD73" s="304"/>
      <c r="BE73" s="220">
        <f>IF(COUNT($G73:G73),EDATE(EDATE($G73,25),0))</f>
        <v>44198</v>
      </c>
      <c r="BF73" s="304"/>
      <c r="BG73" s="220">
        <f>IF(COUNT($G73:G73),EDATE(EDATE($G73,26),0))</f>
        <v>44229</v>
      </c>
      <c r="BH73" s="304"/>
      <c r="BI73" s="220">
        <f>IF(COUNT($G73:G73),EDATE(EDATE($G73,27),0))</f>
        <v>44257</v>
      </c>
      <c r="BJ73" s="304"/>
      <c r="BK73" s="220">
        <f>IF(COUNT($G73:G73),EDATE(EDATE($G73,28),0))</f>
        <v>44288</v>
      </c>
      <c r="BL73" s="304"/>
      <c r="BM73" s="220">
        <f>IF(COUNT($G73:G73),EDATE(EDATE($G73,29),0))</f>
        <v>44318</v>
      </c>
      <c r="BN73" s="304"/>
      <c r="BO73" s="220">
        <f>IF(COUNT($G73:G73),EDATE(EDATE($G73,30),0))</f>
        <v>44349</v>
      </c>
      <c r="BP73" s="304"/>
      <c r="BQ73" s="220">
        <f>IF(COUNT($G73:G73),EDATE(EDATE($G73,31),0))</f>
        <v>44379</v>
      </c>
      <c r="BR73" s="304"/>
      <c r="BS73" s="220">
        <f>IF(COUNT($G73:G73),EDATE(EDATE($G73,32),0))</f>
        <v>44410</v>
      </c>
      <c r="BT73" s="304"/>
      <c r="BU73" s="220">
        <f>IF(COUNT($G73:G73),EDATE(EDATE($G73,33),0))</f>
        <v>44441</v>
      </c>
      <c r="BV73" s="304"/>
      <c r="BW73" s="220">
        <f>IF(COUNT($G73:G73),EDATE(EDATE($G73,34),0))</f>
        <v>44471</v>
      </c>
      <c r="BX73" s="304"/>
      <c r="BY73" s="220">
        <f>IF(COUNT($G73:G73),EDATE(EDATE($G73,35),0))</f>
        <v>44502</v>
      </c>
      <c r="BZ73" s="304"/>
      <c r="CA73" s="220">
        <f>IF(COUNT($G73:G73),EDATE(EDATE($G73,36),0))</f>
        <v>44532</v>
      </c>
      <c r="CB73" s="304"/>
      <c r="CC73" s="220">
        <f>IF(COUNT($G73:G73),EDATE(EDATE($G73,37),0))</f>
        <v>44563</v>
      </c>
      <c r="CD73" s="304"/>
      <c r="CE73" s="220">
        <f>IF(COUNT($G73:G73),EDATE(EDATE($G73,38),0))</f>
        <v>44594</v>
      </c>
      <c r="CF73" s="304"/>
      <c r="CG73" s="220">
        <f>IF(COUNT($G73:G73),EDATE(EDATE($G73,39),0))</f>
        <v>44622</v>
      </c>
      <c r="CH73" s="304"/>
      <c r="CI73" s="220">
        <f>IF(COUNT($G73:G73),EDATE(EDATE($G73,40),0))</f>
        <v>44653</v>
      </c>
      <c r="CJ73" s="304"/>
      <c r="CK73" s="220">
        <f>IF(COUNT($G73:G73),EDATE(EDATE($G73,41),0))</f>
        <v>44683</v>
      </c>
      <c r="CL73" s="304"/>
      <c r="CM73" s="220">
        <f>IF(COUNT($G73:G73),EDATE(EDATE($G73,42),0))</f>
        <v>44714</v>
      </c>
      <c r="CN73" s="304"/>
      <c r="CO73" s="220">
        <f>IF(COUNT($G73:G73),EDATE(EDATE($G73,43),0))</f>
        <v>44744</v>
      </c>
      <c r="CP73" s="304"/>
      <c r="CQ73" s="220">
        <f>IF(COUNT($G73:G73),EDATE(EDATE($G73,44),0))</f>
        <v>44775</v>
      </c>
      <c r="CR73" s="304"/>
      <c r="CS73" s="220">
        <f>IF(COUNT($G73:G73),EDATE(EDATE($G73,45),0))</f>
        <v>44806</v>
      </c>
      <c r="CT73" s="304"/>
      <c r="CU73" s="220">
        <f>IF(COUNT($G73:G73),EDATE(EDATE($G73,46),0))</f>
        <v>44836</v>
      </c>
      <c r="CV73" s="304"/>
      <c r="CW73" s="220">
        <f>IF(COUNT($G73:G73),EDATE(EDATE($G73,47),0))</f>
        <v>44867</v>
      </c>
      <c r="CX73" s="304"/>
      <c r="CY73" s="220">
        <f>IF(COUNT($G73:G73),EDATE(EDATE($G73,48),0))</f>
        <v>44897</v>
      </c>
      <c r="CZ73" s="304"/>
      <c r="DA73" s="220">
        <f>IF(COUNT($G73:G73),EDATE(EDATE($G73,49),0))</f>
        <v>44928</v>
      </c>
      <c r="DB73" s="304"/>
      <c r="DC73" s="220">
        <f>IF(COUNT($G73:G73),EDATE(EDATE($G73,50),0))</f>
        <v>44959</v>
      </c>
      <c r="DD73" s="304"/>
      <c r="DE73" s="220">
        <f>IF(COUNT($G73:G73),EDATE(EDATE($G73,51),0))</f>
        <v>44987</v>
      </c>
      <c r="DF73" s="304"/>
      <c r="DG73" s="220">
        <f>IF(COUNT($G73:G73),EDATE(EDATE($G73,52),0))</f>
        <v>45018</v>
      </c>
      <c r="DH73" s="304"/>
      <c r="DI73" s="220">
        <f>IF(COUNT($G73:G73),EDATE(EDATE($G73,53),0))</f>
        <v>45048</v>
      </c>
      <c r="DJ73" s="304"/>
      <c r="DK73" s="220">
        <f>IF(COUNT($G73:G73),EDATE(EDATE($G73,54),0))</f>
        <v>45079</v>
      </c>
      <c r="DL73" s="304"/>
      <c r="DM73" s="220">
        <f>IF(COUNT($G73:G73),EDATE(EDATE($G73,55),0))</f>
        <v>45109</v>
      </c>
      <c r="DN73" s="304"/>
      <c r="DO73" s="220">
        <f>IF(COUNT($G73:G73),EDATE(EDATE($G73,56),0))</f>
        <v>45140</v>
      </c>
      <c r="DP73" s="304"/>
      <c r="DQ73" s="220">
        <f>IF(COUNT($G73:G73),EDATE(EDATE($G73,57),0))</f>
        <v>45171</v>
      </c>
      <c r="DR73" s="304"/>
      <c r="DS73" s="220">
        <f>IF(COUNT($G73:G73),EDATE(EDATE($G73,58),0))</f>
        <v>45201</v>
      </c>
      <c r="DT73" s="304"/>
      <c r="DU73" s="220">
        <f>IF(COUNT($G73:G73),EDATE(EDATE($G73,59),0))</f>
        <v>45232</v>
      </c>
      <c r="DV73" s="304"/>
      <c r="DW73" s="220">
        <f>IF(COUNT($G73:G73),EDATE(EDATE($G73,60),0))</f>
        <v>45262</v>
      </c>
      <c r="DX73" s="304"/>
      <c r="DY73" s="220">
        <f>IF(COUNT($G73:G73),EDATE(EDATE($G73,61),0))</f>
        <v>45293</v>
      </c>
      <c r="DZ73" s="304"/>
      <c r="EA73" s="220">
        <f>IF(COUNT($G73:G73),EDATE(EDATE($G73,62),0))</f>
        <v>45324</v>
      </c>
      <c r="EB73" s="304"/>
      <c r="EC73" s="220">
        <f>IF(COUNT($G73:G73),EDATE(EDATE($G73,63),0))</f>
        <v>45353</v>
      </c>
      <c r="ED73" s="304"/>
      <c r="EE73" s="220">
        <f>IF(COUNT($G73:G73),EDATE(EDATE($G73,64),0))</f>
        <v>45384</v>
      </c>
      <c r="EF73" s="308"/>
      <c r="EG73" s="47"/>
    </row>
    <row r="74" spans="1:137" ht="21" customHeight="1" thickBot="1">
      <c r="A74" s="215" t="str">
        <f t="shared" ca="1" si="1"/>
        <v/>
      </c>
      <c r="B74" s="280"/>
      <c r="C74" s="282" t="e">
        <f>+VLOOKUP(B74,'اسماء العملاء'!$A$2:$E$1270,5,FALSE)</f>
        <v>#N/A</v>
      </c>
      <c r="D74" s="282" t="e">
        <f>+VLOOKUP(B74,'اسماء العملاء'!$A$2:$C$1270,2,FALSE)</f>
        <v>#N/A</v>
      </c>
      <c r="E74" s="282" t="e">
        <f>+VLOOKUP(B74,'اسماء العملاء'!$A$2:$C$1270,3,FALSE)</f>
        <v>#N/A</v>
      </c>
      <c r="F74" s="218" t="e">
        <f>+VLOOKUP(B74,'اسماء العملاء'!$A$2:$F$142,6,FALSE)</f>
        <v>#N/A</v>
      </c>
      <c r="G74" s="220">
        <v>43437</v>
      </c>
      <c r="H74" s="303"/>
      <c r="I74" s="220">
        <f>IF(COUNT($G74:G74),EDATE(EDATE($G74,1),0))</f>
        <v>43468</v>
      </c>
      <c r="J74" s="304"/>
      <c r="K74" s="220">
        <f>IF(COUNT($G74:G74),EDATE(EDATE($G74,2),0))</f>
        <v>43499</v>
      </c>
      <c r="L74" s="304"/>
      <c r="M74" s="220">
        <f>IF(COUNT($G74:G74),EDATE(EDATE($G74,3),0))</f>
        <v>43527</v>
      </c>
      <c r="N74" s="304"/>
      <c r="O74" s="220">
        <f>IF(COUNT($G74:G74),EDATE(EDATE($G74,4),0))</f>
        <v>43558</v>
      </c>
      <c r="P74" s="304"/>
      <c r="Q74" s="220">
        <f>IF(COUNT($G74:G74),EDATE(EDATE($G74,5),0))</f>
        <v>43588</v>
      </c>
      <c r="R74" s="304"/>
      <c r="S74" s="220">
        <f>IF(COUNT($G74:G74),EDATE(EDATE($G74,6),0))</f>
        <v>43619</v>
      </c>
      <c r="T74" s="304"/>
      <c r="U74" s="220">
        <f>IF(COUNT($G74:G74),EDATE(EDATE($G74,7),0))</f>
        <v>43649</v>
      </c>
      <c r="V74" s="304"/>
      <c r="W74" s="220">
        <f>IF(COUNT($G74:G74),EDATE(EDATE($G74,8),0))</f>
        <v>43680</v>
      </c>
      <c r="X74" s="304"/>
      <c r="Y74" s="220">
        <f>IF(COUNT($G74:G74),EDATE(EDATE($G74,9),0))</f>
        <v>43711</v>
      </c>
      <c r="Z74" s="304"/>
      <c r="AA74" s="220">
        <f>IF(COUNT($G74:G74),EDATE(EDATE($G74,10),0))</f>
        <v>43741</v>
      </c>
      <c r="AB74" s="304"/>
      <c r="AC74" s="220">
        <f>IF(COUNT($G74:G74),EDATE(EDATE($G74,11),0))</f>
        <v>43772</v>
      </c>
      <c r="AD74" s="304"/>
      <c r="AE74" s="220">
        <f>IF(COUNT($G74:G74),EDATE(EDATE($G74,12),0))</f>
        <v>43802</v>
      </c>
      <c r="AF74" s="304"/>
      <c r="AG74" s="220">
        <f>IF(COUNT($G74:G74),EDATE(EDATE($G74,13),0))</f>
        <v>43833</v>
      </c>
      <c r="AH74" s="304"/>
      <c r="AI74" s="220">
        <f>IF(COUNT($G74:G74),EDATE(EDATE($G74,14),0))</f>
        <v>43864</v>
      </c>
      <c r="AJ74" s="304"/>
      <c r="AK74" s="220">
        <f>IF(COUNT($G74:G74),EDATE(EDATE($G74,15),0))</f>
        <v>43893</v>
      </c>
      <c r="AL74" s="304"/>
      <c r="AM74" s="220">
        <f>IF(COUNT($G74:G74),EDATE(EDATE($G74,16),0))</f>
        <v>43924</v>
      </c>
      <c r="AN74" s="304"/>
      <c r="AO74" s="220">
        <f>IF(COUNT($G74:G74),EDATE(EDATE($G74,17),0))</f>
        <v>43954</v>
      </c>
      <c r="AP74" s="304"/>
      <c r="AQ74" s="220">
        <f>IF(COUNT($G74:G74),EDATE(EDATE($G74,18),0))</f>
        <v>43985</v>
      </c>
      <c r="AR74" s="304"/>
      <c r="AS74" s="220">
        <f>IF(COUNT($G74:G74),EDATE(EDATE($G74,19),0))</f>
        <v>44015</v>
      </c>
      <c r="AT74" s="304"/>
      <c r="AU74" s="220">
        <f>IF(COUNT($G74:G74),EDATE(EDATE($G74,20),0))</f>
        <v>44046</v>
      </c>
      <c r="AV74" s="304"/>
      <c r="AW74" s="220">
        <f>IF(COUNT($G74:G74),EDATE(EDATE($G74,21),0))</f>
        <v>44077</v>
      </c>
      <c r="AX74" s="304"/>
      <c r="AY74" s="220">
        <f>IF(COUNT($G74:G74),EDATE(EDATE($G74,22),0))</f>
        <v>44107</v>
      </c>
      <c r="AZ74" s="304"/>
      <c r="BA74" s="220">
        <f>IF(COUNT($G74:G74),EDATE(EDATE($G74,23),0))</f>
        <v>44138</v>
      </c>
      <c r="BB74" s="304"/>
      <c r="BC74" s="220">
        <f>IF(COUNT($G74:G74),EDATE(EDATE($G74,24),0))</f>
        <v>44168</v>
      </c>
      <c r="BD74" s="304"/>
      <c r="BE74" s="220">
        <f>IF(COUNT($G74:G74),EDATE(EDATE($G74,25),0))</f>
        <v>44199</v>
      </c>
      <c r="BF74" s="304"/>
      <c r="BG74" s="220">
        <f>IF(COUNT($G74:G74),EDATE(EDATE($G74,26),0))</f>
        <v>44230</v>
      </c>
      <c r="BH74" s="304"/>
      <c r="BI74" s="220">
        <f>IF(COUNT($G74:G74),EDATE(EDATE($G74,27),0))</f>
        <v>44258</v>
      </c>
      <c r="BJ74" s="304"/>
      <c r="BK74" s="220">
        <f>IF(COUNT($G74:G74),EDATE(EDATE($G74,28),0))</f>
        <v>44289</v>
      </c>
      <c r="BL74" s="304"/>
      <c r="BM74" s="220">
        <f>IF(COUNT($G74:G74),EDATE(EDATE($G74,29),0))</f>
        <v>44319</v>
      </c>
      <c r="BN74" s="304"/>
      <c r="BO74" s="220">
        <f>IF(COUNT($G74:G74),EDATE(EDATE($G74,30),0))</f>
        <v>44350</v>
      </c>
      <c r="BP74" s="304"/>
      <c r="BQ74" s="220">
        <f>IF(COUNT($G74:G74),EDATE(EDATE($G74,31),0))</f>
        <v>44380</v>
      </c>
      <c r="BR74" s="304"/>
      <c r="BS74" s="220">
        <f>IF(COUNT($G74:G74),EDATE(EDATE($G74,32),0))</f>
        <v>44411</v>
      </c>
      <c r="BT74" s="304"/>
      <c r="BU74" s="220">
        <f>IF(COUNT($G74:G74),EDATE(EDATE($G74,33),0))</f>
        <v>44442</v>
      </c>
      <c r="BV74" s="304"/>
      <c r="BW74" s="220">
        <f>IF(COUNT($G74:G74),EDATE(EDATE($G74,34),0))</f>
        <v>44472</v>
      </c>
      <c r="BX74" s="304"/>
      <c r="BY74" s="220">
        <f>IF(COUNT($G74:G74),EDATE(EDATE($G74,35),0))</f>
        <v>44503</v>
      </c>
      <c r="BZ74" s="304"/>
      <c r="CA74" s="220">
        <f>IF(COUNT($G74:G74),EDATE(EDATE($G74,36),0))</f>
        <v>44533</v>
      </c>
      <c r="CB74" s="304"/>
      <c r="CC74" s="220">
        <f>IF(COUNT($G74:G74),EDATE(EDATE($G74,37),0))</f>
        <v>44564</v>
      </c>
      <c r="CD74" s="304"/>
      <c r="CE74" s="220">
        <f>IF(COUNT($G74:G74),EDATE(EDATE($G74,38),0))</f>
        <v>44595</v>
      </c>
      <c r="CF74" s="304"/>
      <c r="CG74" s="220">
        <f>IF(COUNT($G74:G74),EDATE(EDATE($G74,39),0))</f>
        <v>44623</v>
      </c>
      <c r="CH74" s="304"/>
      <c r="CI74" s="220">
        <f>IF(COUNT($G74:G74),EDATE(EDATE($G74,40),0))</f>
        <v>44654</v>
      </c>
      <c r="CJ74" s="304"/>
      <c r="CK74" s="220">
        <f>IF(COUNT($G74:G74),EDATE(EDATE($G74,41),0))</f>
        <v>44684</v>
      </c>
      <c r="CL74" s="304"/>
      <c r="CM74" s="220">
        <f>IF(COUNT($G74:G74),EDATE(EDATE($G74,42),0))</f>
        <v>44715</v>
      </c>
      <c r="CN74" s="304"/>
      <c r="CO74" s="220">
        <f>IF(COUNT($G74:G74),EDATE(EDATE($G74,43),0))</f>
        <v>44745</v>
      </c>
      <c r="CP74" s="304"/>
      <c r="CQ74" s="220">
        <f>IF(COUNT($G74:G74),EDATE(EDATE($G74,44),0))</f>
        <v>44776</v>
      </c>
      <c r="CR74" s="304"/>
      <c r="CS74" s="220">
        <f>IF(COUNT($G74:G74),EDATE(EDATE($G74,45),0))</f>
        <v>44807</v>
      </c>
      <c r="CT74" s="304"/>
      <c r="CU74" s="220">
        <f>IF(COUNT($G74:G74),EDATE(EDATE($G74,46),0))</f>
        <v>44837</v>
      </c>
      <c r="CV74" s="304"/>
      <c r="CW74" s="220">
        <f>IF(COUNT($G74:G74),EDATE(EDATE($G74,47),0))</f>
        <v>44868</v>
      </c>
      <c r="CX74" s="304"/>
      <c r="CY74" s="220">
        <f>IF(COUNT($G74:G74),EDATE(EDATE($G74,48),0))</f>
        <v>44898</v>
      </c>
      <c r="CZ74" s="304"/>
      <c r="DA74" s="220">
        <f>IF(COUNT($G74:G74),EDATE(EDATE($G74,49),0))</f>
        <v>44929</v>
      </c>
      <c r="DB74" s="304"/>
      <c r="DC74" s="220">
        <f>IF(COUNT($G74:G74),EDATE(EDATE($G74,50),0))</f>
        <v>44960</v>
      </c>
      <c r="DD74" s="304"/>
      <c r="DE74" s="220">
        <f>IF(COUNT($G74:G74),EDATE(EDATE($G74,51),0))</f>
        <v>44988</v>
      </c>
      <c r="DF74" s="304"/>
      <c r="DG74" s="220">
        <f>IF(COUNT($G74:G74),EDATE(EDATE($G74,52),0))</f>
        <v>45019</v>
      </c>
      <c r="DH74" s="304"/>
      <c r="DI74" s="220">
        <f>IF(COUNT($G74:G74),EDATE(EDATE($G74,53),0))</f>
        <v>45049</v>
      </c>
      <c r="DJ74" s="304"/>
      <c r="DK74" s="220">
        <f>IF(COUNT($G74:G74),EDATE(EDATE($G74,54),0))</f>
        <v>45080</v>
      </c>
      <c r="DL74" s="304"/>
      <c r="DM74" s="220">
        <f>IF(COUNT($G74:G74),EDATE(EDATE($G74,55),0))</f>
        <v>45110</v>
      </c>
      <c r="DN74" s="304"/>
      <c r="DO74" s="220">
        <f>IF(COUNT($G74:G74),EDATE(EDATE($G74,56),0))</f>
        <v>45141</v>
      </c>
      <c r="DP74" s="304"/>
      <c r="DQ74" s="220">
        <f>IF(COUNT($G74:G74),EDATE(EDATE($G74,57),0))</f>
        <v>45172</v>
      </c>
      <c r="DR74" s="304"/>
      <c r="DS74" s="220">
        <f>IF(COUNT($G74:G74),EDATE(EDATE($G74,58),0))</f>
        <v>45202</v>
      </c>
      <c r="DT74" s="304"/>
      <c r="DU74" s="220">
        <f>IF(COUNT($G74:G74),EDATE(EDATE($G74,59),0))</f>
        <v>45233</v>
      </c>
      <c r="DV74" s="304"/>
      <c r="DW74" s="220">
        <f>IF(COUNT($G74:G74),EDATE(EDATE($G74,60),0))</f>
        <v>45263</v>
      </c>
      <c r="DX74" s="304"/>
      <c r="DY74" s="220">
        <f>IF(COUNT($G74:G74),EDATE(EDATE($G74,61),0))</f>
        <v>45294</v>
      </c>
      <c r="DZ74" s="304"/>
      <c r="EA74" s="220">
        <f>IF(COUNT($G74:G74),EDATE(EDATE($G74,62),0))</f>
        <v>45325</v>
      </c>
      <c r="EB74" s="304"/>
      <c r="EC74" s="220">
        <f>IF(COUNT($G74:G74),EDATE(EDATE($G74,63),0))</f>
        <v>45354</v>
      </c>
      <c r="ED74" s="304"/>
      <c r="EE74" s="220">
        <f>IF(COUNT($G74:G74),EDATE(EDATE($G74,64),0))</f>
        <v>45385</v>
      </c>
      <c r="EF74" s="308"/>
      <c r="EG74" s="47"/>
    </row>
    <row r="75" spans="1:137" ht="21" customHeight="1" thickBot="1">
      <c r="A75" s="215" t="str">
        <f t="shared" ca="1" si="1"/>
        <v/>
      </c>
      <c r="B75" s="280"/>
      <c r="C75" s="282" t="e">
        <f>+VLOOKUP(B75,'اسماء العملاء'!$A$2:$E$1270,5,FALSE)</f>
        <v>#N/A</v>
      </c>
      <c r="D75" s="282" t="e">
        <f>+VLOOKUP(B75,'اسماء العملاء'!$A$2:$C$1270,2,FALSE)</f>
        <v>#N/A</v>
      </c>
      <c r="E75" s="282" t="e">
        <f>+VLOOKUP(B75,'اسماء العملاء'!$A$2:$C$1270,3,FALSE)</f>
        <v>#N/A</v>
      </c>
      <c r="F75" s="218" t="e">
        <f>+VLOOKUP(B75,'اسماء العملاء'!$A$2:$F$142,6,FALSE)</f>
        <v>#N/A</v>
      </c>
      <c r="G75" s="220">
        <v>43438</v>
      </c>
      <c r="H75" s="303"/>
      <c r="I75" s="220">
        <f>IF(COUNT($G75:G75),EDATE(EDATE($G75,1),0))</f>
        <v>43469</v>
      </c>
      <c r="J75" s="304"/>
      <c r="K75" s="220">
        <f>IF(COUNT($G75:G75),EDATE(EDATE($G75,2),0))</f>
        <v>43500</v>
      </c>
      <c r="L75" s="304"/>
      <c r="M75" s="220">
        <f>IF(COUNT($G75:G75),EDATE(EDATE($G75,3),0))</f>
        <v>43528</v>
      </c>
      <c r="N75" s="304"/>
      <c r="O75" s="220">
        <f>IF(COUNT($G75:G75),EDATE(EDATE($G75,4),0))</f>
        <v>43559</v>
      </c>
      <c r="P75" s="304"/>
      <c r="Q75" s="220">
        <f>IF(COUNT($G75:G75),EDATE(EDATE($G75,5),0))</f>
        <v>43589</v>
      </c>
      <c r="R75" s="304"/>
      <c r="S75" s="220">
        <f>IF(COUNT($G75:G75),EDATE(EDATE($G75,6),0))</f>
        <v>43620</v>
      </c>
      <c r="T75" s="304"/>
      <c r="U75" s="220">
        <f>IF(COUNT($G75:G75),EDATE(EDATE($G75,7),0))</f>
        <v>43650</v>
      </c>
      <c r="V75" s="304"/>
      <c r="W75" s="220">
        <f>IF(COUNT($G75:G75),EDATE(EDATE($G75,8),0))</f>
        <v>43681</v>
      </c>
      <c r="X75" s="304"/>
      <c r="Y75" s="220">
        <f>IF(COUNT($G75:G75),EDATE(EDATE($G75,9),0))</f>
        <v>43712</v>
      </c>
      <c r="Z75" s="304"/>
      <c r="AA75" s="220">
        <f>IF(COUNT($G75:G75),EDATE(EDATE($G75,10),0))</f>
        <v>43742</v>
      </c>
      <c r="AB75" s="304"/>
      <c r="AC75" s="220">
        <f>IF(COUNT($G75:G75),EDATE(EDATE($G75,11),0))</f>
        <v>43773</v>
      </c>
      <c r="AD75" s="304"/>
      <c r="AE75" s="220">
        <f>IF(COUNT($G75:G75),EDATE(EDATE($G75,12),0))</f>
        <v>43803</v>
      </c>
      <c r="AF75" s="304"/>
      <c r="AG75" s="220">
        <f>IF(COUNT($G75:G75),EDATE(EDATE($G75,13),0))</f>
        <v>43834</v>
      </c>
      <c r="AH75" s="304"/>
      <c r="AI75" s="220">
        <f>IF(COUNT($G75:G75),EDATE(EDATE($G75,14),0))</f>
        <v>43865</v>
      </c>
      <c r="AJ75" s="304"/>
      <c r="AK75" s="220">
        <f>IF(COUNT($G75:G75),EDATE(EDATE($G75,15),0))</f>
        <v>43894</v>
      </c>
      <c r="AL75" s="304"/>
      <c r="AM75" s="220">
        <f>IF(COUNT($G75:G75),EDATE(EDATE($G75,16),0))</f>
        <v>43925</v>
      </c>
      <c r="AN75" s="304"/>
      <c r="AO75" s="220">
        <f>IF(COUNT($G75:G75),EDATE(EDATE($G75,17),0))</f>
        <v>43955</v>
      </c>
      <c r="AP75" s="304"/>
      <c r="AQ75" s="220">
        <f>IF(COUNT($G75:G75),EDATE(EDATE($G75,18),0))</f>
        <v>43986</v>
      </c>
      <c r="AR75" s="304"/>
      <c r="AS75" s="220">
        <f>IF(COUNT($G75:G75),EDATE(EDATE($G75,19),0))</f>
        <v>44016</v>
      </c>
      <c r="AT75" s="304"/>
      <c r="AU75" s="220">
        <f>IF(COUNT($G75:G75),EDATE(EDATE($G75,20),0))</f>
        <v>44047</v>
      </c>
      <c r="AV75" s="304"/>
      <c r="AW75" s="220">
        <f>IF(COUNT($G75:G75),EDATE(EDATE($G75,21),0))</f>
        <v>44078</v>
      </c>
      <c r="AX75" s="304"/>
      <c r="AY75" s="220">
        <f>IF(COUNT($G75:G75),EDATE(EDATE($G75,22),0))</f>
        <v>44108</v>
      </c>
      <c r="AZ75" s="304"/>
      <c r="BA75" s="220">
        <f>IF(COUNT($G75:G75),EDATE(EDATE($G75,23),0))</f>
        <v>44139</v>
      </c>
      <c r="BB75" s="304"/>
      <c r="BC75" s="220">
        <f>IF(COUNT($G75:G75),EDATE(EDATE($G75,24),0))</f>
        <v>44169</v>
      </c>
      <c r="BD75" s="304"/>
      <c r="BE75" s="220">
        <f>IF(COUNT($G75:G75),EDATE(EDATE($G75,25),0))</f>
        <v>44200</v>
      </c>
      <c r="BF75" s="304"/>
      <c r="BG75" s="220">
        <f>IF(COUNT($G75:G75),EDATE(EDATE($G75,26),0))</f>
        <v>44231</v>
      </c>
      <c r="BH75" s="304"/>
      <c r="BI75" s="220">
        <f>IF(COUNT($G75:G75),EDATE(EDATE($G75,27),0))</f>
        <v>44259</v>
      </c>
      <c r="BJ75" s="304"/>
      <c r="BK75" s="220">
        <f>IF(COUNT($G75:G75),EDATE(EDATE($G75,28),0))</f>
        <v>44290</v>
      </c>
      <c r="BL75" s="304"/>
      <c r="BM75" s="220">
        <f>IF(COUNT($G75:G75),EDATE(EDATE($G75,29),0))</f>
        <v>44320</v>
      </c>
      <c r="BN75" s="304"/>
      <c r="BO75" s="220">
        <f>IF(COUNT($G75:G75),EDATE(EDATE($G75,30),0))</f>
        <v>44351</v>
      </c>
      <c r="BP75" s="304"/>
      <c r="BQ75" s="220">
        <f>IF(COUNT($G75:G75),EDATE(EDATE($G75,31),0))</f>
        <v>44381</v>
      </c>
      <c r="BR75" s="304"/>
      <c r="BS75" s="220">
        <f>IF(COUNT($G75:G75),EDATE(EDATE($G75,32),0))</f>
        <v>44412</v>
      </c>
      <c r="BT75" s="304"/>
      <c r="BU75" s="220">
        <f>IF(COUNT($G75:G75),EDATE(EDATE($G75,33),0))</f>
        <v>44443</v>
      </c>
      <c r="BV75" s="304"/>
      <c r="BW75" s="220">
        <f>IF(COUNT($G75:G75),EDATE(EDATE($G75,34),0))</f>
        <v>44473</v>
      </c>
      <c r="BX75" s="304"/>
      <c r="BY75" s="220">
        <f>IF(COUNT($G75:G75),EDATE(EDATE($G75,35),0))</f>
        <v>44504</v>
      </c>
      <c r="BZ75" s="304"/>
      <c r="CA75" s="220">
        <f>IF(COUNT($G75:G75),EDATE(EDATE($G75,36),0))</f>
        <v>44534</v>
      </c>
      <c r="CB75" s="304"/>
      <c r="CC75" s="220">
        <f>IF(COUNT($G75:G75),EDATE(EDATE($G75,37),0))</f>
        <v>44565</v>
      </c>
      <c r="CD75" s="304"/>
      <c r="CE75" s="220">
        <f>IF(COUNT($G75:G75),EDATE(EDATE($G75,38),0))</f>
        <v>44596</v>
      </c>
      <c r="CF75" s="304"/>
      <c r="CG75" s="220">
        <f>IF(COUNT($G75:G75),EDATE(EDATE($G75,39),0))</f>
        <v>44624</v>
      </c>
      <c r="CH75" s="304"/>
      <c r="CI75" s="220">
        <f>IF(COUNT($G75:G75),EDATE(EDATE($G75,40),0))</f>
        <v>44655</v>
      </c>
      <c r="CJ75" s="304"/>
      <c r="CK75" s="220">
        <f>IF(COUNT($G75:G75),EDATE(EDATE($G75,41),0))</f>
        <v>44685</v>
      </c>
      <c r="CL75" s="304"/>
      <c r="CM75" s="220">
        <f>IF(COUNT($G75:G75),EDATE(EDATE($G75,42),0))</f>
        <v>44716</v>
      </c>
      <c r="CN75" s="304"/>
      <c r="CO75" s="220">
        <f>IF(COUNT($G75:G75),EDATE(EDATE($G75,43),0))</f>
        <v>44746</v>
      </c>
      <c r="CP75" s="304"/>
      <c r="CQ75" s="220">
        <f>IF(COUNT($G75:G75),EDATE(EDATE($G75,44),0))</f>
        <v>44777</v>
      </c>
      <c r="CR75" s="304"/>
      <c r="CS75" s="220">
        <f>IF(COUNT($G75:G75),EDATE(EDATE($G75,45),0))</f>
        <v>44808</v>
      </c>
      <c r="CT75" s="304"/>
      <c r="CU75" s="220">
        <f>IF(COUNT($G75:G75),EDATE(EDATE($G75,46),0))</f>
        <v>44838</v>
      </c>
      <c r="CV75" s="304"/>
      <c r="CW75" s="220">
        <f>IF(COUNT($G75:G75),EDATE(EDATE($G75,47),0))</f>
        <v>44869</v>
      </c>
      <c r="CX75" s="304"/>
      <c r="CY75" s="220">
        <f>IF(COUNT($G75:G75),EDATE(EDATE($G75,48),0))</f>
        <v>44899</v>
      </c>
      <c r="CZ75" s="304"/>
      <c r="DA75" s="220">
        <f>IF(COUNT($G75:G75),EDATE(EDATE($G75,49),0))</f>
        <v>44930</v>
      </c>
      <c r="DB75" s="304"/>
      <c r="DC75" s="220">
        <f>IF(COUNT($G75:G75),EDATE(EDATE($G75,50),0))</f>
        <v>44961</v>
      </c>
      <c r="DD75" s="304"/>
      <c r="DE75" s="220">
        <f>IF(COUNT($G75:G75),EDATE(EDATE($G75,51),0))</f>
        <v>44989</v>
      </c>
      <c r="DF75" s="304"/>
      <c r="DG75" s="220">
        <f>IF(COUNT($G75:G75),EDATE(EDATE($G75,52),0))</f>
        <v>45020</v>
      </c>
      <c r="DH75" s="304"/>
      <c r="DI75" s="220">
        <f>IF(COUNT($G75:G75),EDATE(EDATE($G75,53),0))</f>
        <v>45050</v>
      </c>
      <c r="DJ75" s="304"/>
      <c r="DK75" s="220">
        <f>IF(COUNT($G75:G75),EDATE(EDATE($G75,54),0))</f>
        <v>45081</v>
      </c>
      <c r="DL75" s="304"/>
      <c r="DM75" s="220">
        <f>IF(COUNT($G75:G75),EDATE(EDATE($G75,55),0))</f>
        <v>45111</v>
      </c>
      <c r="DN75" s="304"/>
      <c r="DO75" s="220">
        <f>IF(COUNT($G75:G75),EDATE(EDATE($G75,56),0))</f>
        <v>45142</v>
      </c>
      <c r="DP75" s="304"/>
      <c r="DQ75" s="220">
        <f>IF(COUNT($G75:G75),EDATE(EDATE($G75,57),0))</f>
        <v>45173</v>
      </c>
      <c r="DR75" s="304"/>
      <c r="DS75" s="220">
        <f>IF(COUNT($G75:G75),EDATE(EDATE($G75,58),0))</f>
        <v>45203</v>
      </c>
      <c r="DT75" s="304"/>
      <c r="DU75" s="220">
        <f>IF(COUNT($G75:G75),EDATE(EDATE($G75,59),0))</f>
        <v>45234</v>
      </c>
      <c r="DV75" s="304"/>
      <c r="DW75" s="220">
        <f>IF(COUNT($G75:G75),EDATE(EDATE($G75,60),0))</f>
        <v>45264</v>
      </c>
      <c r="DX75" s="304"/>
      <c r="DY75" s="220">
        <f>IF(COUNT($G75:G75),EDATE(EDATE($G75,61),0))</f>
        <v>45295</v>
      </c>
      <c r="DZ75" s="304"/>
      <c r="EA75" s="220">
        <f>IF(COUNT($G75:G75),EDATE(EDATE($G75,62),0))</f>
        <v>45326</v>
      </c>
      <c r="EB75" s="304"/>
      <c r="EC75" s="220">
        <f>IF(COUNT($G75:G75),EDATE(EDATE($G75,63),0))</f>
        <v>45355</v>
      </c>
      <c r="ED75" s="304"/>
      <c r="EE75" s="220">
        <f>IF(COUNT($G75:G75),EDATE(EDATE($G75,64),0))</f>
        <v>45386</v>
      </c>
      <c r="EF75" s="308"/>
      <c r="EG75" s="47"/>
    </row>
    <row r="76" spans="1:137" ht="21" customHeight="1" thickBot="1">
      <c r="A76" s="215" t="str">
        <f t="shared" ca="1" si="1"/>
        <v/>
      </c>
      <c r="B76" s="280"/>
      <c r="C76" s="282" t="e">
        <f>+VLOOKUP(B76,'اسماء العملاء'!$A$2:$E$1270,5,FALSE)</f>
        <v>#N/A</v>
      </c>
      <c r="D76" s="282" t="e">
        <f>+VLOOKUP(B76,'اسماء العملاء'!$A$2:$C$1270,2,FALSE)</f>
        <v>#N/A</v>
      </c>
      <c r="E76" s="282" t="e">
        <f>+VLOOKUP(B76,'اسماء العملاء'!$A$2:$C$1270,3,FALSE)</f>
        <v>#N/A</v>
      </c>
      <c r="F76" s="218" t="e">
        <f>+VLOOKUP(B76,'اسماء العملاء'!$A$2:$F$142,6,FALSE)</f>
        <v>#N/A</v>
      </c>
      <c r="G76" s="220">
        <v>43439</v>
      </c>
      <c r="H76" s="303"/>
      <c r="I76" s="220">
        <f>IF(COUNT($G76:G76),EDATE(EDATE($G76,1),0))</f>
        <v>43470</v>
      </c>
      <c r="J76" s="304"/>
      <c r="K76" s="220">
        <f>IF(COUNT($G76:G76),EDATE(EDATE($G76,2),0))</f>
        <v>43501</v>
      </c>
      <c r="L76" s="304"/>
      <c r="M76" s="220">
        <f>IF(COUNT($G76:G76),EDATE(EDATE($G76,3),0))</f>
        <v>43529</v>
      </c>
      <c r="N76" s="304"/>
      <c r="O76" s="220">
        <f>IF(COUNT($G76:G76),EDATE(EDATE($G76,4),0))</f>
        <v>43560</v>
      </c>
      <c r="P76" s="304"/>
      <c r="Q76" s="220">
        <f>IF(COUNT($G76:G76),EDATE(EDATE($G76,5),0))</f>
        <v>43590</v>
      </c>
      <c r="R76" s="304"/>
      <c r="S76" s="220">
        <f>IF(COUNT($G76:G76),EDATE(EDATE($G76,6),0))</f>
        <v>43621</v>
      </c>
      <c r="T76" s="304"/>
      <c r="U76" s="220">
        <f>IF(COUNT($G76:G76),EDATE(EDATE($G76,7),0))</f>
        <v>43651</v>
      </c>
      <c r="V76" s="304"/>
      <c r="W76" s="220">
        <f>IF(COUNT($G76:G76),EDATE(EDATE($G76,8),0))</f>
        <v>43682</v>
      </c>
      <c r="X76" s="304"/>
      <c r="Y76" s="220">
        <f>IF(COUNT($G76:G76),EDATE(EDATE($G76,9),0))</f>
        <v>43713</v>
      </c>
      <c r="Z76" s="304"/>
      <c r="AA76" s="220">
        <f>IF(COUNT($G76:G76),EDATE(EDATE($G76,10),0))</f>
        <v>43743</v>
      </c>
      <c r="AB76" s="304"/>
      <c r="AC76" s="220">
        <f>IF(COUNT($G76:G76),EDATE(EDATE($G76,11),0))</f>
        <v>43774</v>
      </c>
      <c r="AD76" s="304"/>
      <c r="AE76" s="220">
        <f>IF(COUNT($G76:G76),EDATE(EDATE($G76,12),0))</f>
        <v>43804</v>
      </c>
      <c r="AF76" s="304"/>
      <c r="AG76" s="220">
        <f>IF(COUNT($G76:G76),EDATE(EDATE($G76,13),0))</f>
        <v>43835</v>
      </c>
      <c r="AH76" s="304"/>
      <c r="AI76" s="220">
        <f>IF(COUNT($G76:G76),EDATE(EDATE($G76,14),0))</f>
        <v>43866</v>
      </c>
      <c r="AJ76" s="304"/>
      <c r="AK76" s="220">
        <f>IF(COUNT($G76:G76),EDATE(EDATE($G76,15),0))</f>
        <v>43895</v>
      </c>
      <c r="AL76" s="304"/>
      <c r="AM76" s="220">
        <f>IF(COUNT($G76:G76),EDATE(EDATE($G76,16),0))</f>
        <v>43926</v>
      </c>
      <c r="AN76" s="304"/>
      <c r="AO76" s="220">
        <f>IF(COUNT($G76:G76),EDATE(EDATE($G76,17),0))</f>
        <v>43956</v>
      </c>
      <c r="AP76" s="304"/>
      <c r="AQ76" s="220">
        <f>IF(COUNT($G76:G76),EDATE(EDATE($G76,18),0))</f>
        <v>43987</v>
      </c>
      <c r="AR76" s="304"/>
      <c r="AS76" s="220">
        <f>IF(COUNT($G76:G76),EDATE(EDATE($G76,19),0))</f>
        <v>44017</v>
      </c>
      <c r="AT76" s="304"/>
      <c r="AU76" s="220">
        <f>IF(COUNT($G76:G76),EDATE(EDATE($G76,20),0))</f>
        <v>44048</v>
      </c>
      <c r="AV76" s="304"/>
      <c r="AW76" s="220">
        <f>IF(COUNT($G76:G76),EDATE(EDATE($G76,21),0))</f>
        <v>44079</v>
      </c>
      <c r="AX76" s="304"/>
      <c r="AY76" s="220">
        <f>IF(COUNT($G76:G76),EDATE(EDATE($G76,22),0))</f>
        <v>44109</v>
      </c>
      <c r="AZ76" s="304"/>
      <c r="BA76" s="220">
        <f>IF(COUNT($G76:G76),EDATE(EDATE($G76,23),0))</f>
        <v>44140</v>
      </c>
      <c r="BB76" s="304"/>
      <c r="BC76" s="220">
        <f>IF(COUNT($G76:G76),EDATE(EDATE($G76,24),0))</f>
        <v>44170</v>
      </c>
      <c r="BD76" s="304"/>
      <c r="BE76" s="220">
        <f>IF(COUNT($G76:G76),EDATE(EDATE($G76,25),0))</f>
        <v>44201</v>
      </c>
      <c r="BF76" s="304"/>
      <c r="BG76" s="220">
        <f>IF(COUNT($G76:G76),EDATE(EDATE($G76,26),0))</f>
        <v>44232</v>
      </c>
      <c r="BH76" s="304"/>
      <c r="BI76" s="220">
        <f>IF(COUNT($G76:G76),EDATE(EDATE($G76,27),0))</f>
        <v>44260</v>
      </c>
      <c r="BJ76" s="304"/>
      <c r="BK76" s="220">
        <f>IF(COUNT($G76:G76),EDATE(EDATE($G76,28),0))</f>
        <v>44291</v>
      </c>
      <c r="BL76" s="304"/>
      <c r="BM76" s="220">
        <f>IF(COUNT($G76:G76),EDATE(EDATE($G76,29),0))</f>
        <v>44321</v>
      </c>
      <c r="BN76" s="304"/>
      <c r="BO76" s="220">
        <f>IF(COUNT($G76:G76),EDATE(EDATE($G76,30),0))</f>
        <v>44352</v>
      </c>
      <c r="BP76" s="304"/>
      <c r="BQ76" s="220">
        <f>IF(COUNT($G76:G76),EDATE(EDATE($G76,31),0))</f>
        <v>44382</v>
      </c>
      <c r="BR76" s="304"/>
      <c r="BS76" s="220">
        <f>IF(COUNT($G76:G76),EDATE(EDATE($G76,32),0))</f>
        <v>44413</v>
      </c>
      <c r="BT76" s="304"/>
      <c r="BU76" s="220">
        <f>IF(COUNT($G76:G76),EDATE(EDATE($G76,33),0))</f>
        <v>44444</v>
      </c>
      <c r="BV76" s="304"/>
      <c r="BW76" s="220">
        <f>IF(COUNT($G76:G76),EDATE(EDATE($G76,34),0))</f>
        <v>44474</v>
      </c>
      <c r="BX76" s="304"/>
      <c r="BY76" s="220">
        <f>IF(COUNT($G76:G76),EDATE(EDATE($G76,35),0))</f>
        <v>44505</v>
      </c>
      <c r="BZ76" s="304"/>
      <c r="CA76" s="220">
        <f>IF(COUNT($G76:G76),EDATE(EDATE($G76,36),0))</f>
        <v>44535</v>
      </c>
      <c r="CB76" s="304"/>
      <c r="CC76" s="220">
        <f>IF(COUNT($G76:G76),EDATE(EDATE($G76,37),0))</f>
        <v>44566</v>
      </c>
      <c r="CD76" s="304"/>
      <c r="CE76" s="220">
        <f>IF(COUNT($G76:G76),EDATE(EDATE($G76,38),0))</f>
        <v>44597</v>
      </c>
      <c r="CF76" s="304"/>
      <c r="CG76" s="220">
        <f>IF(COUNT($G76:G76),EDATE(EDATE($G76,39),0))</f>
        <v>44625</v>
      </c>
      <c r="CH76" s="304"/>
      <c r="CI76" s="220">
        <f>IF(COUNT($G76:G76),EDATE(EDATE($G76,40),0))</f>
        <v>44656</v>
      </c>
      <c r="CJ76" s="304"/>
      <c r="CK76" s="220">
        <f>IF(COUNT($G76:G76),EDATE(EDATE($G76,41),0))</f>
        <v>44686</v>
      </c>
      <c r="CL76" s="304"/>
      <c r="CM76" s="220">
        <f>IF(COUNT($G76:G76),EDATE(EDATE($G76,42),0))</f>
        <v>44717</v>
      </c>
      <c r="CN76" s="304"/>
      <c r="CO76" s="220">
        <f>IF(COUNT($G76:G76),EDATE(EDATE($G76,43),0))</f>
        <v>44747</v>
      </c>
      <c r="CP76" s="304"/>
      <c r="CQ76" s="220">
        <f>IF(COUNT($G76:G76),EDATE(EDATE($G76,44),0))</f>
        <v>44778</v>
      </c>
      <c r="CR76" s="304"/>
      <c r="CS76" s="220">
        <f>IF(COUNT($G76:G76),EDATE(EDATE($G76,45),0))</f>
        <v>44809</v>
      </c>
      <c r="CT76" s="304"/>
      <c r="CU76" s="220">
        <f>IF(COUNT($G76:G76),EDATE(EDATE($G76,46),0))</f>
        <v>44839</v>
      </c>
      <c r="CV76" s="304"/>
      <c r="CW76" s="220">
        <f>IF(COUNT($G76:G76),EDATE(EDATE($G76,47),0))</f>
        <v>44870</v>
      </c>
      <c r="CX76" s="304"/>
      <c r="CY76" s="220">
        <f>IF(COUNT($G76:G76),EDATE(EDATE($G76,48),0))</f>
        <v>44900</v>
      </c>
      <c r="CZ76" s="304"/>
      <c r="DA76" s="220">
        <f>IF(COUNT($G76:G76),EDATE(EDATE($G76,49),0))</f>
        <v>44931</v>
      </c>
      <c r="DB76" s="304"/>
      <c r="DC76" s="220">
        <f>IF(COUNT($G76:G76),EDATE(EDATE($G76,50),0))</f>
        <v>44962</v>
      </c>
      <c r="DD76" s="304"/>
      <c r="DE76" s="220">
        <f>IF(COUNT($G76:G76),EDATE(EDATE($G76,51),0))</f>
        <v>44990</v>
      </c>
      <c r="DF76" s="304"/>
      <c r="DG76" s="220">
        <f>IF(COUNT($G76:G76),EDATE(EDATE($G76,52),0))</f>
        <v>45021</v>
      </c>
      <c r="DH76" s="304"/>
      <c r="DI76" s="220">
        <f>IF(COUNT($G76:G76),EDATE(EDATE($G76,53),0))</f>
        <v>45051</v>
      </c>
      <c r="DJ76" s="304"/>
      <c r="DK76" s="220">
        <f>IF(COUNT($G76:G76),EDATE(EDATE($G76,54),0))</f>
        <v>45082</v>
      </c>
      <c r="DL76" s="304"/>
      <c r="DM76" s="220">
        <f>IF(COUNT($G76:G76),EDATE(EDATE($G76,55),0))</f>
        <v>45112</v>
      </c>
      <c r="DN76" s="304"/>
      <c r="DO76" s="220">
        <f>IF(COUNT($G76:G76),EDATE(EDATE($G76,56),0))</f>
        <v>45143</v>
      </c>
      <c r="DP76" s="304"/>
      <c r="DQ76" s="220">
        <f>IF(COUNT($G76:G76),EDATE(EDATE($G76,57),0))</f>
        <v>45174</v>
      </c>
      <c r="DR76" s="304"/>
      <c r="DS76" s="220">
        <f>IF(COUNT($G76:G76),EDATE(EDATE($G76,58),0))</f>
        <v>45204</v>
      </c>
      <c r="DT76" s="304"/>
      <c r="DU76" s="220">
        <f>IF(COUNT($G76:G76),EDATE(EDATE($G76,59),0))</f>
        <v>45235</v>
      </c>
      <c r="DV76" s="304"/>
      <c r="DW76" s="220">
        <f>IF(COUNT($G76:G76),EDATE(EDATE($G76,60),0))</f>
        <v>45265</v>
      </c>
      <c r="DX76" s="304"/>
      <c r="DY76" s="220">
        <f>IF(COUNT($G76:G76),EDATE(EDATE($G76,61),0))</f>
        <v>45296</v>
      </c>
      <c r="DZ76" s="304"/>
      <c r="EA76" s="220">
        <f>IF(COUNT($G76:G76),EDATE(EDATE($G76,62),0))</f>
        <v>45327</v>
      </c>
      <c r="EB76" s="304"/>
      <c r="EC76" s="220">
        <f>IF(COUNT($G76:G76),EDATE(EDATE($G76,63),0))</f>
        <v>45356</v>
      </c>
      <c r="ED76" s="304"/>
      <c r="EE76" s="220">
        <f>IF(COUNT($G76:G76),EDATE(EDATE($G76,64),0))</f>
        <v>45387</v>
      </c>
      <c r="EF76" s="308"/>
      <c r="EG76" s="47"/>
    </row>
    <row r="77" spans="1:137" ht="21" customHeight="1" thickBot="1">
      <c r="A77" s="215" t="str">
        <f t="shared" ca="1" si="1"/>
        <v/>
      </c>
      <c r="B77" s="280"/>
      <c r="C77" s="282" t="e">
        <f>+VLOOKUP(B77,'اسماء العملاء'!$A$2:$E$1270,5,FALSE)</f>
        <v>#N/A</v>
      </c>
      <c r="D77" s="282" t="e">
        <f>+VLOOKUP(B77,'اسماء العملاء'!$A$2:$C$1270,2,FALSE)</f>
        <v>#N/A</v>
      </c>
      <c r="E77" s="282" t="e">
        <f>+VLOOKUP(B77,'اسماء العملاء'!$A$2:$C$1270,3,FALSE)</f>
        <v>#N/A</v>
      </c>
      <c r="F77" s="218" t="e">
        <f>+VLOOKUP(B77,'اسماء العملاء'!$A$2:$F$142,6,FALSE)</f>
        <v>#N/A</v>
      </c>
      <c r="G77" s="220">
        <v>43440</v>
      </c>
      <c r="H77" s="303"/>
      <c r="I77" s="220">
        <f>IF(COUNT($G77:G77),EDATE(EDATE($G77,1),0))</f>
        <v>43471</v>
      </c>
      <c r="J77" s="304"/>
      <c r="K77" s="220">
        <f>IF(COUNT($G77:G77),EDATE(EDATE($G77,2),0))</f>
        <v>43502</v>
      </c>
      <c r="L77" s="304"/>
      <c r="M77" s="220">
        <f>IF(COUNT($G77:G77),EDATE(EDATE($G77,3),0))</f>
        <v>43530</v>
      </c>
      <c r="N77" s="304"/>
      <c r="O77" s="220">
        <f>IF(COUNT($G77:G77),EDATE(EDATE($G77,4),0))</f>
        <v>43561</v>
      </c>
      <c r="P77" s="304"/>
      <c r="Q77" s="220">
        <f>IF(COUNT($G77:G77),EDATE(EDATE($G77,5),0))</f>
        <v>43591</v>
      </c>
      <c r="R77" s="304"/>
      <c r="S77" s="220">
        <f>IF(COUNT($G77:G77),EDATE(EDATE($G77,6),0))</f>
        <v>43622</v>
      </c>
      <c r="T77" s="304"/>
      <c r="U77" s="220">
        <f>IF(COUNT($G77:G77),EDATE(EDATE($G77,7),0))</f>
        <v>43652</v>
      </c>
      <c r="V77" s="304"/>
      <c r="W77" s="220">
        <f>IF(COUNT($G77:G77),EDATE(EDATE($G77,8),0))</f>
        <v>43683</v>
      </c>
      <c r="X77" s="304"/>
      <c r="Y77" s="220">
        <f>IF(COUNT($G77:G77),EDATE(EDATE($G77,9),0))</f>
        <v>43714</v>
      </c>
      <c r="Z77" s="304"/>
      <c r="AA77" s="220">
        <f>IF(COUNT($G77:G77),EDATE(EDATE($G77,10),0))</f>
        <v>43744</v>
      </c>
      <c r="AB77" s="304"/>
      <c r="AC77" s="220">
        <f>IF(COUNT($G77:G77),EDATE(EDATE($G77,11),0))</f>
        <v>43775</v>
      </c>
      <c r="AD77" s="304"/>
      <c r="AE77" s="220">
        <f>IF(COUNT($G77:G77),EDATE(EDATE($G77,12),0))</f>
        <v>43805</v>
      </c>
      <c r="AF77" s="304"/>
      <c r="AG77" s="220">
        <f>IF(COUNT($G77:G77),EDATE(EDATE($G77,13),0))</f>
        <v>43836</v>
      </c>
      <c r="AH77" s="304"/>
      <c r="AI77" s="220">
        <f>IF(COUNT($G77:G77),EDATE(EDATE($G77,14),0))</f>
        <v>43867</v>
      </c>
      <c r="AJ77" s="304"/>
      <c r="AK77" s="220">
        <f>IF(COUNT($G77:G77),EDATE(EDATE($G77,15),0))</f>
        <v>43896</v>
      </c>
      <c r="AL77" s="304"/>
      <c r="AM77" s="220">
        <f>IF(COUNT($G77:G77),EDATE(EDATE($G77,16),0))</f>
        <v>43927</v>
      </c>
      <c r="AN77" s="304"/>
      <c r="AO77" s="220">
        <f>IF(COUNT($G77:G77),EDATE(EDATE($G77,17),0))</f>
        <v>43957</v>
      </c>
      <c r="AP77" s="304"/>
      <c r="AQ77" s="220">
        <f>IF(COUNT($G77:G77),EDATE(EDATE($G77,18),0))</f>
        <v>43988</v>
      </c>
      <c r="AR77" s="304"/>
      <c r="AS77" s="220">
        <f>IF(COUNT($G77:G77),EDATE(EDATE($G77,19),0))</f>
        <v>44018</v>
      </c>
      <c r="AT77" s="304"/>
      <c r="AU77" s="220">
        <f>IF(COUNT($G77:G77),EDATE(EDATE($G77,20),0))</f>
        <v>44049</v>
      </c>
      <c r="AV77" s="304"/>
      <c r="AW77" s="220">
        <f>IF(COUNT($G77:G77),EDATE(EDATE($G77,21),0))</f>
        <v>44080</v>
      </c>
      <c r="AX77" s="304"/>
      <c r="AY77" s="220">
        <f>IF(COUNT($G77:G77),EDATE(EDATE($G77,22),0))</f>
        <v>44110</v>
      </c>
      <c r="AZ77" s="304"/>
      <c r="BA77" s="220">
        <f>IF(COUNT($G77:G77),EDATE(EDATE($G77,23),0))</f>
        <v>44141</v>
      </c>
      <c r="BB77" s="304"/>
      <c r="BC77" s="220">
        <f>IF(COUNT($G77:G77),EDATE(EDATE($G77,24),0))</f>
        <v>44171</v>
      </c>
      <c r="BD77" s="304"/>
      <c r="BE77" s="220">
        <f>IF(COUNT($G77:G77),EDATE(EDATE($G77,25),0))</f>
        <v>44202</v>
      </c>
      <c r="BF77" s="304"/>
      <c r="BG77" s="220">
        <f>IF(COUNT($G77:G77),EDATE(EDATE($G77,26),0))</f>
        <v>44233</v>
      </c>
      <c r="BH77" s="304"/>
      <c r="BI77" s="220">
        <f>IF(COUNT($G77:G77),EDATE(EDATE($G77,27),0))</f>
        <v>44261</v>
      </c>
      <c r="BJ77" s="304"/>
      <c r="BK77" s="220">
        <f>IF(COUNT($G77:G77),EDATE(EDATE($G77,28),0))</f>
        <v>44292</v>
      </c>
      <c r="BL77" s="304"/>
      <c r="BM77" s="220">
        <f>IF(COUNT($G77:G77),EDATE(EDATE($G77,29),0))</f>
        <v>44322</v>
      </c>
      <c r="BN77" s="304"/>
      <c r="BO77" s="220">
        <f>IF(COUNT($G77:G77),EDATE(EDATE($G77,30),0))</f>
        <v>44353</v>
      </c>
      <c r="BP77" s="304"/>
      <c r="BQ77" s="220">
        <f>IF(COUNT($G77:G77),EDATE(EDATE($G77,31),0))</f>
        <v>44383</v>
      </c>
      <c r="BR77" s="304"/>
      <c r="BS77" s="220">
        <f>IF(COUNT($G77:G77),EDATE(EDATE($G77,32),0))</f>
        <v>44414</v>
      </c>
      <c r="BT77" s="304"/>
      <c r="BU77" s="220">
        <f>IF(COUNT($G77:G77),EDATE(EDATE($G77,33),0))</f>
        <v>44445</v>
      </c>
      <c r="BV77" s="304"/>
      <c r="BW77" s="220">
        <f>IF(COUNT($G77:G77),EDATE(EDATE($G77,34),0))</f>
        <v>44475</v>
      </c>
      <c r="BX77" s="304"/>
      <c r="BY77" s="220">
        <f>IF(COUNT($G77:G77),EDATE(EDATE($G77,35),0))</f>
        <v>44506</v>
      </c>
      <c r="BZ77" s="304"/>
      <c r="CA77" s="220">
        <f>IF(COUNT($G77:G77),EDATE(EDATE($G77,36),0))</f>
        <v>44536</v>
      </c>
      <c r="CB77" s="304"/>
      <c r="CC77" s="220">
        <f>IF(COUNT($G77:G77),EDATE(EDATE($G77,37),0))</f>
        <v>44567</v>
      </c>
      <c r="CD77" s="304"/>
      <c r="CE77" s="220">
        <f>IF(COUNT($G77:G77),EDATE(EDATE($G77,38),0))</f>
        <v>44598</v>
      </c>
      <c r="CF77" s="304"/>
      <c r="CG77" s="220">
        <f>IF(COUNT($G77:G77),EDATE(EDATE($G77,39),0))</f>
        <v>44626</v>
      </c>
      <c r="CH77" s="304"/>
      <c r="CI77" s="220">
        <f>IF(COUNT($G77:G77),EDATE(EDATE($G77,40),0))</f>
        <v>44657</v>
      </c>
      <c r="CJ77" s="304"/>
      <c r="CK77" s="220">
        <f>IF(COUNT($G77:G77),EDATE(EDATE($G77,41),0))</f>
        <v>44687</v>
      </c>
      <c r="CL77" s="304"/>
      <c r="CM77" s="220">
        <f>IF(COUNT($G77:G77),EDATE(EDATE($G77,42),0))</f>
        <v>44718</v>
      </c>
      <c r="CN77" s="304"/>
      <c r="CO77" s="220">
        <f>IF(COUNT($G77:G77),EDATE(EDATE($G77,43),0))</f>
        <v>44748</v>
      </c>
      <c r="CP77" s="304"/>
      <c r="CQ77" s="220">
        <f>IF(COUNT($G77:G77),EDATE(EDATE($G77,44),0))</f>
        <v>44779</v>
      </c>
      <c r="CR77" s="304"/>
      <c r="CS77" s="220">
        <f>IF(COUNT($G77:G77),EDATE(EDATE($G77,45),0))</f>
        <v>44810</v>
      </c>
      <c r="CT77" s="304"/>
      <c r="CU77" s="220">
        <f>IF(COUNT($G77:G77),EDATE(EDATE($G77,46),0))</f>
        <v>44840</v>
      </c>
      <c r="CV77" s="304"/>
      <c r="CW77" s="220">
        <f>IF(COUNT($G77:G77),EDATE(EDATE($G77,47),0))</f>
        <v>44871</v>
      </c>
      <c r="CX77" s="304"/>
      <c r="CY77" s="220">
        <f>IF(COUNT($G77:G77),EDATE(EDATE($G77,48),0))</f>
        <v>44901</v>
      </c>
      <c r="CZ77" s="304"/>
      <c r="DA77" s="220">
        <f>IF(COUNT($G77:G77),EDATE(EDATE($G77,49),0))</f>
        <v>44932</v>
      </c>
      <c r="DB77" s="304"/>
      <c r="DC77" s="220">
        <f>IF(COUNT($G77:G77),EDATE(EDATE($G77,50),0))</f>
        <v>44963</v>
      </c>
      <c r="DD77" s="304"/>
      <c r="DE77" s="220">
        <f>IF(COUNT($G77:G77),EDATE(EDATE($G77,51),0))</f>
        <v>44991</v>
      </c>
      <c r="DF77" s="304"/>
      <c r="DG77" s="220">
        <f>IF(COUNT($G77:G77),EDATE(EDATE($G77,52),0))</f>
        <v>45022</v>
      </c>
      <c r="DH77" s="304"/>
      <c r="DI77" s="220">
        <f>IF(COUNT($G77:G77),EDATE(EDATE($G77,53),0))</f>
        <v>45052</v>
      </c>
      <c r="DJ77" s="304"/>
      <c r="DK77" s="220">
        <f>IF(COUNT($G77:G77),EDATE(EDATE($G77,54),0))</f>
        <v>45083</v>
      </c>
      <c r="DL77" s="304"/>
      <c r="DM77" s="220">
        <f>IF(COUNT($G77:G77),EDATE(EDATE($G77,55),0))</f>
        <v>45113</v>
      </c>
      <c r="DN77" s="304"/>
      <c r="DO77" s="220">
        <f>IF(COUNT($G77:G77),EDATE(EDATE($G77,56),0))</f>
        <v>45144</v>
      </c>
      <c r="DP77" s="304"/>
      <c r="DQ77" s="220">
        <f>IF(COUNT($G77:G77),EDATE(EDATE($G77,57),0))</f>
        <v>45175</v>
      </c>
      <c r="DR77" s="304"/>
      <c r="DS77" s="220">
        <f>IF(COUNT($G77:G77),EDATE(EDATE($G77,58),0))</f>
        <v>45205</v>
      </c>
      <c r="DT77" s="304"/>
      <c r="DU77" s="220">
        <f>IF(COUNT($G77:G77),EDATE(EDATE($G77,59),0))</f>
        <v>45236</v>
      </c>
      <c r="DV77" s="304"/>
      <c r="DW77" s="220">
        <f>IF(COUNT($G77:G77),EDATE(EDATE($G77,60),0))</f>
        <v>45266</v>
      </c>
      <c r="DX77" s="304"/>
      <c r="DY77" s="220">
        <f>IF(COUNT($G77:G77),EDATE(EDATE($G77,61),0))</f>
        <v>45297</v>
      </c>
      <c r="DZ77" s="304"/>
      <c r="EA77" s="220">
        <f>IF(COUNT($G77:G77),EDATE(EDATE($G77,62),0))</f>
        <v>45328</v>
      </c>
      <c r="EB77" s="304"/>
      <c r="EC77" s="220">
        <f>IF(COUNT($G77:G77),EDATE(EDATE($G77,63),0))</f>
        <v>45357</v>
      </c>
      <c r="ED77" s="304"/>
      <c r="EE77" s="220">
        <f>IF(COUNT($G77:G77),EDATE(EDATE($G77,64),0))</f>
        <v>45388</v>
      </c>
      <c r="EF77" s="308"/>
      <c r="EG77" s="47"/>
    </row>
    <row r="78" spans="1:137" ht="21" customHeight="1" thickBot="1">
      <c r="A78" s="215" t="str">
        <f t="shared" ca="1" si="1"/>
        <v/>
      </c>
      <c r="B78" s="280"/>
      <c r="C78" s="282" t="e">
        <f>+VLOOKUP(B78,'اسماء العملاء'!$A$2:$E$1270,5,FALSE)</f>
        <v>#N/A</v>
      </c>
      <c r="D78" s="282" t="e">
        <f>+VLOOKUP(B78,'اسماء العملاء'!$A$2:$C$1270,2,FALSE)</f>
        <v>#N/A</v>
      </c>
      <c r="E78" s="282" t="e">
        <f>+VLOOKUP(B78,'اسماء العملاء'!$A$2:$C$1270,3,FALSE)</f>
        <v>#N/A</v>
      </c>
      <c r="F78" s="218" t="e">
        <f>+VLOOKUP(B78,'اسماء العملاء'!$A$2:$F$142,6,FALSE)</f>
        <v>#N/A</v>
      </c>
      <c r="G78" s="220">
        <v>43441</v>
      </c>
      <c r="H78" s="303"/>
      <c r="I78" s="220">
        <f>IF(COUNT($G78:G78),EDATE(EDATE($G78,1),0))</f>
        <v>43472</v>
      </c>
      <c r="J78" s="304"/>
      <c r="K78" s="220">
        <f>IF(COUNT($G78:G78),EDATE(EDATE($G78,2),0))</f>
        <v>43503</v>
      </c>
      <c r="L78" s="304"/>
      <c r="M78" s="220">
        <f>IF(COUNT($G78:G78),EDATE(EDATE($G78,3),0))</f>
        <v>43531</v>
      </c>
      <c r="N78" s="304"/>
      <c r="O78" s="220">
        <f>IF(COUNT($G78:G78),EDATE(EDATE($G78,4),0))</f>
        <v>43562</v>
      </c>
      <c r="P78" s="304"/>
      <c r="Q78" s="220">
        <f>IF(COUNT($G78:G78),EDATE(EDATE($G78,5),0))</f>
        <v>43592</v>
      </c>
      <c r="R78" s="304"/>
      <c r="S78" s="220">
        <f>IF(COUNT($G78:G78),EDATE(EDATE($G78,6),0))</f>
        <v>43623</v>
      </c>
      <c r="T78" s="304"/>
      <c r="U78" s="220">
        <f>IF(COUNT($G78:G78),EDATE(EDATE($G78,7),0))</f>
        <v>43653</v>
      </c>
      <c r="V78" s="304"/>
      <c r="W78" s="220">
        <f>IF(COUNT($G78:G78),EDATE(EDATE($G78,8),0))</f>
        <v>43684</v>
      </c>
      <c r="X78" s="304"/>
      <c r="Y78" s="220">
        <f>IF(COUNT($G78:G78),EDATE(EDATE($G78,9),0))</f>
        <v>43715</v>
      </c>
      <c r="Z78" s="304"/>
      <c r="AA78" s="220">
        <f>IF(COUNT($G78:G78),EDATE(EDATE($G78,10),0))</f>
        <v>43745</v>
      </c>
      <c r="AB78" s="304"/>
      <c r="AC78" s="220">
        <f>IF(COUNT($G78:G78),EDATE(EDATE($G78,11),0))</f>
        <v>43776</v>
      </c>
      <c r="AD78" s="304"/>
      <c r="AE78" s="220">
        <f>IF(COUNT($G78:G78),EDATE(EDATE($G78,12),0))</f>
        <v>43806</v>
      </c>
      <c r="AF78" s="304"/>
      <c r="AG78" s="220">
        <f>IF(COUNT($G78:G78),EDATE(EDATE($G78,13),0))</f>
        <v>43837</v>
      </c>
      <c r="AH78" s="304"/>
      <c r="AI78" s="220">
        <f>IF(COUNT($G78:G78),EDATE(EDATE($G78,14),0))</f>
        <v>43868</v>
      </c>
      <c r="AJ78" s="304"/>
      <c r="AK78" s="220">
        <f>IF(COUNT($G78:G78),EDATE(EDATE($G78,15),0))</f>
        <v>43897</v>
      </c>
      <c r="AL78" s="304"/>
      <c r="AM78" s="220">
        <f>IF(COUNT($G78:G78),EDATE(EDATE($G78,16),0))</f>
        <v>43928</v>
      </c>
      <c r="AN78" s="304"/>
      <c r="AO78" s="220">
        <f>IF(COUNT($G78:G78),EDATE(EDATE($G78,17),0))</f>
        <v>43958</v>
      </c>
      <c r="AP78" s="304"/>
      <c r="AQ78" s="220">
        <f>IF(COUNT($G78:G78),EDATE(EDATE($G78,18),0))</f>
        <v>43989</v>
      </c>
      <c r="AR78" s="304"/>
      <c r="AS78" s="220">
        <f>IF(COUNT($G78:G78),EDATE(EDATE($G78,19),0))</f>
        <v>44019</v>
      </c>
      <c r="AT78" s="304"/>
      <c r="AU78" s="220">
        <f>IF(COUNT($G78:G78),EDATE(EDATE($G78,20),0))</f>
        <v>44050</v>
      </c>
      <c r="AV78" s="304"/>
      <c r="AW78" s="220">
        <f>IF(COUNT($G78:G78),EDATE(EDATE($G78,21),0))</f>
        <v>44081</v>
      </c>
      <c r="AX78" s="304"/>
      <c r="AY78" s="220">
        <f>IF(COUNT($G78:G78),EDATE(EDATE($G78,22),0))</f>
        <v>44111</v>
      </c>
      <c r="AZ78" s="304"/>
      <c r="BA78" s="220">
        <f>IF(COUNT($G78:G78),EDATE(EDATE($G78,23),0))</f>
        <v>44142</v>
      </c>
      <c r="BB78" s="304"/>
      <c r="BC78" s="220">
        <f>IF(COUNT($G78:G78),EDATE(EDATE($G78,24),0))</f>
        <v>44172</v>
      </c>
      <c r="BD78" s="304"/>
      <c r="BE78" s="220">
        <f>IF(COUNT($G78:G78),EDATE(EDATE($G78,25),0))</f>
        <v>44203</v>
      </c>
      <c r="BF78" s="304"/>
      <c r="BG78" s="220">
        <f>IF(COUNT($G78:G78),EDATE(EDATE($G78,26),0))</f>
        <v>44234</v>
      </c>
      <c r="BH78" s="304"/>
      <c r="BI78" s="220">
        <f>IF(COUNT($G78:G78),EDATE(EDATE($G78,27),0))</f>
        <v>44262</v>
      </c>
      <c r="BJ78" s="304"/>
      <c r="BK78" s="220">
        <f>IF(COUNT($G78:G78),EDATE(EDATE($G78,28),0))</f>
        <v>44293</v>
      </c>
      <c r="BL78" s="304"/>
      <c r="BM78" s="220">
        <f>IF(COUNT($G78:G78),EDATE(EDATE($G78,29),0))</f>
        <v>44323</v>
      </c>
      <c r="BN78" s="304"/>
      <c r="BO78" s="220">
        <f>IF(COUNT($G78:G78),EDATE(EDATE($G78,30),0))</f>
        <v>44354</v>
      </c>
      <c r="BP78" s="304"/>
      <c r="BQ78" s="220">
        <f>IF(COUNT($G78:G78),EDATE(EDATE($G78,31),0))</f>
        <v>44384</v>
      </c>
      <c r="BR78" s="304"/>
      <c r="BS78" s="220">
        <f>IF(COUNT($G78:G78),EDATE(EDATE($G78,32),0))</f>
        <v>44415</v>
      </c>
      <c r="BT78" s="304"/>
      <c r="BU78" s="220">
        <f>IF(COUNT($G78:G78),EDATE(EDATE($G78,33),0))</f>
        <v>44446</v>
      </c>
      <c r="BV78" s="304"/>
      <c r="BW78" s="220">
        <f>IF(COUNT($G78:G78),EDATE(EDATE($G78,34),0))</f>
        <v>44476</v>
      </c>
      <c r="BX78" s="304"/>
      <c r="BY78" s="220">
        <f>IF(COUNT($G78:G78),EDATE(EDATE($G78,35),0))</f>
        <v>44507</v>
      </c>
      <c r="BZ78" s="304"/>
      <c r="CA78" s="220">
        <f>IF(COUNT($G78:G78),EDATE(EDATE($G78,36),0))</f>
        <v>44537</v>
      </c>
      <c r="CB78" s="304"/>
      <c r="CC78" s="220">
        <f>IF(COUNT($G78:G78),EDATE(EDATE($G78,37),0))</f>
        <v>44568</v>
      </c>
      <c r="CD78" s="304"/>
      <c r="CE78" s="220">
        <f>IF(COUNT($G78:G78),EDATE(EDATE($G78,38),0))</f>
        <v>44599</v>
      </c>
      <c r="CF78" s="304"/>
      <c r="CG78" s="220">
        <f>IF(COUNT($G78:G78),EDATE(EDATE($G78,39),0))</f>
        <v>44627</v>
      </c>
      <c r="CH78" s="304"/>
      <c r="CI78" s="220">
        <f>IF(COUNT($G78:G78),EDATE(EDATE($G78,40),0))</f>
        <v>44658</v>
      </c>
      <c r="CJ78" s="304"/>
      <c r="CK78" s="220">
        <f>IF(COUNT($G78:G78),EDATE(EDATE($G78,41),0))</f>
        <v>44688</v>
      </c>
      <c r="CL78" s="304"/>
      <c r="CM78" s="220">
        <f>IF(COUNT($G78:G78),EDATE(EDATE($G78,42),0))</f>
        <v>44719</v>
      </c>
      <c r="CN78" s="304"/>
      <c r="CO78" s="220">
        <f>IF(COUNT($G78:G78),EDATE(EDATE($G78,43),0))</f>
        <v>44749</v>
      </c>
      <c r="CP78" s="304"/>
      <c r="CQ78" s="220">
        <f>IF(COUNT($G78:G78),EDATE(EDATE($G78,44),0))</f>
        <v>44780</v>
      </c>
      <c r="CR78" s="304"/>
      <c r="CS78" s="220">
        <f>IF(COUNT($G78:G78),EDATE(EDATE($G78,45),0))</f>
        <v>44811</v>
      </c>
      <c r="CT78" s="304"/>
      <c r="CU78" s="220">
        <f>IF(COUNT($G78:G78),EDATE(EDATE($G78,46),0))</f>
        <v>44841</v>
      </c>
      <c r="CV78" s="304"/>
      <c r="CW78" s="220">
        <f>IF(COUNT($G78:G78),EDATE(EDATE($G78,47),0))</f>
        <v>44872</v>
      </c>
      <c r="CX78" s="304"/>
      <c r="CY78" s="220">
        <f>IF(COUNT($G78:G78),EDATE(EDATE($G78,48),0))</f>
        <v>44902</v>
      </c>
      <c r="CZ78" s="304"/>
      <c r="DA78" s="220">
        <f>IF(COUNT($G78:G78),EDATE(EDATE($G78,49),0))</f>
        <v>44933</v>
      </c>
      <c r="DB78" s="304"/>
      <c r="DC78" s="220">
        <f>IF(COUNT($G78:G78),EDATE(EDATE($G78,50),0))</f>
        <v>44964</v>
      </c>
      <c r="DD78" s="304"/>
      <c r="DE78" s="220">
        <f>IF(COUNT($G78:G78),EDATE(EDATE($G78,51),0))</f>
        <v>44992</v>
      </c>
      <c r="DF78" s="304"/>
      <c r="DG78" s="220">
        <f>IF(COUNT($G78:G78),EDATE(EDATE($G78,52),0))</f>
        <v>45023</v>
      </c>
      <c r="DH78" s="304"/>
      <c r="DI78" s="220">
        <f>IF(COUNT($G78:G78),EDATE(EDATE($G78,53),0))</f>
        <v>45053</v>
      </c>
      <c r="DJ78" s="304"/>
      <c r="DK78" s="220">
        <f>IF(COUNT($G78:G78),EDATE(EDATE($G78,54),0))</f>
        <v>45084</v>
      </c>
      <c r="DL78" s="304"/>
      <c r="DM78" s="220">
        <f>IF(COUNT($G78:G78),EDATE(EDATE($G78,55),0))</f>
        <v>45114</v>
      </c>
      <c r="DN78" s="304"/>
      <c r="DO78" s="220">
        <f>IF(COUNT($G78:G78),EDATE(EDATE($G78,56),0))</f>
        <v>45145</v>
      </c>
      <c r="DP78" s="304"/>
      <c r="DQ78" s="220">
        <f>IF(COUNT($G78:G78),EDATE(EDATE($G78,57),0))</f>
        <v>45176</v>
      </c>
      <c r="DR78" s="304"/>
      <c r="DS78" s="220">
        <f>IF(COUNT($G78:G78),EDATE(EDATE($G78,58),0))</f>
        <v>45206</v>
      </c>
      <c r="DT78" s="304"/>
      <c r="DU78" s="220">
        <f>IF(COUNT($G78:G78),EDATE(EDATE($G78,59),0))</f>
        <v>45237</v>
      </c>
      <c r="DV78" s="304"/>
      <c r="DW78" s="220">
        <f>IF(COUNT($G78:G78),EDATE(EDATE($G78,60),0))</f>
        <v>45267</v>
      </c>
      <c r="DX78" s="304"/>
      <c r="DY78" s="220">
        <f>IF(COUNT($G78:G78),EDATE(EDATE($G78,61),0))</f>
        <v>45298</v>
      </c>
      <c r="DZ78" s="304"/>
      <c r="EA78" s="220">
        <f>IF(COUNT($G78:G78),EDATE(EDATE($G78,62),0))</f>
        <v>45329</v>
      </c>
      <c r="EB78" s="304"/>
      <c r="EC78" s="220">
        <f>IF(COUNT($G78:G78),EDATE(EDATE($G78,63),0))</f>
        <v>45358</v>
      </c>
      <c r="ED78" s="304"/>
      <c r="EE78" s="220">
        <f>IF(COUNT($G78:G78),EDATE(EDATE($G78,64),0))</f>
        <v>45389</v>
      </c>
      <c r="EF78" s="308"/>
      <c r="EG78" s="47"/>
    </row>
    <row r="79" spans="1:137" ht="21" customHeight="1" thickBot="1">
      <c r="A79" s="215" t="str">
        <f t="shared" ca="1" si="1"/>
        <v/>
      </c>
      <c r="B79" s="280"/>
      <c r="C79" s="282" t="e">
        <f>+VLOOKUP(B79,'اسماء العملاء'!$A$2:$E$1270,5,FALSE)</f>
        <v>#N/A</v>
      </c>
      <c r="D79" s="282" t="e">
        <f>+VLOOKUP(B79,'اسماء العملاء'!$A$2:$C$1270,2,FALSE)</f>
        <v>#N/A</v>
      </c>
      <c r="E79" s="282" t="e">
        <f>+VLOOKUP(B79,'اسماء العملاء'!$A$2:$C$1270,3,FALSE)</f>
        <v>#N/A</v>
      </c>
      <c r="F79" s="218" t="e">
        <f>+VLOOKUP(B79,'اسماء العملاء'!$A$2:$F$142,6,FALSE)</f>
        <v>#N/A</v>
      </c>
      <c r="G79" s="220">
        <v>43442</v>
      </c>
      <c r="H79" s="303"/>
      <c r="I79" s="220">
        <f>IF(COUNT($G79:G79),EDATE(EDATE($G79,1),0))</f>
        <v>43473</v>
      </c>
      <c r="J79" s="304"/>
      <c r="K79" s="220">
        <f>IF(COUNT($G79:G79),EDATE(EDATE($G79,2),0))</f>
        <v>43504</v>
      </c>
      <c r="L79" s="304"/>
      <c r="M79" s="220">
        <f>IF(COUNT($G79:G79),EDATE(EDATE($G79,3),0))</f>
        <v>43532</v>
      </c>
      <c r="N79" s="304"/>
      <c r="O79" s="220">
        <f>IF(COUNT($G79:G79),EDATE(EDATE($G79,4),0))</f>
        <v>43563</v>
      </c>
      <c r="P79" s="304"/>
      <c r="Q79" s="220">
        <f>IF(COUNT($G79:G79),EDATE(EDATE($G79,5),0))</f>
        <v>43593</v>
      </c>
      <c r="R79" s="304"/>
      <c r="S79" s="220">
        <f>IF(COUNT($G79:G79),EDATE(EDATE($G79,6),0))</f>
        <v>43624</v>
      </c>
      <c r="T79" s="304"/>
      <c r="U79" s="220">
        <f>IF(COUNT($G79:G79),EDATE(EDATE($G79,7),0))</f>
        <v>43654</v>
      </c>
      <c r="V79" s="304"/>
      <c r="W79" s="220">
        <f>IF(COUNT($G79:G79),EDATE(EDATE($G79,8),0))</f>
        <v>43685</v>
      </c>
      <c r="X79" s="304"/>
      <c r="Y79" s="220">
        <f>IF(COUNT($G79:G79),EDATE(EDATE($G79,9),0))</f>
        <v>43716</v>
      </c>
      <c r="Z79" s="304"/>
      <c r="AA79" s="220">
        <f>IF(COUNT($G79:G79),EDATE(EDATE($G79,10),0))</f>
        <v>43746</v>
      </c>
      <c r="AB79" s="304"/>
      <c r="AC79" s="220">
        <f>IF(COUNT($G79:G79),EDATE(EDATE($G79,11),0))</f>
        <v>43777</v>
      </c>
      <c r="AD79" s="304"/>
      <c r="AE79" s="220">
        <f>IF(COUNT($G79:G79),EDATE(EDATE($G79,12),0))</f>
        <v>43807</v>
      </c>
      <c r="AF79" s="304"/>
      <c r="AG79" s="220">
        <f>IF(COUNT($G79:G79),EDATE(EDATE($G79,13),0))</f>
        <v>43838</v>
      </c>
      <c r="AH79" s="304"/>
      <c r="AI79" s="220">
        <f>IF(COUNT($G79:G79),EDATE(EDATE($G79,14),0))</f>
        <v>43869</v>
      </c>
      <c r="AJ79" s="304"/>
      <c r="AK79" s="220">
        <f>IF(COUNT($G79:G79),EDATE(EDATE($G79,15),0))</f>
        <v>43898</v>
      </c>
      <c r="AL79" s="304"/>
      <c r="AM79" s="220">
        <f>IF(COUNT($G79:G79),EDATE(EDATE($G79,16),0))</f>
        <v>43929</v>
      </c>
      <c r="AN79" s="304"/>
      <c r="AO79" s="220">
        <f>IF(COUNT($G79:G79),EDATE(EDATE($G79,17),0))</f>
        <v>43959</v>
      </c>
      <c r="AP79" s="304"/>
      <c r="AQ79" s="220">
        <f>IF(COUNT($G79:G79),EDATE(EDATE($G79,18),0))</f>
        <v>43990</v>
      </c>
      <c r="AR79" s="304"/>
      <c r="AS79" s="220">
        <f>IF(COUNT($G79:G79),EDATE(EDATE($G79,19),0))</f>
        <v>44020</v>
      </c>
      <c r="AT79" s="304"/>
      <c r="AU79" s="220">
        <f>IF(COUNT($G79:G79),EDATE(EDATE($G79,20),0))</f>
        <v>44051</v>
      </c>
      <c r="AV79" s="304"/>
      <c r="AW79" s="220">
        <f>IF(COUNT($G79:G79),EDATE(EDATE($G79,21),0))</f>
        <v>44082</v>
      </c>
      <c r="AX79" s="304"/>
      <c r="AY79" s="220">
        <f>IF(COUNT($G79:G79),EDATE(EDATE($G79,22),0))</f>
        <v>44112</v>
      </c>
      <c r="AZ79" s="304"/>
      <c r="BA79" s="220">
        <f>IF(COUNT($G79:G79),EDATE(EDATE($G79,23),0))</f>
        <v>44143</v>
      </c>
      <c r="BB79" s="304"/>
      <c r="BC79" s="220">
        <f>IF(COUNT($G79:G79),EDATE(EDATE($G79,24),0))</f>
        <v>44173</v>
      </c>
      <c r="BD79" s="304"/>
      <c r="BE79" s="220">
        <f>IF(COUNT($G79:G79),EDATE(EDATE($G79,25),0))</f>
        <v>44204</v>
      </c>
      <c r="BF79" s="304"/>
      <c r="BG79" s="220">
        <f>IF(COUNT($G79:G79),EDATE(EDATE($G79,26),0))</f>
        <v>44235</v>
      </c>
      <c r="BH79" s="304"/>
      <c r="BI79" s="220">
        <f>IF(COUNT($G79:G79),EDATE(EDATE($G79,27),0))</f>
        <v>44263</v>
      </c>
      <c r="BJ79" s="304"/>
      <c r="BK79" s="220">
        <f>IF(COUNT($G79:G79),EDATE(EDATE($G79,28),0))</f>
        <v>44294</v>
      </c>
      <c r="BL79" s="304"/>
      <c r="BM79" s="220">
        <f>IF(COUNT($G79:G79),EDATE(EDATE($G79,29),0))</f>
        <v>44324</v>
      </c>
      <c r="BN79" s="304"/>
      <c r="BO79" s="220">
        <f>IF(COUNT($G79:G79),EDATE(EDATE($G79,30),0))</f>
        <v>44355</v>
      </c>
      <c r="BP79" s="304"/>
      <c r="BQ79" s="220">
        <f>IF(COUNT($G79:G79),EDATE(EDATE($G79,31),0))</f>
        <v>44385</v>
      </c>
      <c r="BR79" s="304"/>
      <c r="BS79" s="220">
        <f>IF(COUNT($G79:G79),EDATE(EDATE($G79,32),0))</f>
        <v>44416</v>
      </c>
      <c r="BT79" s="304"/>
      <c r="BU79" s="220">
        <f>IF(COUNT($G79:G79),EDATE(EDATE($G79,33),0))</f>
        <v>44447</v>
      </c>
      <c r="BV79" s="304"/>
      <c r="BW79" s="220">
        <f>IF(COUNT($G79:G79),EDATE(EDATE($G79,34),0))</f>
        <v>44477</v>
      </c>
      <c r="BX79" s="304"/>
      <c r="BY79" s="220">
        <f>IF(COUNT($G79:G79),EDATE(EDATE($G79,35),0))</f>
        <v>44508</v>
      </c>
      <c r="BZ79" s="304"/>
      <c r="CA79" s="220">
        <f>IF(COUNT($G79:G79),EDATE(EDATE($G79,36),0))</f>
        <v>44538</v>
      </c>
      <c r="CB79" s="304"/>
      <c r="CC79" s="220">
        <f>IF(COUNT($G79:G79),EDATE(EDATE($G79,37),0))</f>
        <v>44569</v>
      </c>
      <c r="CD79" s="304"/>
      <c r="CE79" s="220">
        <f>IF(COUNT($G79:G79),EDATE(EDATE($G79,38),0))</f>
        <v>44600</v>
      </c>
      <c r="CF79" s="304"/>
      <c r="CG79" s="220">
        <f>IF(COUNT($G79:G79),EDATE(EDATE($G79,39),0))</f>
        <v>44628</v>
      </c>
      <c r="CH79" s="304"/>
      <c r="CI79" s="220">
        <f>IF(COUNT($G79:G79),EDATE(EDATE($G79,40),0))</f>
        <v>44659</v>
      </c>
      <c r="CJ79" s="304"/>
      <c r="CK79" s="220">
        <f>IF(COUNT($G79:G79),EDATE(EDATE($G79,41),0))</f>
        <v>44689</v>
      </c>
      <c r="CL79" s="304"/>
      <c r="CM79" s="220">
        <f>IF(COUNT($G79:G79),EDATE(EDATE($G79,42),0))</f>
        <v>44720</v>
      </c>
      <c r="CN79" s="304"/>
      <c r="CO79" s="220">
        <f>IF(COUNT($G79:G79),EDATE(EDATE($G79,43),0))</f>
        <v>44750</v>
      </c>
      <c r="CP79" s="304"/>
      <c r="CQ79" s="220">
        <f>IF(COUNT($G79:G79),EDATE(EDATE($G79,44),0))</f>
        <v>44781</v>
      </c>
      <c r="CR79" s="304"/>
      <c r="CS79" s="220">
        <f>IF(COUNT($G79:G79),EDATE(EDATE($G79,45),0))</f>
        <v>44812</v>
      </c>
      <c r="CT79" s="304"/>
      <c r="CU79" s="220">
        <f>IF(COUNT($G79:G79),EDATE(EDATE($G79,46),0))</f>
        <v>44842</v>
      </c>
      <c r="CV79" s="304"/>
      <c r="CW79" s="220">
        <f>IF(COUNT($G79:G79),EDATE(EDATE($G79,47),0))</f>
        <v>44873</v>
      </c>
      <c r="CX79" s="304"/>
      <c r="CY79" s="220">
        <f>IF(COUNT($G79:G79),EDATE(EDATE($G79,48),0))</f>
        <v>44903</v>
      </c>
      <c r="CZ79" s="304"/>
      <c r="DA79" s="220">
        <f>IF(COUNT($G79:G79),EDATE(EDATE($G79,49),0))</f>
        <v>44934</v>
      </c>
      <c r="DB79" s="304"/>
      <c r="DC79" s="220">
        <f>IF(COUNT($G79:G79),EDATE(EDATE($G79,50),0))</f>
        <v>44965</v>
      </c>
      <c r="DD79" s="304"/>
      <c r="DE79" s="220">
        <f>IF(COUNT($G79:G79),EDATE(EDATE($G79,51),0))</f>
        <v>44993</v>
      </c>
      <c r="DF79" s="304"/>
      <c r="DG79" s="220">
        <f>IF(COUNT($G79:G79),EDATE(EDATE($G79,52),0))</f>
        <v>45024</v>
      </c>
      <c r="DH79" s="304"/>
      <c r="DI79" s="220">
        <f>IF(COUNT($G79:G79),EDATE(EDATE($G79,53),0))</f>
        <v>45054</v>
      </c>
      <c r="DJ79" s="304"/>
      <c r="DK79" s="220">
        <f>IF(COUNT($G79:G79),EDATE(EDATE($G79,54),0))</f>
        <v>45085</v>
      </c>
      <c r="DL79" s="304"/>
      <c r="DM79" s="220">
        <f>IF(COUNT($G79:G79),EDATE(EDATE($G79,55),0))</f>
        <v>45115</v>
      </c>
      <c r="DN79" s="304"/>
      <c r="DO79" s="220">
        <f>IF(COUNT($G79:G79),EDATE(EDATE($G79,56),0))</f>
        <v>45146</v>
      </c>
      <c r="DP79" s="304"/>
      <c r="DQ79" s="220">
        <f>IF(COUNT($G79:G79),EDATE(EDATE($G79,57),0))</f>
        <v>45177</v>
      </c>
      <c r="DR79" s="304"/>
      <c r="DS79" s="220">
        <f>IF(COUNT($G79:G79),EDATE(EDATE($G79,58),0))</f>
        <v>45207</v>
      </c>
      <c r="DT79" s="304"/>
      <c r="DU79" s="220">
        <f>IF(COUNT($G79:G79),EDATE(EDATE($G79,59),0))</f>
        <v>45238</v>
      </c>
      <c r="DV79" s="304"/>
      <c r="DW79" s="220">
        <f>IF(COUNT($G79:G79),EDATE(EDATE($G79,60),0))</f>
        <v>45268</v>
      </c>
      <c r="DX79" s="304"/>
      <c r="DY79" s="220">
        <f>IF(COUNT($G79:G79),EDATE(EDATE($G79,61),0))</f>
        <v>45299</v>
      </c>
      <c r="DZ79" s="304"/>
      <c r="EA79" s="220">
        <f>IF(COUNT($G79:G79),EDATE(EDATE($G79,62),0))</f>
        <v>45330</v>
      </c>
      <c r="EB79" s="304"/>
      <c r="EC79" s="220">
        <f>IF(COUNT($G79:G79),EDATE(EDATE($G79,63),0))</f>
        <v>45359</v>
      </c>
      <c r="ED79" s="304"/>
      <c r="EE79" s="220">
        <f>IF(COUNT($G79:G79),EDATE(EDATE($G79,64),0))</f>
        <v>45390</v>
      </c>
      <c r="EF79" s="308"/>
      <c r="EG79" s="47"/>
    </row>
    <row r="80" spans="1:137" ht="21" customHeight="1" thickBot="1">
      <c r="A80" s="215" t="str">
        <f t="shared" ca="1" si="1"/>
        <v/>
      </c>
      <c r="B80" s="280"/>
      <c r="C80" s="282" t="e">
        <f>+VLOOKUP(B80,'اسماء العملاء'!$A$2:$E$1270,5,FALSE)</f>
        <v>#N/A</v>
      </c>
      <c r="D80" s="282" t="e">
        <f>+VLOOKUP(B80,'اسماء العملاء'!$A$2:$C$1270,2,FALSE)</f>
        <v>#N/A</v>
      </c>
      <c r="E80" s="282" t="e">
        <f>+VLOOKUP(B80,'اسماء العملاء'!$A$2:$C$1270,3,FALSE)</f>
        <v>#N/A</v>
      </c>
      <c r="F80" s="218" t="e">
        <f>+VLOOKUP(B80,'اسماء العملاء'!$A$2:$F$142,6,FALSE)</f>
        <v>#N/A</v>
      </c>
      <c r="G80" s="220">
        <v>43443</v>
      </c>
      <c r="H80" s="303"/>
      <c r="I80" s="220">
        <f>IF(COUNT($G80:G80),EDATE(EDATE($G80,1),0))</f>
        <v>43474</v>
      </c>
      <c r="J80" s="304"/>
      <c r="K80" s="220">
        <f>IF(COUNT($G80:G80),EDATE(EDATE($G80,2),0))</f>
        <v>43505</v>
      </c>
      <c r="L80" s="304"/>
      <c r="M80" s="220">
        <f>IF(COUNT($G80:G80),EDATE(EDATE($G80,3),0))</f>
        <v>43533</v>
      </c>
      <c r="N80" s="304"/>
      <c r="O80" s="220">
        <f>IF(COUNT($G80:G80),EDATE(EDATE($G80,4),0))</f>
        <v>43564</v>
      </c>
      <c r="P80" s="304"/>
      <c r="Q80" s="220">
        <f>IF(COUNT($G80:G80),EDATE(EDATE($G80,5),0))</f>
        <v>43594</v>
      </c>
      <c r="R80" s="304"/>
      <c r="S80" s="220">
        <f>IF(COUNT($G80:G80),EDATE(EDATE($G80,6),0))</f>
        <v>43625</v>
      </c>
      <c r="T80" s="304"/>
      <c r="U80" s="220">
        <f>IF(COUNT($G80:G80),EDATE(EDATE($G80,7),0))</f>
        <v>43655</v>
      </c>
      <c r="V80" s="304"/>
      <c r="W80" s="220">
        <f>IF(COUNT($G80:G80),EDATE(EDATE($G80,8),0))</f>
        <v>43686</v>
      </c>
      <c r="X80" s="304"/>
      <c r="Y80" s="220">
        <f>IF(COUNT($G80:G80),EDATE(EDATE($G80,9),0))</f>
        <v>43717</v>
      </c>
      <c r="Z80" s="304"/>
      <c r="AA80" s="220">
        <f>IF(COUNT($G80:G80),EDATE(EDATE($G80,10),0))</f>
        <v>43747</v>
      </c>
      <c r="AB80" s="304"/>
      <c r="AC80" s="220">
        <f>IF(COUNT($G80:G80),EDATE(EDATE($G80,11),0))</f>
        <v>43778</v>
      </c>
      <c r="AD80" s="304"/>
      <c r="AE80" s="220">
        <f>IF(COUNT($G80:G80),EDATE(EDATE($G80,12),0))</f>
        <v>43808</v>
      </c>
      <c r="AF80" s="304"/>
      <c r="AG80" s="220">
        <f>IF(COUNT($G80:G80),EDATE(EDATE($G80,13),0))</f>
        <v>43839</v>
      </c>
      <c r="AH80" s="304"/>
      <c r="AI80" s="220">
        <f>IF(COUNT($G80:G80),EDATE(EDATE($G80,14),0))</f>
        <v>43870</v>
      </c>
      <c r="AJ80" s="304"/>
      <c r="AK80" s="220">
        <f>IF(COUNT($G80:G80),EDATE(EDATE($G80,15),0))</f>
        <v>43899</v>
      </c>
      <c r="AL80" s="304"/>
      <c r="AM80" s="220">
        <f>IF(COUNT($G80:G80),EDATE(EDATE($G80,16),0))</f>
        <v>43930</v>
      </c>
      <c r="AN80" s="304"/>
      <c r="AO80" s="220">
        <f>IF(COUNT($G80:G80),EDATE(EDATE($G80,17),0))</f>
        <v>43960</v>
      </c>
      <c r="AP80" s="304"/>
      <c r="AQ80" s="220">
        <f>IF(COUNT($G80:G80),EDATE(EDATE($G80,18),0))</f>
        <v>43991</v>
      </c>
      <c r="AR80" s="304"/>
      <c r="AS80" s="220">
        <f>IF(COUNT($G80:G80),EDATE(EDATE($G80,19),0))</f>
        <v>44021</v>
      </c>
      <c r="AT80" s="304"/>
      <c r="AU80" s="220">
        <f>IF(COUNT($G80:G80),EDATE(EDATE($G80,20),0))</f>
        <v>44052</v>
      </c>
      <c r="AV80" s="304"/>
      <c r="AW80" s="220">
        <f>IF(COUNT($G80:G80),EDATE(EDATE($G80,21),0))</f>
        <v>44083</v>
      </c>
      <c r="AX80" s="304"/>
      <c r="AY80" s="220">
        <f>IF(COUNT($G80:G80),EDATE(EDATE($G80,22),0))</f>
        <v>44113</v>
      </c>
      <c r="AZ80" s="304"/>
      <c r="BA80" s="220">
        <f>IF(COUNT($G80:G80),EDATE(EDATE($G80,23),0))</f>
        <v>44144</v>
      </c>
      <c r="BB80" s="304"/>
      <c r="BC80" s="220">
        <f>IF(COUNT($G80:G80),EDATE(EDATE($G80,24),0))</f>
        <v>44174</v>
      </c>
      <c r="BD80" s="304"/>
      <c r="BE80" s="220">
        <f>IF(COUNT($G80:G80),EDATE(EDATE($G80,25),0))</f>
        <v>44205</v>
      </c>
      <c r="BF80" s="304"/>
      <c r="BG80" s="220">
        <f>IF(COUNT($G80:G80),EDATE(EDATE($G80,26),0))</f>
        <v>44236</v>
      </c>
      <c r="BH80" s="304"/>
      <c r="BI80" s="220">
        <f>IF(COUNT($G80:G80),EDATE(EDATE($G80,27),0))</f>
        <v>44264</v>
      </c>
      <c r="BJ80" s="304"/>
      <c r="BK80" s="220">
        <f>IF(COUNT($G80:G80),EDATE(EDATE($G80,28),0))</f>
        <v>44295</v>
      </c>
      <c r="BL80" s="304"/>
      <c r="BM80" s="220">
        <f>IF(COUNT($G80:G80),EDATE(EDATE($G80,29),0))</f>
        <v>44325</v>
      </c>
      <c r="BN80" s="304"/>
      <c r="BO80" s="220">
        <f>IF(COUNT($G80:G80),EDATE(EDATE($G80,30),0))</f>
        <v>44356</v>
      </c>
      <c r="BP80" s="304"/>
      <c r="BQ80" s="220">
        <f>IF(COUNT($G80:G80),EDATE(EDATE($G80,31),0))</f>
        <v>44386</v>
      </c>
      <c r="BR80" s="304"/>
      <c r="BS80" s="220">
        <f>IF(COUNT($G80:G80),EDATE(EDATE($G80,32),0))</f>
        <v>44417</v>
      </c>
      <c r="BT80" s="304"/>
      <c r="BU80" s="220">
        <f>IF(COUNT($G80:G80),EDATE(EDATE($G80,33),0))</f>
        <v>44448</v>
      </c>
      <c r="BV80" s="304"/>
      <c r="BW80" s="220">
        <f>IF(COUNT($G80:G80),EDATE(EDATE($G80,34),0))</f>
        <v>44478</v>
      </c>
      <c r="BX80" s="304"/>
      <c r="BY80" s="220">
        <f>IF(COUNT($G80:G80),EDATE(EDATE($G80,35),0))</f>
        <v>44509</v>
      </c>
      <c r="BZ80" s="304"/>
      <c r="CA80" s="220">
        <f>IF(COUNT($G80:G80),EDATE(EDATE($G80,36),0))</f>
        <v>44539</v>
      </c>
      <c r="CB80" s="304"/>
      <c r="CC80" s="220">
        <f>IF(COUNT($G80:G80),EDATE(EDATE($G80,37),0))</f>
        <v>44570</v>
      </c>
      <c r="CD80" s="304"/>
      <c r="CE80" s="220">
        <f>IF(COUNT($G80:G80),EDATE(EDATE($G80,38),0))</f>
        <v>44601</v>
      </c>
      <c r="CF80" s="304"/>
      <c r="CG80" s="220">
        <f>IF(COUNT($G80:G80),EDATE(EDATE($G80,39),0))</f>
        <v>44629</v>
      </c>
      <c r="CH80" s="304"/>
      <c r="CI80" s="220">
        <f>IF(COUNT($G80:G80),EDATE(EDATE($G80,40),0))</f>
        <v>44660</v>
      </c>
      <c r="CJ80" s="304"/>
      <c r="CK80" s="220">
        <f>IF(COUNT($G80:G80),EDATE(EDATE($G80,41),0))</f>
        <v>44690</v>
      </c>
      <c r="CL80" s="304"/>
      <c r="CM80" s="220">
        <f>IF(COUNT($G80:G80),EDATE(EDATE($G80,42),0))</f>
        <v>44721</v>
      </c>
      <c r="CN80" s="304"/>
      <c r="CO80" s="220">
        <f>IF(COUNT($G80:G80),EDATE(EDATE($G80,43),0))</f>
        <v>44751</v>
      </c>
      <c r="CP80" s="304"/>
      <c r="CQ80" s="220">
        <f>IF(COUNT($G80:G80),EDATE(EDATE($G80,44),0))</f>
        <v>44782</v>
      </c>
      <c r="CR80" s="304"/>
      <c r="CS80" s="220">
        <f>IF(COUNT($G80:G80),EDATE(EDATE($G80,45),0))</f>
        <v>44813</v>
      </c>
      <c r="CT80" s="304"/>
      <c r="CU80" s="220">
        <f>IF(COUNT($G80:G80),EDATE(EDATE($G80,46),0))</f>
        <v>44843</v>
      </c>
      <c r="CV80" s="304"/>
      <c r="CW80" s="220">
        <f>IF(COUNT($G80:G80),EDATE(EDATE($G80,47),0))</f>
        <v>44874</v>
      </c>
      <c r="CX80" s="304"/>
      <c r="CY80" s="220">
        <f>IF(COUNT($G80:G80),EDATE(EDATE($G80,48),0))</f>
        <v>44904</v>
      </c>
      <c r="CZ80" s="304"/>
      <c r="DA80" s="220">
        <f>IF(COUNT($G80:G80),EDATE(EDATE($G80,49),0))</f>
        <v>44935</v>
      </c>
      <c r="DB80" s="304"/>
      <c r="DC80" s="220">
        <f>IF(COUNT($G80:G80),EDATE(EDATE($G80,50),0))</f>
        <v>44966</v>
      </c>
      <c r="DD80" s="304"/>
      <c r="DE80" s="220">
        <f>IF(COUNT($G80:G80),EDATE(EDATE($G80,51),0))</f>
        <v>44994</v>
      </c>
      <c r="DF80" s="304"/>
      <c r="DG80" s="220">
        <f>IF(COUNT($G80:G80),EDATE(EDATE($G80,52),0))</f>
        <v>45025</v>
      </c>
      <c r="DH80" s="304"/>
      <c r="DI80" s="220">
        <f>IF(COUNT($G80:G80),EDATE(EDATE($G80,53),0))</f>
        <v>45055</v>
      </c>
      <c r="DJ80" s="304"/>
      <c r="DK80" s="220">
        <f>IF(COUNT($G80:G80),EDATE(EDATE($G80,54),0))</f>
        <v>45086</v>
      </c>
      <c r="DL80" s="304"/>
      <c r="DM80" s="220">
        <f>IF(COUNT($G80:G80),EDATE(EDATE($G80,55),0))</f>
        <v>45116</v>
      </c>
      <c r="DN80" s="304"/>
      <c r="DO80" s="220">
        <f>IF(COUNT($G80:G80),EDATE(EDATE($G80,56),0))</f>
        <v>45147</v>
      </c>
      <c r="DP80" s="304"/>
      <c r="DQ80" s="220">
        <f>IF(COUNT($G80:G80),EDATE(EDATE($G80,57),0))</f>
        <v>45178</v>
      </c>
      <c r="DR80" s="304"/>
      <c r="DS80" s="220">
        <f>IF(COUNT($G80:G80),EDATE(EDATE($G80,58),0))</f>
        <v>45208</v>
      </c>
      <c r="DT80" s="304"/>
      <c r="DU80" s="220">
        <f>IF(COUNT($G80:G80),EDATE(EDATE($G80,59),0))</f>
        <v>45239</v>
      </c>
      <c r="DV80" s="304"/>
      <c r="DW80" s="220">
        <f>IF(COUNT($G80:G80),EDATE(EDATE($G80,60),0))</f>
        <v>45269</v>
      </c>
      <c r="DX80" s="304"/>
      <c r="DY80" s="220">
        <f>IF(COUNT($G80:G80),EDATE(EDATE($G80,61),0))</f>
        <v>45300</v>
      </c>
      <c r="DZ80" s="304"/>
      <c r="EA80" s="220">
        <f>IF(COUNT($G80:G80),EDATE(EDATE($G80,62),0))</f>
        <v>45331</v>
      </c>
      <c r="EB80" s="304"/>
      <c r="EC80" s="220">
        <f>IF(COUNT($G80:G80),EDATE(EDATE($G80,63),0))</f>
        <v>45360</v>
      </c>
      <c r="ED80" s="304"/>
      <c r="EE80" s="220">
        <f>IF(COUNT($G80:G80),EDATE(EDATE($G80,64),0))</f>
        <v>45391</v>
      </c>
      <c r="EF80" s="308"/>
      <c r="EG80" s="47"/>
    </row>
    <row r="81" spans="1:137" ht="21" customHeight="1" thickBot="1">
      <c r="A81" s="215" t="str">
        <f t="shared" ca="1" si="1"/>
        <v/>
      </c>
      <c r="B81" s="280"/>
      <c r="C81" s="282" t="e">
        <f>+VLOOKUP(B81,'اسماء العملاء'!$A$2:$E$1270,5,FALSE)</f>
        <v>#N/A</v>
      </c>
      <c r="D81" s="282" t="e">
        <f>+VLOOKUP(B81,'اسماء العملاء'!$A$2:$C$1270,2,FALSE)</f>
        <v>#N/A</v>
      </c>
      <c r="E81" s="282" t="e">
        <f>+VLOOKUP(B81,'اسماء العملاء'!$A$2:$C$1270,3,FALSE)</f>
        <v>#N/A</v>
      </c>
      <c r="F81" s="218" t="e">
        <f>+VLOOKUP(B81,'اسماء العملاء'!$A$2:$F$142,6,FALSE)</f>
        <v>#N/A</v>
      </c>
      <c r="G81" s="220">
        <v>43444</v>
      </c>
      <c r="H81" s="303"/>
      <c r="I81" s="220">
        <f>IF(COUNT($G81:G81),EDATE(EDATE($G81,1),0))</f>
        <v>43475</v>
      </c>
      <c r="J81" s="304"/>
      <c r="K81" s="220">
        <f>IF(COUNT($G81:G81),EDATE(EDATE($G81,2),0))</f>
        <v>43506</v>
      </c>
      <c r="L81" s="304"/>
      <c r="M81" s="220">
        <f>IF(COUNT($G81:G81),EDATE(EDATE($G81,3),0))</f>
        <v>43534</v>
      </c>
      <c r="N81" s="304"/>
      <c r="O81" s="220">
        <f>IF(COUNT($G81:G81),EDATE(EDATE($G81,4),0))</f>
        <v>43565</v>
      </c>
      <c r="P81" s="304"/>
      <c r="Q81" s="220">
        <f>IF(COUNT($G81:G81),EDATE(EDATE($G81,5),0))</f>
        <v>43595</v>
      </c>
      <c r="R81" s="304"/>
      <c r="S81" s="220">
        <f>IF(COUNT($G81:G81),EDATE(EDATE($G81,6),0))</f>
        <v>43626</v>
      </c>
      <c r="T81" s="304"/>
      <c r="U81" s="220">
        <f>IF(COUNT($G81:G81),EDATE(EDATE($G81,7),0))</f>
        <v>43656</v>
      </c>
      <c r="V81" s="304"/>
      <c r="W81" s="220">
        <f>IF(COUNT($G81:G81),EDATE(EDATE($G81,8),0))</f>
        <v>43687</v>
      </c>
      <c r="X81" s="304"/>
      <c r="Y81" s="220">
        <f>IF(COUNT($G81:G81),EDATE(EDATE($G81,9),0))</f>
        <v>43718</v>
      </c>
      <c r="Z81" s="304"/>
      <c r="AA81" s="220">
        <f>IF(COUNT($G81:G81),EDATE(EDATE($G81,10),0))</f>
        <v>43748</v>
      </c>
      <c r="AB81" s="304"/>
      <c r="AC81" s="220">
        <f>IF(COUNT($G81:G81),EDATE(EDATE($G81,11),0))</f>
        <v>43779</v>
      </c>
      <c r="AD81" s="304"/>
      <c r="AE81" s="220">
        <f>IF(COUNT($G81:G81),EDATE(EDATE($G81,12),0))</f>
        <v>43809</v>
      </c>
      <c r="AF81" s="304"/>
      <c r="AG81" s="220">
        <f>IF(COUNT($G81:G81),EDATE(EDATE($G81,13),0))</f>
        <v>43840</v>
      </c>
      <c r="AH81" s="304"/>
      <c r="AI81" s="220">
        <f>IF(COUNT($G81:G81),EDATE(EDATE($G81,14),0))</f>
        <v>43871</v>
      </c>
      <c r="AJ81" s="304"/>
      <c r="AK81" s="220">
        <f>IF(COUNT($G81:G81),EDATE(EDATE($G81,15),0))</f>
        <v>43900</v>
      </c>
      <c r="AL81" s="304"/>
      <c r="AM81" s="220">
        <f>IF(COUNT($G81:G81),EDATE(EDATE($G81,16),0))</f>
        <v>43931</v>
      </c>
      <c r="AN81" s="304"/>
      <c r="AO81" s="220">
        <f>IF(COUNT($G81:G81),EDATE(EDATE($G81,17),0))</f>
        <v>43961</v>
      </c>
      <c r="AP81" s="304"/>
      <c r="AQ81" s="220">
        <f>IF(COUNT($G81:G81),EDATE(EDATE($G81,18),0))</f>
        <v>43992</v>
      </c>
      <c r="AR81" s="304"/>
      <c r="AS81" s="220">
        <f>IF(COUNT($G81:G81),EDATE(EDATE($G81,19),0))</f>
        <v>44022</v>
      </c>
      <c r="AT81" s="304"/>
      <c r="AU81" s="220">
        <f>IF(COUNT($G81:G81),EDATE(EDATE($G81,20),0))</f>
        <v>44053</v>
      </c>
      <c r="AV81" s="304"/>
      <c r="AW81" s="220">
        <f>IF(COUNT($G81:G81),EDATE(EDATE($G81,21),0))</f>
        <v>44084</v>
      </c>
      <c r="AX81" s="304"/>
      <c r="AY81" s="220">
        <f>IF(COUNT($G81:G81),EDATE(EDATE($G81,22),0))</f>
        <v>44114</v>
      </c>
      <c r="AZ81" s="304"/>
      <c r="BA81" s="220">
        <f>IF(COUNT($G81:G81),EDATE(EDATE($G81,23),0))</f>
        <v>44145</v>
      </c>
      <c r="BB81" s="304"/>
      <c r="BC81" s="220">
        <f>IF(COUNT($G81:G81),EDATE(EDATE($G81,24),0))</f>
        <v>44175</v>
      </c>
      <c r="BD81" s="304"/>
      <c r="BE81" s="220">
        <f>IF(COUNT($G81:G81),EDATE(EDATE($G81,25),0))</f>
        <v>44206</v>
      </c>
      <c r="BF81" s="304"/>
      <c r="BG81" s="220">
        <f>IF(COUNT($G81:G81),EDATE(EDATE($G81,26),0))</f>
        <v>44237</v>
      </c>
      <c r="BH81" s="304"/>
      <c r="BI81" s="220">
        <f>IF(COUNT($G81:G81),EDATE(EDATE($G81,27),0))</f>
        <v>44265</v>
      </c>
      <c r="BJ81" s="304"/>
      <c r="BK81" s="220">
        <f>IF(COUNT($G81:G81),EDATE(EDATE($G81,28),0))</f>
        <v>44296</v>
      </c>
      <c r="BL81" s="304"/>
      <c r="BM81" s="220">
        <f>IF(COUNT($G81:G81),EDATE(EDATE($G81,29),0))</f>
        <v>44326</v>
      </c>
      <c r="BN81" s="304"/>
      <c r="BO81" s="220">
        <f>IF(COUNT($G81:G81),EDATE(EDATE($G81,30),0))</f>
        <v>44357</v>
      </c>
      <c r="BP81" s="304"/>
      <c r="BQ81" s="220">
        <f>IF(COUNT($G81:G81),EDATE(EDATE($G81,31),0))</f>
        <v>44387</v>
      </c>
      <c r="BR81" s="304"/>
      <c r="BS81" s="220">
        <f>IF(COUNT($G81:G81),EDATE(EDATE($G81,32),0))</f>
        <v>44418</v>
      </c>
      <c r="BT81" s="304"/>
      <c r="BU81" s="220">
        <f>IF(COUNT($G81:G81),EDATE(EDATE($G81,33),0))</f>
        <v>44449</v>
      </c>
      <c r="BV81" s="304"/>
      <c r="BW81" s="220">
        <f>IF(COUNT($G81:G81),EDATE(EDATE($G81,34),0))</f>
        <v>44479</v>
      </c>
      <c r="BX81" s="304"/>
      <c r="BY81" s="220">
        <f>IF(COUNT($G81:G81),EDATE(EDATE($G81,35),0))</f>
        <v>44510</v>
      </c>
      <c r="BZ81" s="304"/>
      <c r="CA81" s="220">
        <f>IF(COUNT($G81:G81),EDATE(EDATE($G81,36),0))</f>
        <v>44540</v>
      </c>
      <c r="CB81" s="304"/>
      <c r="CC81" s="220">
        <f>IF(COUNT($G81:G81),EDATE(EDATE($G81,37),0))</f>
        <v>44571</v>
      </c>
      <c r="CD81" s="304"/>
      <c r="CE81" s="220">
        <f>IF(COUNT($G81:G81),EDATE(EDATE($G81,38),0))</f>
        <v>44602</v>
      </c>
      <c r="CF81" s="304"/>
      <c r="CG81" s="220">
        <f>IF(COUNT($G81:G81),EDATE(EDATE($G81,39),0))</f>
        <v>44630</v>
      </c>
      <c r="CH81" s="304"/>
      <c r="CI81" s="220">
        <f>IF(COUNT($G81:G81),EDATE(EDATE($G81,40),0))</f>
        <v>44661</v>
      </c>
      <c r="CJ81" s="304"/>
      <c r="CK81" s="220">
        <f>IF(COUNT($G81:G81),EDATE(EDATE($G81,41),0))</f>
        <v>44691</v>
      </c>
      <c r="CL81" s="304"/>
      <c r="CM81" s="220">
        <f>IF(COUNT($G81:G81),EDATE(EDATE($G81,42),0))</f>
        <v>44722</v>
      </c>
      <c r="CN81" s="304"/>
      <c r="CO81" s="220">
        <f>IF(COUNT($G81:G81),EDATE(EDATE($G81,43),0))</f>
        <v>44752</v>
      </c>
      <c r="CP81" s="304"/>
      <c r="CQ81" s="220">
        <f>IF(COUNT($G81:G81),EDATE(EDATE($G81,44),0))</f>
        <v>44783</v>
      </c>
      <c r="CR81" s="304"/>
      <c r="CS81" s="220">
        <f>IF(COUNT($G81:G81),EDATE(EDATE($G81,45),0))</f>
        <v>44814</v>
      </c>
      <c r="CT81" s="304"/>
      <c r="CU81" s="220">
        <f>IF(COUNT($G81:G81),EDATE(EDATE($G81,46),0))</f>
        <v>44844</v>
      </c>
      <c r="CV81" s="304"/>
      <c r="CW81" s="220">
        <f>IF(COUNT($G81:G81),EDATE(EDATE($G81,47),0))</f>
        <v>44875</v>
      </c>
      <c r="CX81" s="304"/>
      <c r="CY81" s="220">
        <f>IF(COUNT($G81:G81),EDATE(EDATE($G81,48),0))</f>
        <v>44905</v>
      </c>
      <c r="CZ81" s="304"/>
      <c r="DA81" s="220">
        <f>IF(COUNT($G81:G81),EDATE(EDATE($G81,49),0))</f>
        <v>44936</v>
      </c>
      <c r="DB81" s="304"/>
      <c r="DC81" s="220">
        <f>IF(COUNT($G81:G81),EDATE(EDATE($G81,50),0))</f>
        <v>44967</v>
      </c>
      <c r="DD81" s="304"/>
      <c r="DE81" s="220">
        <f>IF(COUNT($G81:G81),EDATE(EDATE($G81,51),0))</f>
        <v>44995</v>
      </c>
      <c r="DF81" s="304"/>
      <c r="DG81" s="220">
        <f>IF(COUNT($G81:G81),EDATE(EDATE($G81,52),0))</f>
        <v>45026</v>
      </c>
      <c r="DH81" s="304"/>
      <c r="DI81" s="220">
        <f>IF(COUNT($G81:G81),EDATE(EDATE($G81,53),0))</f>
        <v>45056</v>
      </c>
      <c r="DJ81" s="304"/>
      <c r="DK81" s="220">
        <f>IF(COUNT($G81:G81),EDATE(EDATE($G81,54),0))</f>
        <v>45087</v>
      </c>
      <c r="DL81" s="304"/>
      <c r="DM81" s="220">
        <f>IF(COUNT($G81:G81),EDATE(EDATE($G81,55),0))</f>
        <v>45117</v>
      </c>
      <c r="DN81" s="304"/>
      <c r="DO81" s="220">
        <f>IF(COUNT($G81:G81),EDATE(EDATE($G81,56),0))</f>
        <v>45148</v>
      </c>
      <c r="DP81" s="304"/>
      <c r="DQ81" s="220">
        <f>IF(COUNT($G81:G81),EDATE(EDATE($G81,57),0))</f>
        <v>45179</v>
      </c>
      <c r="DR81" s="304"/>
      <c r="DS81" s="220">
        <f>IF(COUNT($G81:G81),EDATE(EDATE($G81,58),0))</f>
        <v>45209</v>
      </c>
      <c r="DT81" s="304"/>
      <c r="DU81" s="220">
        <f>IF(COUNT($G81:G81),EDATE(EDATE($G81,59),0))</f>
        <v>45240</v>
      </c>
      <c r="DV81" s="304"/>
      <c r="DW81" s="220">
        <f>IF(COUNT($G81:G81),EDATE(EDATE($G81,60),0))</f>
        <v>45270</v>
      </c>
      <c r="DX81" s="304"/>
      <c r="DY81" s="220">
        <f>IF(COUNT($G81:G81),EDATE(EDATE($G81,61),0))</f>
        <v>45301</v>
      </c>
      <c r="DZ81" s="304"/>
      <c r="EA81" s="220">
        <f>IF(COUNT($G81:G81),EDATE(EDATE($G81,62),0))</f>
        <v>45332</v>
      </c>
      <c r="EB81" s="304"/>
      <c r="EC81" s="220">
        <f>IF(COUNT($G81:G81),EDATE(EDATE($G81,63),0))</f>
        <v>45361</v>
      </c>
      <c r="ED81" s="304"/>
      <c r="EE81" s="220">
        <f>IF(COUNT($G81:G81),EDATE(EDATE($G81,64),0))</f>
        <v>45392</v>
      </c>
      <c r="EF81" s="308"/>
      <c r="EG81" s="47"/>
    </row>
    <row r="82" spans="1:137" ht="21" customHeight="1" thickBot="1">
      <c r="A82" s="215" t="str">
        <f t="shared" ca="1" si="1"/>
        <v/>
      </c>
      <c r="B82" s="280"/>
      <c r="C82" s="282" t="e">
        <f>+VLOOKUP(B82,'اسماء العملاء'!$A$2:$E$1270,5,FALSE)</f>
        <v>#N/A</v>
      </c>
      <c r="D82" s="282" t="e">
        <f>+VLOOKUP(B82,'اسماء العملاء'!$A$2:$C$1270,2,FALSE)</f>
        <v>#N/A</v>
      </c>
      <c r="E82" s="282" t="e">
        <f>+VLOOKUP(B82,'اسماء العملاء'!$A$2:$C$1270,3,FALSE)</f>
        <v>#N/A</v>
      </c>
      <c r="F82" s="218" t="e">
        <f>+VLOOKUP(B82,'اسماء العملاء'!$A$2:$F$142,6,FALSE)</f>
        <v>#N/A</v>
      </c>
      <c r="G82" s="220">
        <v>43445</v>
      </c>
      <c r="H82" s="303"/>
      <c r="I82" s="220">
        <f>IF(COUNT($G82:G82),EDATE(EDATE($G82,1),0))</f>
        <v>43476</v>
      </c>
      <c r="J82" s="304"/>
      <c r="K82" s="220">
        <f>IF(COUNT($G82:G82),EDATE(EDATE($G82,2),0))</f>
        <v>43507</v>
      </c>
      <c r="L82" s="304"/>
      <c r="M82" s="220">
        <f>IF(COUNT($G82:G82),EDATE(EDATE($G82,3),0))</f>
        <v>43535</v>
      </c>
      <c r="N82" s="304"/>
      <c r="O82" s="220">
        <f>IF(COUNT($G82:G82),EDATE(EDATE($G82,4),0))</f>
        <v>43566</v>
      </c>
      <c r="P82" s="304"/>
      <c r="Q82" s="220">
        <f>IF(COUNT($G82:G82),EDATE(EDATE($G82,5),0))</f>
        <v>43596</v>
      </c>
      <c r="R82" s="304"/>
      <c r="S82" s="220">
        <f>IF(COUNT($G82:G82),EDATE(EDATE($G82,6),0))</f>
        <v>43627</v>
      </c>
      <c r="T82" s="304"/>
      <c r="U82" s="220">
        <f>IF(COUNT($G82:G82),EDATE(EDATE($G82,7),0))</f>
        <v>43657</v>
      </c>
      <c r="V82" s="304"/>
      <c r="W82" s="220">
        <f>IF(COUNT($G82:G82),EDATE(EDATE($G82,8),0))</f>
        <v>43688</v>
      </c>
      <c r="X82" s="304"/>
      <c r="Y82" s="220">
        <f>IF(COUNT($G82:G82),EDATE(EDATE($G82,9),0))</f>
        <v>43719</v>
      </c>
      <c r="Z82" s="304"/>
      <c r="AA82" s="220">
        <f>IF(COUNT($G82:G82),EDATE(EDATE($G82,10),0))</f>
        <v>43749</v>
      </c>
      <c r="AB82" s="304"/>
      <c r="AC82" s="220">
        <f>IF(COUNT($G82:G82),EDATE(EDATE($G82,11),0))</f>
        <v>43780</v>
      </c>
      <c r="AD82" s="304"/>
      <c r="AE82" s="220">
        <f>IF(COUNT($G82:G82),EDATE(EDATE($G82,12),0))</f>
        <v>43810</v>
      </c>
      <c r="AF82" s="304"/>
      <c r="AG82" s="220">
        <f>IF(COUNT($G82:G82),EDATE(EDATE($G82,13),0))</f>
        <v>43841</v>
      </c>
      <c r="AH82" s="304"/>
      <c r="AI82" s="220">
        <f>IF(COUNT($G82:G82),EDATE(EDATE($G82,14),0))</f>
        <v>43872</v>
      </c>
      <c r="AJ82" s="304"/>
      <c r="AK82" s="220">
        <f>IF(COUNT($G82:G82),EDATE(EDATE($G82,15),0))</f>
        <v>43901</v>
      </c>
      <c r="AL82" s="304"/>
      <c r="AM82" s="220">
        <f>IF(COUNT($G82:G82),EDATE(EDATE($G82,16),0))</f>
        <v>43932</v>
      </c>
      <c r="AN82" s="304"/>
      <c r="AO82" s="220">
        <f>IF(COUNT($G82:G82),EDATE(EDATE($G82,17),0))</f>
        <v>43962</v>
      </c>
      <c r="AP82" s="304"/>
      <c r="AQ82" s="220">
        <f>IF(COUNT($G82:G82),EDATE(EDATE($G82,18),0))</f>
        <v>43993</v>
      </c>
      <c r="AR82" s="304"/>
      <c r="AS82" s="220">
        <f>IF(COUNT($G82:G82),EDATE(EDATE($G82,19),0))</f>
        <v>44023</v>
      </c>
      <c r="AT82" s="304"/>
      <c r="AU82" s="220">
        <f>IF(COUNT($G82:G82),EDATE(EDATE($G82,20),0))</f>
        <v>44054</v>
      </c>
      <c r="AV82" s="304"/>
      <c r="AW82" s="220">
        <f>IF(COUNT($G82:G82),EDATE(EDATE($G82,21),0))</f>
        <v>44085</v>
      </c>
      <c r="AX82" s="304"/>
      <c r="AY82" s="220">
        <f>IF(COUNT($G82:G82),EDATE(EDATE($G82,22),0))</f>
        <v>44115</v>
      </c>
      <c r="AZ82" s="304"/>
      <c r="BA82" s="220">
        <f>IF(COUNT($G82:G82),EDATE(EDATE($G82,23),0))</f>
        <v>44146</v>
      </c>
      <c r="BB82" s="304"/>
      <c r="BC82" s="220">
        <f>IF(COUNT($G82:G82),EDATE(EDATE($G82,24),0))</f>
        <v>44176</v>
      </c>
      <c r="BD82" s="304"/>
      <c r="BE82" s="220">
        <f>IF(COUNT($G82:G82),EDATE(EDATE($G82,25),0))</f>
        <v>44207</v>
      </c>
      <c r="BF82" s="304"/>
      <c r="BG82" s="220">
        <f>IF(COUNT($G82:G82),EDATE(EDATE($G82,26),0))</f>
        <v>44238</v>
      </c>
      <c r="BH82" s="304"/>
      <c r="BI82" s="220">
        <f>IF(COUNT($G82:G82),EDATE(EDATE($G82,27),0))</f>
        <v>44266</v>
      </c>
      <c r="BJ82" s="304"/>
      <c r="BK82" s="220">
        <f>IF(COUNT($G82:G82),EDATE(EDATE($G82,28),0))</f>
        <v>44297</v>
      </c>
      <c r="BL82" s="304"/>
      <c r="BM82" s="220">
        <f>IF(COUNT($G82:G82),EDATE(EDATE($G82,29),0))</f>
        <v>44327</v>
      </c>
      <c r="BN82" s="304"/>
      <c r="BO82" s="220">
        <f>IF(COUNT($G82:G82),EDATE(EDATE($G82,30),0))</f>
        <v>44358</v>
      </c>
      <c r="BP82" s="304"/>
      <c r="BQ82" s="220">
        <f>IF(COUNT($G82:G82),EDATE(EDATE($G82,31),0))</f>
        <v>44388</v>
      </c>
      <c r="BR82" s="304"/>
      <c r="BS82" s="220">
        <f>IF(COUNT($G82:G82),EDATE(EDATE($G82,32),0))</f>
        <v>44419</v>
      </c>
      <c r="BT82" s="304"/>
      <c r="BU82" s="220">
        <f>IF(COUNT($G82:G82),EDATE(EDATE($G82,33),0))</f>
        <v>44450</v>
      </c>
      <c r="BV82" s="304"/>
      <c r="BW82" s="220">
        <f>IF(COUNT($G82:G82),EDATE(EDATE($G82,34),0))</f>
        <v>44480</v>
      </c>
      <c r="BX82" s="304"/>
      <c r="BY82" s="220">
        <f>IF(COUNT($G82:G82),EDATE(EDATE($G82,35),0))</f>
        <v>44511</v>
      </c>
      <c r="BZ82" s="304"/>
      <c r="CA82" s="220">
        <f>IF(COUNT($G82:G82),EDATE(EDATE($G82,36),0))</f>
        <v>44541</v>
      </c>
      <c r="CB82" s="304"/>
      <c r="CC82" s="220">
        <f>IF(COUNT($G82:G82),EDATE(EDATE($G82,37),0))</f>
        <v>44572</v>
      </c>
      <c r="CD82" s="304"/>
      <c r="CE82" s="220">
        <f>IF(COUNT($G82:G82),EDATE(EDATE($G82,38),0))</f>
        <v>44603</v>
      </c>
      <c r="CF82" s="304"/>
      <c r="CG82" s="220">
        <f>IF(COUNT($G82:G82),EDATE(EDATE($G82,39),0))</f>
        <v>44631</v>
      </c>
      <c r="CH82" s="304"/>
      <c r="CI82" s="220">
        <f>IF(COUNT($G82:G82),EDATE(EDATE($G82,40),0))</f>
        <v>44662</v>
      </c>
      <c r="CJ82" s="304"/>
      <c r="CK82" s="220">
        <f>IF(COUNT($G82:G82),EDATE(EDATE($G82,41),0))</f>
        <v>44692</v>
      </c>
      <c r="CL82" s="304"/>
      <c r="CM82" s="220">
        <f>IF(COUNT($G82:G82),EDATE(EDATE($G82,42),0))</f>
        <v>44723</v>
      </c>
      <c r="CN82" s="304"/>
      <c r="CO82" s="220">
        <f>IF(COUNT($G82:G82),EDATE(EDATE($G82,43),0))</f>
        <v>44753</v>
      </c>
      <c r="CP82" s="304"/>
      <c r="CQ82" s="220">
        <f>IF(COUNT($G82:G82),EDATE(EDATE($G82,44),0))</f>
        <v>44784</v>
      </c>
      <c r="CR82" s="304"/>
      <c r="CS82" s="220">
        <f>IF(COUNT($G82:G82),EDATE(EDATE($G82,45),0))</f>
        <v>44815</v>
      </c>
      <c r="CT82" s="304"/>
      <c r="CU82" s="220">
        <f>IF(COUNT($G82:G82),EDATE(EDATE($G82,46),0))</f>
        <v>44845</v>
      </c>
      <c r="CV82" s="304"/>
      <c r="CW82" s="220">
        <f>IF(COUNT($G82:G82),EDATE(EDATE($G82,47),0))</f>
        <v>44876</v>
      </c>
      <c r="CX82" s="304"/>
      <c r="CY82" s="220">
        <f>IF(COUNT($G82:G82),EDATE(EDATE($G82,48),0))</f>
        <v>44906</v>
      </c>
      <c r="CZ82" s="304"/>
      <c r="DA82" s="220">
        <f>IF(COUNT($G82:G82),EDATE(EDATE($G82,49),0))</f>
        <v>44937</v>
      </c>
      <c r="DB82" s="304"/>
      <c r="DC82" s="220">
        <f>IF(COUNT($G82:G82),EDATE(EDATE($G82,50),0))</f>
        <v>44968</v>
      </c>
      <c r="DD82" s="304"/>
      <c r="DE82" s="220">
        <f>IF(COUNT($G82:G82),EDATE(EDATE($G82,51),0))</f>
        <v>44996</v>
      </c>
      <c r="DF82" s="304"/>
      <c r="DG82" s="220">
        <f>IF(COUNT($G82:G82),EDATE(EDATE($G82,52),0))</f>
        <v>45027</v>
      </c>
      <c r="DH82" s="304"/>
      <c r="DI82" s="220">
        <f>IF(COUNT($G82:G82),EDATE(EDATE($G82,53),0))</f>
        <v>45057</v>
      </c>
      <c r="DJ82" s="304"/>
      <c r="DK82" s="220">
        <f>IF(COUNT($G82:G82),EDATE(EDATE($G82,54),0))</f>
        <v>45088</v>
      </c>
      <c r="DL82" s="304"/>
      <c r="DM82" s="220">
        <f>IF(COUNT($G82:G82),EDATE(EDATE($G82,55),0))</f>
        <v>45118</v>
      </c>
      <c r="DN82" s="304"/>
      <c r="DO82" s="220">
        <f>IF(COUNT($G82:G82),EDATE(EDATE($G82,56),0))</f>
        <v>45149</v>
      </c>
      <c r="DP82" s="304"/>
      <c r="DQ82" s="220">
        <f>IF(COUNT($G82:G82),EDATE(EDATE($G82,57),0))</f>
        <v>45180</v>
      </c>
      <c r="DR82" s="304"/>
      <c r="DS82" s="220">
        <f>IF(COUNT($G82:G82),EDATE(EDATE($G82,58),0))</f>
        <v>45210</v>
      </c>
      <c r="DT82" s="304"/>
      <c r="DU82" s="220">
        <f>IF(COUNT($G82:G82),EDATE(EDATE($G82,59),0))</f>
        <v>45241</v>
      </c>
      <c r="DV82" s="304"/>
      <c r="DW82" s="220">
        <f>IF(COUNT($G82:G82),EDATE(EDATE($G82,60),0))</f>
        <v>45271</v>
      </c>
      <c r="DX82" s="304"/>
      <c r="DY82" s="220">
        <f>IF(COUNT($G82:G82),EDATE(EDATE($G82,61),0))</f>
        <v>45302</v>
      </c>
      <c r="DZ82" s="304"/>
      <c r="EA82" s="220">
        <f>IF(COUNT($G82:G82),EDATE(EDATE($G82,62),0))</f>
        <v>45333</v>
      </c>
      <c r="EB82" s="304"/>
      <c r="EC82" s="220">
        <f>IF(COUNT($G82:G82),EDATE(EDATE($G82,63),0))</f>
        <v>45362</v>
      </c>
      <c r="ED82" s="304"/>
      <c r="EE82" s="220">
        <f>IF(COUNT($G82:G82),EDATE(EDATE($G82,64),0))</f>
        <v>45393</v>
      </c>
      <c r="EF82" s="308"/>
      <c r="EG82" s="47"/>
    </row>
    <row r="83" spans="1:137" ht="21" customHeight="1" thickBot="1">
      <c r="A83" s="215" t="str">
        <f t="shared" ca="1" si="1"/>
        <v/>
      </c>
      <c r="B83" s="280"/>
      <c r="C83" s="282" t="e">
        <f>+VLOOKUP(B83,'اسماء العملاء'!$A$2:$E$1270,5,FALSE)</f>
        <v>#N/A</v>
      </c>
      <c r="D83" s="282" t="e">
        <f>+VLOOKUP(B83,'اسماء العملاء'!$A$2:$C$1270,2,FALSE)</f>
        <v>#N/A</v>
      </c>
      <c r="E83" s="282" t="e">
        <f>+VLOOKUP(B83,'اسماء العملاء'!$A$2:$C$1270,3,FALSE)</f>
        <v>#N/A</v>
      </c>
      <c r="F83" s="218" t="e">
        <f>+VLOOKUP(B83,'اسماء العملاء'!$A$2:$F$142,6,FALSE)</f>
        <v>#N/A</v>
      </c>
      <c r="G83" s="220">
        <v>43446</v>
      </c>
      <c r="H83" s="303"/>
      <c r="I83" s="220">
        <f>IF(COUNT($G83:G83),EDATE(EDATE($G83,1),0))</f>
        <v>43477</v>
      </c>
      <c r="J83" s="304"/>
      <c r="K83" s="220">
        <f>IF(COUNT($G83:G83),EDATE(EDATE($G83,2),0))</f>
        <v>43508</v>
      </c>
      <c r="L83" s="304"/>
      <c r="M83" s="220">
        <f>IF(COUNT($G83:G83),EDATE(EDATE($G83,3),0))</f>
        <v>43536</v>
      </c>
      <c r="N83" s="304"/>
      <c r="O83" s="220">
        <f>IF(COUNT($G83:G83),EDATE(EDATE($G83,4),0))</f>
        <v>43567</v>
      </c>
      <c r="P83" s="304"/>
      <c r="Q83" s="220">
        <f>IF(COUNT($G83:G83),EDATE(EDATE($G83,5),0))</f>
        <v>43597</v>
      </c>
      <c r="R83" s="304"/>
      <c r="S83" s="220">
        <f>IF(COUNT($G83:G83),EDATE(EDATE($G83,6),0))</f>
        <v>43628</v>
      </c>
      <c r="T83" s="304"/>
      <c r="U83" s="220">
        <f>IF(COUNT($G83:G83),EDATE(EDATE($G83,7),0))</f>
        <v>43658</v>
      </c>
      <c r="V83" s="304"/>
      <c r="W83" s="220">
        <f>IF(COUNT($G83:G83),EDATE(EDATE($G83,8),0))</f>
        <v>43689</v>
      </c>
      <c r="X83" s="304"/>
      <c r="Y83" s="220">
        <f>IF(COUNT($G83:G83),EDATE(EDATE($G83,9),0))</f>
        <v>43720</v>
      </c>
      <c r="Z83" s="304"/>
      <c r="AA83" s="220">
        <f>IF(COUNT($G83:G83),EDATE(EDATE($G83,10),0))</f>
        <v>43750</v>
      </c>
      <c r="AB83" s="304"/>
      <c r="AC83" s="220">
        <f>IF(COUNT($G83:G83),EDATE(EDATE($G83,11),0))</f>
        <v>43781</v>
      </c>
      <c r="AD83" s="304"/>
      <c r="AE83" s="220">
        <f>IF(COUNT($G83:G83),EDATE(EDATE($G83,12),0))</f>
        <v>43811</v>
      </c>
      <c r="AF83" s="304"/>
      <c r="AG83" s="220">
        <f>IF(COUNT($G83:G83),EDATE(EDATE($G83,13),0))</f>
        <v>43842</v>
      </c>
      <c r="AH83" s="304"/>
      <c r="AI83" s="220">
        <f>IF(COUNT($G83:G83),EDATE(EDATE($G83,14),0))</f>
        <v>43873</v>
      </c>
      <c r="AJ83" s="304"/>
      <c r="AK83" s="220">
        <f>IF(COUNT($G83:G83),EDATE(EDATE($G83,15),0))</f>
        <v>43902</v>
      </c>
      <c r="AL83" s="304"/>
      <c r="AM83" s="220">
        <f>IF(COUNT($G83:G83),EDATE(EDATE($G83,16),0))</f>
        <v>43933</v>
      </c>
      <c r="AN83" s="304"/>
      <c r="AO83" s="220">
        <f>IF(COUNT($G83:G83),EDATE(EDATE($G83,17),0))</f>
        <v>43963</v>
      </c>
      <c r="AP83" s="304"/>
      <c r="AQ83" s="220">
        <f>IF(COUNT($G83:G83),EDATE(EDATE($G83,18),0))</f>
        <v>43994</v>
      </c>
      <c r="AR83" s="304"/>
      <c r="AS83" s="220">
        <f>IF(COUNT($G83:G83),EDATE(EDATE($G83,19),0))</f>
        <v>44024</v>
      </c>
      <c r="AT83" s="304"/>
      <c r="AU83" s="220">
        <f>IF(COUNT($G83:G83),EDATE(EDATE($G83,20),0))</f>
        <v>44055</v>
      </c>
      <c r="AV83" s="304"/>
      <c r="AW83" s="220">
        <f>IF(COUNT($G83:G83),EDATE(EDATE($G83,21),0))</f>
        <v>44086</v>
      </c>
      <c r="AX83" s="304"/>
      <c r="AY83" s="220">
        <f>IF(COUNT($G83:G83),EDATE(EDATE($G83,22),0))</f>
        <v>44116</v>
      </c>
      <c r="AZ83" s="304"/>
      <c r="BA83" s="220">
        <f>IF(COUNT($G83:G83),EDATE(EDATE($G83,23),0))</f>
        <v>44147</v>
      </c>
      <c r="BB83" s="304"/>
      <c r="BC83" s="220">
        <f>IF(COUNT($G83:G83),EDATE(EDATE($G83,24),0))</f>
        <v>44177</v>
      </c>
      <c r="BD83" s="304"/>
      <c r="BE83" s="220">
        <f>IF(COUNT($G83:G83),EDATE(EDATE($G83,25),0))</f>
        <v>44208</v>
      </c>
      <c r="BF83" s="304"/>
      <c r="BG83" s="220">
        <f>IF(COUNT($G83:G83),EDATE(EDATE($G83,26),0))</f>
        <v>44239</v>
      </c>
      <c r="BH83" s="304"/>
      <c r="BI83" s="220">
        <f>IF(COUNT($G83:G83),EDATE(EDATE($G83,27),0))</f>
        <v>44267</v>
      </c>
      <c r="BJ83" s="304"/>
      <c r="BK83" s="220">
        <f>IF(COUNT($G83:G83),EDATE(EDATE($G83,28),0))</f>
        <v>44298</v>
      </c>
      <c r="BL83" s="304"/>
      <c r="BM83" s="220">
        <f>IF(COUNT($G83:G83),EDATE(EDATE($G83,29),0))</f>
        <v>44328</v>
      </c>
      <c r="BN83" s="304"/>
      <c r="BO83" s="220">
        <f>IF(COUNT($G83:G83),EDATE(EDATE($G83,30),0))</f>
        <v>44359</v>
      </c>
      <c r="BP83" s="304"/>
      <c r="BQ83" s="220">
        <f>IF(COUNT($G83:G83),EDATE(EDATE($G83,31),0))</f>
        <v>44389</v>
      </c>
      <c r="BR83" s="304"/>
      <c r="BS83" s="220">
        <f>IF(COUNT($G83:G83),EDATE(EDATE($G83,32),0))</f>
        <v>44420</v>
      </c>
      <c r="BT83" s="304"/>
      <c r="BU83" s="220">
        <f>IF(COUNT($G83:G83),EDATE(EDATE($G83,33),0))</f>
        <v>44451</v>
      </c>
      <c r="BV83" s="304"/>
      <c r="BW83" s="220">
        <f>IF(COUNT($G83:G83),EDATE(EDATE($G83,34),0))</f>
        <v>44481</v>
      </c>
      <c r="BX83" s="304"/>
      <c r="BY83" s="220">
        <f>IF(COUNT($G83:G83),EDATE(EDATE($G83,35),0))</f>
        <v>44512</v>
      </c>
      <c r="BZ83" s="304"/>
      <c r="CA83" s="220">
        <f>IF(COUNT($G83:G83),EDATE(EDATE($G83,36),0))</f>
        <v>44542</v>
      </c>
      <c r="CB83" s="304"/>
      <c r="CC83" s="220">
        <f>IF(COUNT($G83:G83),EDATE(EDATE($G83,37),0))</f>
        <v>44573</v>
      </c>
      <c r="CD83" s="304"/>
      <c r="CE83" s="220">
        <f>IF(COUNT($G83:G83),EDATE(EDATE($G83,38),0))</f>
        <v>44604</v>
      </c>
      <c r="CF83" s="304"/>
      <c r="CG83" s="220">
        <f>IF(COUNT($G83:G83),EDATE(EDATE($G83,39),0))</f>
        <v>44632</v>
      </c>
      <c r="CH83" s="304"/>
      <c r="CI83" s="220">
        <f>IF(COUNT($G83:G83),EDATE(EDATE($G83,40),0))</f>
        <v>44663</v>
      </c>
      <c r="CJ83" s="304"/>
      <c r="CK83" s="220">
        <f>IF(COUNT($G83:G83),EDATE(EDATE($G83,41),0))</f>
        <v>44693</v>
      </c>
      <c r="CL83" s="304"/>
      <c r="CM83" s="220">
        <f>IF(COUNT($G83:G83),EDATE(EDATE($G83,42),0))</f>
        <v>44724</v>
      </c>
      <c r="CN83" s="304"/>
      <c r="CO83" s="220">
        <f>IF(COUNT($G83:G83),EDATE(EDATE($G83,43),0))</f>
        <v>44754</v>
      </c>
      <c r="CP83" s="304"/>
      <c r="CQ83" s="220">
        <f>IF(COUNT($G83:G83),EDATE(EDATE($G83,44),0))</f>
        <v>44785</v>
      </c>
      <c r="CR83" s="304"/>
      <c r="CS83" s="220">
        <f>IF(COUNT($G83:G83),EDATE(EDATE($G83,45),0))</f>
        <v>44816</v>
      </c>
      <c r="CT83" s="304"/>
      <c r="CU83" s="220">
        <f>IF(COUNT($G83:G83),EDATE(EDATE($G83,46),0))</f>
        <v>44846</v>
      </c>
      <c r="CV83" s="304"/>
      <c r="CW83" s="220">
        <f>IF(COUNT($G83:G83),EDATE(EDATE($G83,47),0))</f>
        <v>44877</v>
      </c>
      <c r="CX83" s="304"/>
      <c r="CY83" s="220">
        <f>IF(COUNT($G83:G83),EDATE(EDATE($G83,48),0))</f>
        <v>44907</v>
      </c>
      <c r="CZ83" s="304"/>
      <c r="DA83" s="220">
        <f>IF(COUNT($G83:G83),EDATE(EDATE($G83,49),0))</f>
        <v>44938</v>
      </c>
      <c r="DB83" s="304"/>
      <c r="DC83" s="220">
        <f>IF(COUNT($G83:G83),EDATE(EDATE($G83,50),0))</f>
        <v>44969</v>
      </c>
      <c r="DD83" s="304"/>
      <c r="DE83" s="220">
        <f>IF(COUNT($G83:G83),EDATE(EDATE($G83,51),0))</f>
        <v>44997</v>
      </c>
      <c r="DF83" s="304"/>
      <c r="DG83" s="220">
        <f>IF(COUNT($G83:G83),EDATE(EDATE($G83,52),0))</f>
        <v>45028</v>
      </c>
      <c r="DH83" s="304"/>
      <c r="DI83" s="220">
        <f>IF(COUNT($G83:G83),EDATE(EDATE($G83,53),0))</f>
        <v>45058</v>
      </c>
      <c r="DJ83" s="304"/>
      <c r="DK83" s="220">
        <f>IF(COUNT($G83:G83),EDATE(EDATE($G83,54),0))</f>
        <v>45089</v>
      </c>
      <c r="DL83" s="304"/>
      <c r="DM83" s="220">
        <f>IF(COUNT($G83:G83),EDATE(EDATE($G83,55),0))</f>
        <v>45119</v>
      </c>
      <c r="DN83" s="304"/>
      <c r="DO83" s="220">
        <f>IF(COUNT($G83:G83),EDATE(EDATE($G83,56),0))</f>
        <v>45150</v>
      </c>
      <c r="DP83" s="304"/>
      <c r="DQ83" s="220">
        <f>IF(COUNT($G83:G83),EDATE(EDATE($G83,57),0))</f>
        <v>45181</v>
      </c>
      <c r="DR83" s="304"/>
      <c r="DS83" s="220">
        <f>IF(COUNT($G83:G83),EDATE(EDATE($G83,58),0))</f>
        <v>45211</v>
      </c>
      <c r="DT83" s="304"/>
      <c r="DU83" s="220">
        <f>IF(COUNT($G83:G83),EDATE(EDATE($G83,59),0))</f>
        <v>45242</v>
      </c>
      <c r="DV83" s="304"/>
      <c r="DW83" s="220">
        <f>IF(COUNT($G83:G83),EDATE(EDATE($G83,60),0))</f>
        <v>45272</v>
      </c>
      <c r="DX83" s="304"/>
      <c r="DY83" s="220">
        <f>IF(COUNT($G83:G83),EDATE(EDATE($G83,61),0))</f>
        <v>45303</v>
      </c>
      <c r="DZ83" s="304"/>
      <c r="EA83" s="220">
        <f>IF(COUNT($G83:G83),EDATE(EDATE($G83,62),0))</f>
        <v>45334</v>
      </c>
      <c r="EB83" s="304"/>
      <c r="EC83" s="220">
        <f>IF(COUNT($G83:G83),EDATE(EDATE($G83,63),0))</f>
        <v>45363</v>
      </c>
      <c r="ED83" s="304"/>
      <c r="EE83" s="220">
        <f>IF(COUNT($G83:G83),EDATE(EDATE($G83,64),0))</f>
        <v>45394</v>
      </c>
      <c r="EF83" s="308"/>
      <c r="EG83" s="47"/>
    </row>
    <row r="84" spans="1:137" ht="21" customHeight="1" thickBot="1">
      <c r="A84" s="215" t="str">
        <f t="shared" ca="1" si="1"/>
        <v/>
      </c>
      <c r="B84" s="280"/>
      <c r="C84" s="282" t="e">
        <f>+VLOOKUP(B84,'اسماء العملاء'!$A$2:$E$1270,5,FALSE)</f>
        <v>#N/A</v>
      </c>
      <c r="D84" s="282" t="e">
        <f>+VLOOKUP(B84,'اسماء العملاء'!$A$2:$C$1270,2,FALSE)</f>
        <v>#N/A</v>
      </c>
      <c r="E84" s="282" t="e">
        <f>+VLOOKUP(B84,'اسماء العملاء'!$A$2:$C$1270,3,FALSE)</f>
        <v>#N/A</v>
      </c>
      <c r="F84" s="218" t="e">
        <f>+VLOOKUP(B84,'اسماء العملاء'!$A$2:$F$142,6,FALSE)</f>
        <v>#N/A</v>
      </c>
      <c r="G84" s="220">
        <v>43447</v>
      </c>
      <c r="H84" s="303"/>
      <c r="I84" s="220">
        <f>IF(COUNT($G84:G84),EDATE(EDATE($G84,1),0))</f>
        <v>43478</v>
      </c>
      <c r="J84" s="304"/>
      <c r="K84" s="220">
        <f>IF(COUNT($G84:G84),EDATE(EDATE($G84,2),0))</f>
        <v>43509</v>
      </c>
      <c r="L84" s="304"/>
      <c r="M84" s="220">
        <f>IF(COUNT($G84:G84),EDATE(EDATE($G84,3),0))</f>
        <v>43537</v>
      </c>
      <c r="N84" s="304"/>
      <c r="O84" s="220">
        <f>IF(COUNT($G84:G84),EDATE(EDATE($G84,4),0))</f>
        <v>43568</v>
      </c>
      <c r="P84" s="304"/>
      <c r="Q84" s="220">
        <f>IF(COUNT($G84:G84),EDATE(EDATE($G84,5),0))</f>
        <v>43598</v>
      </c>
      <c r="R84" s="304"/>
      <c r="S84" s="220">
        <f>IF(COUNT($G84:G84),EDATE(EDATE($G84,6),0))</f>
        <v>43629</v>
      </c>
      <c r="T84" s="304"/>
      <c r="U84" s="220">
        <f>IF(COUNT($G84:G84),EDATE(EDATE($G84,7),0))</f>
        <v>43659</v>
      </c>
      <c r="V84" s="304"/>
      <c r="W84" s="220">
        <f>IF(COUNT($G84:G84),EDATE(EDATE($G84,8),0))</f>
        <v>43690</v>
      </c>
      <c r="X84" s="304"/>
      <c r="Y84" s="220">
        <f>IF(COUNT($G84:G84),EDATE(EDATE($G84,9),0))</f>
        <v>43721</v>
      </c>
      <c r="Z84" s="304"/>
      <c r="AA84" s="220">
        <f>IF(COUNT($G84:G84),EDATE(EDATE($G84,10),0))</f>
        <v>43751</v>
      </c>
      <c r="AB84" s="304"/>
      <c r="AC84" s="220">
        <f>IF(COUNT($G84:G84),EDATE(EDATE($G84,11),0))</f>
        <v>43782</v>
      </c>
      <c r="AD84" s="304"/>
      <c r="AE84" s="220">
        <f>IF(COUNT($G84:G84),EDATE(EDATE($G84,12),0))</f>
        <v>43812</v>
      </c>
      <c r="AF84" s="304"/>
      <c r="AG84" s="220">
        <f>IF(COUNT($G84:G84),EDATE(EDATE($G84,13),0))</f>
        <v>43843</v>
      </c>
      <c r="AH84" s="304"/>
      <c r="AI84" s="220">
        <f>IF(COUNT($G84:G84),EDATE(EDATE($G84,14),0))</f>
        <v>43874</v>
      </c>
      <c r="AJ84" s="304"/>
      <c r="AK84" s="220">
        <f>IF(COUNT($G84:G84),EDATE(EDATE($G84,15),0))</f>
        <v>43903</v>
      </c>
      <c r="AL84" s="304"/>
      <c r="AM84" s="220">
        <f>IF(COUNT($G84:G84),EDATE(EDATE($G84,16),0))</f>
        <v>43934</v>
      </c>
      <c r="AN84" s="304"/>
      <c r="AO84" s="220">
        <f>IF(COUNT($G84:G84),EDATE(EDATE($G84,17),0))</f>
        <v>43964</v>
      </c>
      <c r="AP84" s="304"/>
      <c r="AQ84" s="220">
        <f>IF(COUNT($G84:G84),EDATE(EDATE($G84,18),0))</f>
        <v>43995</v>
      </c>
      <c r="AR84" s="304"/>
      <c r="AS84" s="220">
        <f>IF(COUNT($G84:G84),EDATE(EDATE($G84,19),0))</f>
        <v>44025</v>
      </c>
      <c r="AT84" s="304"/>
      <c r="AU84" s="220">
        <f>IF(COUNT($G84:G84),EDATE(EDATE($G84,20),0))</f>
        <v>44056</v>
      </c>
      <c r="AV84" s="304"/>
      <c r="AW84" s="220">
        <f>IF(COUNT($G84:G84),EDATE(EDATE($G84,21),0))</f>
        <v>44087</v>
      </c>
      <c r="AX84" s="304"/>
      <c r="AY84" s="220">
        <f>IF(COUNT($G84:G84),EDATE(EDATE($G84,22),0))</f>
        <v>44117</v>
      </c>
      <c r="AZ84" s="304"/>
      <c r="BA84" s="220">
        <f>IF(COUNT($G84:G84),EDATE(EDATE($G84,23),0))</f>
        <v>44148</v>
      </c>
      <c r="BB84" s="304"/>
      <c r="BC84" s="220">
        <f>IF(COUNT($G84:G84),EDATE(EDATE($G84,24),0))</f>
        <v>44178</v>
      </c>
      <c r="BD84" s="304"/>
      <c r="BE84" s="220">
        <f>IF(COUNT($G84:G84),EDATE(EDATE($G84,25),0))</f>
        <v>44209</v>
      </c>
      <c r="BF84" s="304"/>
      <c r="BG84" s="220">
        <f>IF(COUNT($G84:G84),EDATE(EDATE($G84,26),0))</f>
        <v>44240</v>
      </c>
      <c r="BH84" s="304"/>
      <c r="BI84" s="220">
        <f>IF(COUNT($G84:G84),EDATE(EDATE($G84,27),0))</f>
        <v>44268</v>
      </c>
      <c r="BJ84" s="304"/>
      <c r="BK84" s="220">
        <f>IF(COUNT($G84:G84),EDATE(EDATE($G84,28),0))</f>
        <v>44299</v>
      </c>
      <c r="BL84" s="304"/>
      <c r="BM84" s="220">
        <f>IF(COUNT($G84:G84),EDATE(EDATE($G84,29),0))</f>
        <v>44329</v>
      </c>
      <c r="BN84" s="304"/>
      <c r="BO84" s="220">
        <f>IF(COUNT($G84:G84),EDATE(EDATE($G84,30),0))</f>
        <v>44360</v>
      </c>
      <c r="BP84" s="304"/>
      <c r="BQ84" s="220">
        <f>IF(COUNT($G84:G84),EDATE(EDATE($G84,31),0))</f>
        <v>44390</v>
      </c>
      <c r="BR84" s="304"/>
      <c r="BS84" s="220">
        <f>IF(COUNT($G84:G84),EDATE(EDATE($G84,32),0))</f>
        <v>44421</v>
      </c>
      <c r="BT84" s="304"/>
      <c r="BU84" s="220">
        <f>IF(COUNT($G84:G84),EDATE(EDATE($G84,33),0))</f>
        <v>44452</v>
      </c>
      <c r="BV84" s="304"/>
      <c r="BW84" s="220">
        <f>IF(COUNT($G84:G84),EDATE(EDATE($G84,34),0))</f>
        <v>44482</v>
      </c>
      <c r="BX84" s="304"/>
      <c r="BY84" s="220">
        <f>IF(COUNT($G84:G84),EDATE(EDATE($G84,35),0))</f>
        <v>44513</v>
      </c>
      <c r="BZ84" s="304"/>
      <c r="CA84" s="220">
        <f>IF(COUNT($G84:G84),EDATE(EDATE($G84,36),0))</f>
        <v>44543</v>
      </c>
      <c r="CB84" s="304"/>
      <c r="CC84" s="220">
        <f>IF(COUNT($G84:G84),EDATE(EDATE($G84,37),0))</f>
        <v>44574</v>
      </c>
      <c r="CD84" s="304"/>
      <c r="CE84" s="220">
        <f>IF(COUNT($G84:G84),EDATE(EDATE($G84,38),0))</f>
        <v>44605</v>
      </c>
      <c r="CF84" s="304"/>
      <c r="CG84" s="220">
        <f>IF(COUNT($G84:G84),EDATE(EDATE($G84,39),0))</f>
        <v>44633</v>
      </c>
      <c r="CH84" s="304"/>
      <c r="CI84" s="220">
        <f>IF(COUNT($G84:G84),EDATE(EDATE($G84,40),0))</f>
        <v>44664</v>
      </c>
      <c r="CJ84" s="304"/>
      <c r="CK84" s="220">
        <f>IF(COUNT($G84:G84),EDATE(EDATE($G84,41),0))</f>
        <v>44694</v>
      </c>
      <c r="CL84" s="304"/>
      <c r="CM84" s="220">
        <f>IF(COUNT($G84:G84),EDATE(EDATE($G84,42),0))</f>
        <v>44725</v>
      </c>
      <c r="CN84" s="304"/>
      <c r="CO84" s="220">
        <f>IF(COUNT($G84:G84),EDATE(EDATE($G84,43),0))</f>
        <v>44755</v>
      </c>
      <c r="CP84" s="304"/>
      <c r="CQ84" s="220">
        <f>IF(COUNT($G84:G84),EDATE(EDATE($G84,44),0))</f>
        <v>44786</v>
      </c>
      <c r="CR84" s="304"/>
      <c r="CS84" s="220">
        <f>IF(COUNT($G84:G84),EDATE(EDATE($G84,45),0))</f>
        <v>44817</v>
      </c>
      <c r="CT84" s="304"/>
      <c r="CU84" s="220">
        <f>IF(COUNT($G84:G84),EDATE(EDATE($G84,46),0))</f>
        <v>44847</v>
      </c>
      <c r="CV84" s="304"/>
      <c r="CW84" s="220">
        <f>IF(COUNT($G84:G84),EDATE(EDATE($G84,47),0))</f>
        <v>44878</v>
      </c>
      <c r="CX84" s="304"/>
      <c r="CY84" s="220">
        <f>IF(COUNT($G84:G84),EDATE(EDATE($G84,48),0))</f>
        <v>44908</v>
      </c>
      <c r="CZ84" s="304"/>
      <c r="DA84" s="220">
        <f>IF(COUNT($G84:G84),EDATE(EDATE($G84,49),0))</f>
        <v>44939</v>
      </c>
      <c r="DB84" s="304"/>
      <c r="DC84" s="220">
        <f>IF(COUNT($G84:G84),EDATE(EDATE($G84,50),0))</f>
        <v>44970</v>
      </c>
      <c r="DD84" s="304"/>
      <c r="DE84" s="220">
        <f>IF(COUNT($G84:G84),EDATE(EDATE($G84,51),0))</f>
        <v>44998</v>
      </c>
      <c r="DF84" s="304"/>
      <c r="DG84" s="220">
        <f>IF(COUNT($G84:G84),EDATE(EDATE($G84,52),0))</f>
        <v>45029</v>
      </c>
      <c r="DH84" s="304"/>
      <c r="DI84" s="220">
        <f>IF(COUNT($G84:G84),EDATE(EDATE($G84,53),0))</f>
        <v>45059</v>
      </c>
      <c r="DJ84" s="304"/>
      <c r="DK84" s="220">
        <f>IF(COUNT($G84:G84),EDATE(EDATE($G84,54),0))</f>
        <v>45090</v>
      </c>
      <c r="DL84" s="304"/>
      <c r="DM84" s="220">
        <f>IF(COUNT($G84:G84),EDATE(EDATE($G84,55),0))</f>
        <v>45120</v>
      </c>
      <c r="DN84" s="304"/>
      <c r="DO84" s="220">
        <f>IF(COUNT($G84:G84),EDATE(EDATE($G84,56),0))</f>
        <v>45151</v>
      </c>
      <c r="DP84" s="304"/>
      <c r="DQ84" s="220">
        <f>IF(COUNT($G84:G84),EDATE(EDATE($G84,57),0))</f>
        <v>45182</v>
      </c>
      <c r="DR84" s="304"/>
      <c r="DS84" s="220">
        <f>IF(COUNT($G84:G84),EDATE(EDATE($G84,58),0))</f>
        <v>45212</v>
      </c>
      <c r="DT84" s="304"/>
      <c r="DU84" s="220">
        <f>IF(COUNT($G84:G84),EDATE(EDATE($G84,59),0))</f>
        <v>45243</v>
      </c>
      <c r="DV84" s="304"/>
      <c r="DW84" s="220">
        <f>IF(COUNT($G84:G84),EDATE(EDATE($G84,60),0))</f>
        <v>45273</v>
      </c>
      <c r="DX84" s="304"/>
      <c r="DY84" s="220">
        <f>IF(COUNT($G84:G84),EDATE(EDATE($G84,61),0))</f>
        <v>45304</v>
      </c>
      <c r="DZ84" s="304"/>
      <c r="EA84" s="220">
        <f>IF(COUNT($G84:G84),EDATE(EDATE($G84,62),0))</f>
        <v>45335</v>
      </c>
      <c r="EB84" s="304"/>
      <c r="EC84" s="220">
        <f>IF(COUNT($G84:G84),EDATE(EDATE($G84,63),0))</f>
        <v>45364</v>
      </c>
      <c r="ED84" s="304"/>
      <c r="EE84" s="220">
        <f>IF(COUNT($G84:G84),EDATE(EDATE($G84,64),0))</f>
        <v>45395</v>
      </c>
      <c r="EF84" s="308"/>
      <c r="EG84" s="47"/>
    </row>
    <row r="85" spans="1:137" ht="21" customHeight="1" thickBot="1">
      <c r="A85" s="215" t="str">
        <f t="shared" ca="1" si="1"/>
        <v/>
      </c>
      <c r="B85" s="280"/>
      <c r="C85" s="282" t="e">
        <f>+VLOOKUP(B85,'اسماء العملاء'!$A$2:$E$1270,5,FALSE)</f>
        <v>#N/A</v>
      </c>
      <c r="D85" s="282" t="e">
        <f>+VLOOKUP(B85,'اسماء العملاء'!$A$2:$C$1270,2,FALSE)</f>
        <v>#N/A</v>
      </c>
      <c r="E85" s="282" t="e">
        <f>+VLOOKUP(B85,'اسماء العملاء'!$A$2:$C$1270,3,FALSE)</f>
        <v>#N/A</v>
      </c>
      <c r="F85" s="218" t="e">
        <f>+VLOOKUP(B85,'اسماء العملاء'!$A$2:$F$142,6,FALSE)</f>
        <v>#N/A</v>
      </c>
      <c r="G85" s="220">
        <v>43448</v>
      </c>
      <c r="H85" s="303"/>
      <c r="I85" s="220">
        <f>IF(COUNT($G85:G85),EDATE(EDATE($G85,1),0))</f>
        <v>43479</v>
      </c>
      <c r="J85" s="304"/>
      <c r="K85" s="220">
        <f>IF(COUNT($G85:G85),EDATE(EDATE($G85,2),0))</f>
        <v>43510</v>
      </c>
      <c r="L85" s="304"/>
      <c r="M85" s="220">
        <f>IF(COUNT($G85:G85),EDATE(EDATE($G85,3),0))</f>
        <v>43538</v>
      </c>
      <c r="N85" s="304"/>
      <c r="O85" s="220">
        <f>IF(COUNT($G85:G85),EDATE(EDATE($G85,4),0))</f>
        <v>43569</v>
      </c>
      <c r="P85" s="304"/>
      <c r="Q85" s="220">
        <f>IF(COUNT($G85:G85),EDATE(EDATE($G85,5),0))</f>
        <v>43599</v>
      </c>
      <c r="R85" s="304"/>
      <c r="S85" s="220">
        <f>IF(COUNT($G85:G85),EDATE(EDATE($G85,6),0))</f>
        <v>43630</v>
      </c>
      <c r="T85" s="304"/>
      <c r="U85" s="220">
        <f>IF(COUNT($G85:G85),EDATE(EDATE($G85,7),0))</f>
        <v>43660</v>
      </c>
      <c r="V85" s="304"/>
      <c r="W85" s="220">
        <f>IF(COUNT($G85:G85),EDATE(EDATE($G85,8),0))</f>
        <v>43691</v>
      </c>
      <c r="X85" s="304"/>
      <c r="Y85" s="220">
        <f>IF(COUNT($G85:G85),EDATE(EDATE($G85,9),0))</f>
        <v>43722</v>
      </c>
      <c r="Z85" s="304"/>
      <c r="AA85" s="220">
        <f>IF(COUNT($G85:G85),EDATE(EDATE($G85,10),0))</f>
        <v>43752</v>
      </c>
      <c r="AB85" s="304"/>
      <c r="AC85" s="220">
        <f>IF(COUNT($G85:G85),EDATE(EDATE($G85,11),0))</f>
        <v>43783</v>
      </c>
      <c r="AD85" s="304"/>
      <c r="AE85" s="220">
        <f>IF(COUNT($G85:G85),EDATE(EDATE($G85,12),0))</f>
        <v>43813</v>
      </c>
      <c r="AF85" s="304"/>
      <c r="AG85" s="220">
        <f>IF(COUNT($G85:G85),EDATE(EDATE($G85,13),0))</f>
        <v>43844</v>
      </c>
      <c r="AH85" s="304"/>
      <c r="AI85" s="220">
        <f>IF(COUNT($G85:G85),EDATE(EDATE($G85,14),0))</f>
        <v>43875</v>
      </c>
      <c r="AJ85" s="304"/>
      <c r="AK85" s="220">
        <f>IF(COUNT($G85:G85),EDATE(EDATE($G85,15),0))</f>
        <v>43904</v>
      </c>
      <c r="AL85" s="304"/>
      <c r="AM85" s="220">
        <f>IF(COUNT($G85:G85),EDATE(EDATE($G85,16),0))</f>
        <v>43935</v>
      </c>
      <c r="AN85" s="304"/>
      <c r="AO85" s="220">
        <f>IF(COUNT($G85:G85),EDATE(EDATE($G85,17),0))</f>
        <v>43965</v>
      </c>
      <c r="AP85" s="304"/>
      <c r="AQ85" s="220">
        <f>IF(COUNT($G85:G85),EDATE(EDATE($G85,18),0))</f>
        <v>43996</v>
      </c>
      <c r="AR85" s="304"/>
      <c r="AS85" s="220">
        <f>IF(COUNT($G85:G85),EDATE(EDATE($G85,19),0))</f>
        <v>44026</v>
      </c>
      <c r="AT85" s="304"/>
      <c r="AU85" s="220">
        <f>IF(COUNT($G85:G85),EDATE(EDATE($G85,20),0))</f>
        <v>44057</v>
      </c>
      <c r="AV85" s="304"/>
      <c r="AW85" s="220">
        <f>IF(COUNT($G85:G85),EDATE(EDATE($G85,21),0))</f>
        <v>44088</v>
      </c>
      <c r="AX85" s="304"/>
      <c r="AY85" s="220">
        <f>IF(COUNT($G85:G85),EDATE(EDATE($G85,22),0))</f>
        <v>44118</v>
      </c>
      <c r="AZ85" s="304"/>
      <c r="BA85" s="220">
        <f>IF(COUNT($G85:G85),EDATE(EDATE($G85,23),0))</f>
        <v>44149</v>
      </c>
      <c r="BB85" s="304"/>
      <c r="BC85" s="220">
        <f>IF(COUNT($G85:G85),EDATE(EDATE($G85,24),0))</f>
        <v>44179</v>
      </c>
      <c r="BD85" s="304"/>
      <c r="BE85" s="220">
        <f>IF(COUNT($G85:G85),EDATE(EDATE($G85,25),0))</f>
        <v>44210</v>
      </c>
      <c r="BF85" s="304"/>
      <c r="BG85" s="220">
        <f>IF(COUNT($G85:G85),EDATE(EDATE($G85,26),0))</f>
        <v>44241</v>
      </c>
      <c r="BH85" s="304"/>
      <c r="BI85" s="220">
        <f>IF(COUNT($G85:G85),EDATE(EDATE($G85,27),0))</f>
        <v>44269</v>
      </c>
      <c r="BJ85" s="304"/>
      <c r="BK85" s="220">
        <f>IF(COUNT($G85:G85),EDATE(EDATE($G85,28),0))</f>
        <v>44300</v>
      </c>
      <c r="BL85" s="304"/>
      <c r="BM85" s="220">
        <f>IF(COUNT($G85:G85),EDATE(EDATE($G85,29),0))</f>
        <v>44330</v>
      </c>
      <c r="BN85" s="304"/>
      <c r="BO85" s="220">
        <f>IF(COUNT($G85:G85),EDATE(EDATE($G85,30),0))</f>
        <v>44361</v>
      </c>
      <c r="BP85" s="304"/>
      <c r="BQ85" s="220">
        <f>IF(COUNT($G85:G85),EDATE(EDATE($G85,31),0))</f>
        <v>44391</v>
      </c>
      <c r="BR85" s="304"/>
      <c r="BS85" s="220">
        <f>IF(COUNT($G85:G85),EDATE(EDATE($G85,32),0))</f>
        <v>44422</v>
      </c>
      <c r="BT85" s="304"/>
      <c r="BU85" s="220">
        <f>IF(COUNT($G85:G85),EDATE(EDATE($G85,33),0))</f>
        <v>44453</v>
      </c>
      <c r="BV85" s="304"/>
      <c r="BW85" s="220">
        <f>IF(COUNT($G85:G85),EDATE(EDATE($G85,34),0))</f>
        <v>44483</v>
      </c>
      <c r="BX85" s="304"/>
      <c r="BY85" s="220">
        <f>IF(COUNT($G85:G85),EDATE(EDATE($G85,35),0))</f>
        <v>44514</v>
      </c>
      <c r="BZ85" s="304"/>
      <c r="CA85" s="220">
        <f>IF(COUNT($G85:G85),EDATE(EDATE($G85,36),0))</f>
        <v>44544</v>
      </c>
      <c r="CB85" s="304"/>
      <c r="CC85" s="220">
        <f>IF(COUNT($G85:G85),EDATE(EDATE($G85,37),0))</f>
        <v>44575</v>
      </c>
      <c r="CD85" s="304"/>
      <c r="CE85" s="220">
        <f>IF(COUNT($G85:G85),EDATE(EDATE($G85,38),0))</f>
        <v>44606</v>
      </c>
      <c r="CF85" s="304"/>
      <c r="CG85" s="220">
        <f>IF(COUNT($G85:G85),EDATE(EDATE($G85,39),0))</f>
        <v>44634</v>
      </c>
      <c r="CH85" s="304"/>
      <c r="CI85" s="220">
        <f>IF(COUNT($G85:G85),EDATE(EDATE($G85,40),0))</f>
        <v>44665</v>
      </c>
      <c r="CJ85" s="304"/>
      <c r="CK85" s="220">
        <f>IF(COUNT($G85:G85),EDATE(EDATE($G85,41),0))</f>
        <v>44695</v>
      </c>
      <c r="CL85" s="304"/>
      <c r="CM85" s="220">
        <f>IF(COUNT($G85:G85),EDATE(EDATE($G85,42),0))</f>
        <v>44726</v>
      </c>
      <c r="CN85" s="304"/>
      <c r="CO85" s="220">
        <f>IF(COUNT($G85:G85),EDATE(EDATE($G85,43),0))</f>
        <v>44756</v>
      </c>
      <c r="CP85" s="304"/>
      <c r="CQ85" s="220">
        <f>IF(COUNT($G85:G85),EDATE(EDATE($G85,44),0))</f>
        <v>44787</v>
      </c>
      <c r="CR85" s="304"/>
      <c r="CS85" s="220">
        <f>IF(COUNT($G85:G85),EDATE(EDATE($G85,45),0))</f>
        <v>44818</v>
      </c>
      <c r="CT85" s="304"/>
      <c r="CU85" s="220">
        <f>IF(COUNT($G85:G85),EDATE(EDATE($G85,46),0))</f>
        <v>44848</v>
      </c>
      <c r="CV85" s="304"/>
      <c r="CW85" s="220">
        <f>IF(COUNT($G85:G85),EDATE(EDATE($G85,47),0))</f>
        <v>44879</v>
      </c>
      <c r="CX85" s="304"/>
      <c r="CY85" s="220">
        <f>IF(COUNT($G85:G85),EDATE(EDATE($G85,48),0))</f>
        <v>44909</v>
      </c>
      <c r="CZ85" s="304"/>
      <c r="DA85" s="220">
        <f>IF(COUNT($G85:G85),EDATE(EDATE($G85,49),0))</f>
        <v>44940</v>
      </c>
      <c r="DB85" s="304"/>
      <c r="DC85" s="220">
        <f>IF(COUNT($G85:G85),EDATE(EDATE($G85,50),0))</f>
        <v>44971</v>
      </c>
      <c r="DD85" s="304"/>
      <c r="DE85" s="220">
        <f>IF(COUNT($G85:G85),EDATE(EDATE($G85,51),0))</f>
        <v>44999</v>
      </c>
      <c r="DF85" s="304"/>
      <c r="DG85" s="220">
        <f>IF(COUNT($G85:G85),EDATE(EDATE($G85,52),0))</f>
        <v>45030</v>
      </c>
      <c r="DH85" s="304"/>
      <c r="DI85" s="220">
        <f>IF(COUNT($G85:G85),EDATE(EDATE($G85,53),0))</f>
        <v>45060</v>
      </c>
      <c r="DJ85" s="304"/>
      <c r="DK85" s="220">
        <f>IF(COUNT($G85:G85),EDATE(EDATE($G85,54),0))</f>
        <v>45091</v>
      </c>
      <c r="DL85" s="304"/>
      <c r="DM85" s="220">
        <f>IF(COUNT($G85:G85),EDATE(EDATE($G85,55),0))</f>
        <v>45121</v>
      </c>
      <c r="DN85" s="304"/>
      <c r="DO85" s="220">
        <f>IF(COUNT($G85:G85),EDATE(EDATE($G85,56),0))</f>
        <v>45152</v>
      </c>
      <c r="DP85" s="304"/>
      <c r="DQ85" s="220">
        <f>IF(COUNT($G85:G85),EDATE(EDATE($G85,57),0))</f>
        <v>45183</v>
      </c>
      <c r="DR85" s="304"/>
      <c r="DS85" s="220">
        <f>IF(COUNT($G85:G85),EDATE(EDATE($G85,58),0))</f>
        <v>45213</v>
      </c>
      <c r="DT85" s="304"/>
      <c r="DU85" s="220">
        <f>IF(COUNT($G85:G85),EDATE(EDATE($G85,59),0))</f>
        <v>45244</v>
      </c>
      <c r="DV85" s="304"/>
      <c r="DW85" s="220">
        <f>IF(COUNT($G85:G85),EDATE(EDATE($G85,60),0))</f>
        <v>45274</v>
      </c>
      <c r="DX85" s="304"/>
      <c r="DY85" s="220">
        <f>IF(COUNT($G85:G85),EDATE(EDATE($G85,61),0))</f>
        <v>45305</v>
      </c>
      <c r="DZ85" s="304"/>
      <c r="EA85" s="220">
        <f>IF(COUNT($G85:G85),EDATE(EDATE($G85,62),0))</f>
        <v>45336</v>
      </c>
      <c r="EB85" s="304"/>
      <c r="EC85" s="220">
        <f>IF(COUNT($G85:G85),EDATE(EDATE($G85,63),0))</f>
        <v>45365</v>
      </c>
      <c r="ED85" s="304"/>
      <c r="EE85" s="220">
        <f>IF(COUNT($G85:G85),EDATE(EDATE($G85,64),0))</f>
        <v>45396</v>
      </c>
      <c r="EF85" s="308"/>
      <c r="EG85" s="47"/>
    </row>
    <row r="86" spans="1:137" ht="21" customHeight="1" thickBot="1">
      <c r="A86" s="215" t="str">
        <f t="shared" ca="1" si="1"/>
        <v/>
      </c>
      <c r="B86" s="280"/>
      <c r="C86" s="282" t="e">
        <f>+VLOOKUP(B86,'اسماء العملاء'!$A$2:$E$1270,5,FALSE)</f>
        <v>#N/A</v>
      </c>
      <c r="D86" s="282" t="e">
        <f>+VLOOKUP(B86,'اسماء العملاء'!$A$2:$C$1270,2,FALSE)</f>
        <v>#N/A</v>
      </c>
      <c r="E86" s="282" t="e">
        <f>+VLOOKUP(B86,'اسماء العملاء'!$A$2:$C$1270,3,FALSE)</f>
        <v>#N/A</v>
      </c>
      <c r="F86" s="218" t="e">
        <f>+VLOOKUP(B86,'اسماء العملاء'!$A$2:$F$142,6,FALSE)</f>
        <v>#N/A</v>
      </c>
      <c r="G86" s="220">
        <v>43449</v>
      </c>
      <c r="H86" s="303"/>
      <c r="I86" s="220">
        <f>IF(COUNT($G86:G86),EDATE(EDATE($G86,1),0))</f>
        <v>43480</v>
      </c>
      <c r="J86" s="304"/>
      <c r="K86" s="220">
        <f>IF(COUNT($G86:G86),EDATE(EDATE($G86,2),0))</f>
        <v>43511</v>
      </c>
      <c r="L86" s="304"/>
      <c r="M86" s="220">
        <f>IF(COUNT($G86:G86),EDATE(EDATE($G86,3),0))</f>
        <v>43539</v>
      </c>
      <c r="N86" s="304"/>
      <c r="O86" s="220">
        <f>IF(COUNT($G86:G86),EDATE(EDATE($G86,4),0))</f>
        <v>43570</v>
      </c>
      <c r="P86" s="304"/>
      <c r="Q86" s="220">
        <f>IF(COUNT($G86:G86),EDATE(EDATE($G86,5),0))</f>
        <v>43600</v>
      </c>
      <c r="R86" s="304"/>
      <c r="S86" s="220">
        <f>IF(COUNT($G86:G86),EDATE(EDATE($G86,6),0))</f>
        <v>43631</v>
      </c>
      <c r="T86" s="304"/>
      <c r="U86" s="220">
        <f>IF(COUNT($G86:G86),EDATE(EDATE($G86,7),0))</f>
        <v>43661</v>
      </c>
      <c r="V86" s="304"/>
      <c r="W86" s="220">
        <f>IF(COUNT($G86:G86),EDATE(EDATE($G86,8),0))</f>
        <v>43692</v>
      </c>
      <c r="X86" s="304"/>
      <c r="Y86" s="220">
        <f>IF(COUNT($G86:G86),EDATE(EDATE($G86,9),0))</f>
        <v>43723</v>
      </c>
      <c r="Z86" s="304"/>
      <c r="AA86" s="220">
        <f>IF(COUNT($G86:G86),EDATE(EDATE($G86,10),0))</f>
        <v>43753</v>
      </c>
      <c r="AB86" s="304"/>
      <c r="AC86" s="220">
        <f>IF(COUNT($G86:G86),EDATE(EDATE($G86,11),0))</f>
        <v>43784</v>
      </c>
      <c r="AD86" s="304"/>
      <c r="AE86" s="220">
        <f>IF(COUNT($G86:G86),EDATE(EDATE($G86,12),0))</f>
        <v>43814</v>
      </c>
      <c r="AF86" s="304"/>
      <c r="AG86" s="220">
        <f>IF(COUNT($G86:G86),EDATE(EDATE($G86,13),0))</f>
        <v>43845</v>
      </c>
      <c r="AH86" s="304"/>
      <c r="AI86" s="220">
        <f>IF(COUNT($G86:G86),EDATE(EDATE($G86,14),0))</f>
        <v>43876</v>
      </c>
      <c r="AJ86" s="304"/>
      <c r="AK86" s="220">
        <f>IF(COUNT($G86:G86),EDATE(EDATE($G86,15),0))</f>
        <v>43905</v>
      </c>
      <c r="AL86" s="304"/>
      <c r="AM86" s="220">
        <f>IF(COUNT($G86:G86),EDATE(EDATE($G86,16),0))</f>
        <v>43936</v>
      </c>
      <c r="AN86" s="304"/>
      <c r="AO86" s="220">
        <f>IF(COUNT($G86:G86),EDATE(EDATE($G86,17),0))</f>
        <v>43966</v>
      </c>
      <c r="AP86" s="304"/>
      <c r="AQ86" s="220">
        <f>IF(COUNT($G86:G86),EDATE(EDATE($G86,18),0))</f>
        <v>43997</v>
      </c>
      <c r="AR86" s="304"/>
      <c r="AS86" s="220">
        <f>IF(COUNT($G86:G86),EDATE(EDATE($G86,19),0))</f>
        <v>44027</v>
      </c>
      <c r="AT86" s="304"/>
      <c r="AU86" s="220">
        <f>IF(COUNT($G86:G86),EDATE(EDATE($G86,20),0))</f>
        <v>44058</v>
      </c>
      <c r="AV86" s="304"/>
      <c r="AW86" s="220">
        <f>IF(COUNT($G86:G86),EDATE(EDATE($G86,21),0))</f>
        <v>44089</v>
      </c>
      <c r="AX86" s="304"/>
      <c r="AY86" s="220">
        <f>IF(COUNT($G86:G86),EDATE(EDATE($G86,22),0))</f>
        <v>44119</v>
      </c>
      <c r="AZ86" s="304"/>
      <c r="BA86" s="220">
        <f>IF(COUNT($G86:G86),EDATE(EDATE($G86,23),0))</f>
        <v>44150</v>
      </c>
      <c r="BB86" s="304"/>
      <c r="BC86" s="220">
        <f>IF(COUNT($G86:G86),EDATE(EDATE($G86,24),0))</f>
        <v>44180</v>
      </c>
      <c r="BD86" s="304"/>
      <c r="BE86" s="220">
        <f>IF(COUNT($G86:G86),EDATE(EDATE($G86,25),0))</f>
        <v>44211</v>
      </c>
      <c r="BF86" s="304"/>
      <c r="BG86" s="220">
        <f>IF(COUNT($G86:G86),EDATE(EDATE($G86,26),0))</f>
        <v>44242</v>
      </c>
      <c r="BH86" s="304"/>
      <c r="BI86" s="220">
        <f>IF(COUNT($G86:G86),EDATE(EDATE($G86,27),0))</f>
        <v>44270</v>
      </c>
      <c r="BJ86" s="304"/>
      <c r="BK86" s="220">
        <f>IF(COUNT($G86:G86),EDATE(EDATE($G86,28),0))</f>
        <v>44301</v>
      </c>
      <c r="BL86" s="304"/>
      <c r="BM86" s="220">
        <f>IF(COUNT($G86:G86),EDATE(EDATE($G86,29),0))</f>
        <v>44331</v>
      </c>
      <c r="BN86" s="304"/>
      <c r="BO86" s="220">
        <f>IF(COUNT($G86:G86),EDATE(EDATE($G86,30),0))</f>
        <v>44362</v>
      </c>
      <c r="BP86" s="304"/>
      <c r="BQ86" s="220">
        <f>IF(COUNT($G86:G86),EDATE(EDATE($G86,31),0))</f>
        <v>44392</v>
      </c>
      <c r="BR86" s="304"/>
      <c r="BS86" s="220">
        <f>IF(COUNT($G86:G86),EDATE(EDATE($G86,32),0))</f>
        <v>44423</v>
      </c>
      <c r="BT86" s="304"/>
      <c r="BU86" s="220">
        <f>IF(COUNT($G86:G86),EDATE(EDATE($G86,33),0))</f>
        <v>44454</v>
      </c>
      <c r="BV86" s="304"/>
      <c r="BW86" s="220">
        <f>IF(COUNT($G86:G86),EDATE(EDATE($G86,34),0))</f>
        <v>44484</v>
      </c>
      <c r="BX86" s="304"/>
      <c r="BY86" s="220">
        <f>IF(COUNT($G86:G86),EDATE(EDATE($G86,35),0))</f>
        <v>44515</v>
      </c>
      <c r="BZ86" s="304"/>
      <c r="CA86" s="220">
        <f>IF(COUNT($G86:G86),EDATE(EDATE($G86,36),0))</f>
        <v>44545</v>
      </c>
      <c r="CB86" s="304"/>
      <c r="CC86" s="220">
        <f>IF(COUNT($G86:G86),EDATE(EDATE($G86,37),0))</f>
        <v>44576</v>
      </c>
      <c r="CD86" s="304"/>
      <c r="CE86" s="220">
        <f>IF(COUNT($G86:G86),EDATE(EDATE($G86,38),0))</f>
        <v>44607</v>
      </c>
      <c r="CF86" s="304"/>
      <c r="CG86" s="220">
        <f>IF(COUNT($G86:G86),EDATE(EDATE($G86,39),0))</f>
        <v>44635</v>
      </c>
      <c r="CH86" s="304"/>
      <c r="CI86" s="220">
        <f>IF(COUNT($G86:G86),EDATE(EDATE($G86,40),0))</f>
        <v>44666</v>
      </c>
      <c r="CJ86" s="304"/>
      <c r="CK86" s="220">
        <f>IF(COUNT($G86:G86),EDATE(EDATE($G86,41),0))</f>
        <v>44696</v>
      </c>
      <c r="CL86" s="304"/>
      <c r="CM86" s="220">
        <f>IF(COUNT($G86:G86),EDATE(EDATE($G86,42),0))</f>
        <v>44727</v>
      </c>
      <c r="CN86" s="304"/>
      <c r="CO86" s="220">
        <f>IF(COUNT($G86:G86),EDATE(EDATE($G86,43),0))</f>
        <v>44757</v>
      </c>
      <c r="CP86" s="304"/>
      <c r="CQ86" s="220">
        <f>IF(COUNT($G86:G86),EDATE(EDATE($G86,44),0))</f>
        <v>44788</v>
      </c>
      <c r="CR86" s="304"/>
      <c r="CS86" s="220">
        <f>IF(COUNT($G86:G86),EDATE(EDATE($G86,45),0))</f>
        <v>44819</v>
      </c>
      <c r="CT86" s="304"/>
      <c r="CU86" s="220">
        <f>IF(COUNT($G86:G86),EDATE(EDATE($G86,46),0))</f>
        <v>44849</v>
      </c>
      <c r="CV86" s="304"/>
      <c r="CW86" s="220">
        <f>IF(COUNT($G86:G86),EDATE(EDATE($G86,47),0))</f>
        <v>44880</v>
      </c>
      <c r="CX86" s="304"/>
      <c r="CY86" s="220">
        <f>IF(COUNT($G86:G86),EDATE(EDATE($G86,48),0))</f>
        <v>44910</v>
      </c>
      <c r="CZ86" s="304"/>
      <c r="DA86" s="220">
        <f>IF(COUNT($G86:G86),EDATE(EDATE($G86,49),0))</f>
        <v>44941</v>
      </c>
      <c r="DB86" s="304"/>
      <c r="DC86" s="220">
        <f>IF(COUNT($G86:G86),EDATE(EDATE($G86,50),0))</f>
        <v>44972</v>
      </c>
      <c r="DD86" s="304"/>
      <c r="DE86" s="220">
        <f>IF(COUNT($G86:G86),EDATE(EDATE($G86,51),0))</f>
        <v>45000</v>
      </c>
      <c r="DF86" s="304"/>
      <c r="DG86" s="220">
        <f>IF(COUNT($G86:G86),EDATE(EDATE($G86,52),0))</f>
        <v>45031</v>
      </c>
      <c r="DH86" s="304"/>
      <c r="DI86" s="220">
        <f>IF(COUNT($G86:G86),EDATE(EDATE($G86,53),0))</f>
        <v>45061</v>
      </c>
      <c r="DJ86" s="304"/>
      <c r="DK86" s="220">
        <f>IF(COUNT($G86:G86),EDATE(EDATE($G86,54),0))</f>
        <v>45092</v>
      </c>
      <c r="DL86" s="304"/>
      <c r="DM86" s="220">
        <f>IF(COUNT($G86:G86),EDATE(EDATE($G86,55),0))</f>
        <v>45122</v>
      </c>
      <c r="DN86" s="304"/>
      <c r="DO86" s="220">
        <f>IF(COUNT($G86:G86),EDATE(EDATE($G86,56),0))</f>
        <v>45153</v>
      </c>
      <c r="DP86" s="304"/>
      <c r="DQ86" s="220">
        <f>IF(COUNT($G86:G86),EDATE(EDATE($G86,57),0))</f>
        <v>45184</v>
      </c>
      <c r="DR86" s="304"/>
      <c r="DS86" s="220">
        <f>IF(COUNT($G86:G86),EDATE(EDATE($G86,58),0))</f>
        <v>45214</v>
      </c>
      <c r="DT86" s="304"/>
      <c r="DU86" s="220">
        <f>IF(COUNT($G86:G86),EDATE(EDATE($G86,59),0))</f>
        <v>45245</v>
      </c>
      <c r="DV86" s="304"/>
      <c r="DW86" s="220">
        <f>IF(COUNT($G86:G86),EDATE(EDATE($G86,60),0))</f>
        <v>45275</v>
      </c>
      <c r="DX86" s="304"/>
      <c r="DY86" s="220">
        <f>IF(COUNT($G86:G86),EDATE(EDATE($G86,61),0))</f>
        <v>45306</v>
      </c>
      <c r="DZ86" s="304"/>
      <c r="EA86" s="220">
        <f>IF(COUNT($G86:G86),EDATE(EDATE($G86,62),0))</f>
        <v>45337</v>
      </c>
      <c r="EB86" s="304"/>
      <c r="EC86" s="220">
        <f>IF(COUNT($G86:G86),EDATE(EDATE($G86,63),0))</f>
        <v>45366</v>
      </c>
      <c r="ED86" s="304"/>
      <c r="EE86" s="220">
        <f>IF(COUNT($G86:G86),EDATE(EDATE($G86,64),0))</f>
        <v>45397</v>
      </c>
      <c r="EF86" s="308"/>
      <c r="EG86" s="47"/>
    </row>
    <row r="87" spans="1:137" ht="21" customHeight="1" thickBot="1">
      <c r="A87" s="215" t="str">
        <f t="shared" ca="1" si="1"/>
        <v/>
      </c>
      <c r="B87" s="280"/>
      <c r="C87" s="282" t="e">
        <f>+VLOOKUP(B87,'اسماء العملاء'!$A$2:$E$1270,5,FALSE)</f>
        <v>#N/A</v>
      </c>
      <c r="D87" s="282" t="e">
        <f>+VLOOKUP(B87,'اسماء العملاء'!$A$2:$C$1270,2,FALSE)</f>
        <v>#N/A</v>
      </c>
      <c r="E87" s="282" t="e">
        <f>+VLOOKUP(B87,'اسماء العملاء'!$A$2:$C$1270,3,FALSE)</f>
        <v>#N/A</v>
      </c>
      <c r="F87" s="218" t="e">
        <f>+VLOOKUP(B87,'اسماء العملاء'!$A$2:$F$142,6,FALSE)</f>
        <v>#N/A</v>
      </c>
      <c r="G87" s="220">
        <v>43450</v>
      </c>
      <c r="H87" s="303"/>
      <c r="I87" s="220">
        <f>IF(COUNT($G87:G87),EDATE(EDATE($G87,1),0))</f>
        <v>43481</v>
      </c>
      <c r="J87" s="304"/>
      <c r="K87" s="220">
        <f>IF(COUNT($G87:G87),EDATE(EDATE($G87,2),0))</f>
        <v>43512</v>
      </c>
      <c r="L87" s="304"/>
      <c r="M87" s="220">
        <f>IF(COUNT($G87:G87),EDATE(EDATE($G87,3),0))</f>
        <v>43540</v>
      </c>
      <c r="N87" s="304"/>
      <c r="O87" s="220">
        <f>IF(COUNT($G87:G87),EDATE(EDATE($G87,4),0))</f>
        <v>43571</v>
      </c>
      <c r="P87" s="304"/>
      <c r="Q87" s="220">
        <f>IF(COUNT($G87:G87),EDATE(EDATE($G87,5),0))</f>
        <v>43601</v>
      </c>
      <c r="R87" s="304"/>
      <c r="S87" s="220">
        <f>IF(COUNT($G87:G87),EDATE(EDATE($G87,6),0))</f>
        <v>43632</v>
      </c>
      <c r="T87" s="304"/>
      <c r="U87" s="220">
        <f>IF(COUNT($G87:G87),EDATE(EDATE($G87,7),0))</f>
        <v>43662</v>
      </c>
      <c r="V87" s="304"/>
      <c r="W87" s="220">
        <f>IF(COUNT($G87:G87),EDATE(EDATE($G87,8),0))</f>
        <v>43693</v>
      </c>
      <c r="X87" s="304"/>
      <c r="Y87" s="220">
        <f>IF(COUNT($G87:G87),EDATE(EDATE($G87,9),0))</f>
        <v>43724</v>
      </c>
      <c r="Z87" s="304"/>
      <c r="AA87" s="220">
        <f>IF(COUNT($G87:G87),EDATE(EDATE($G87,10),0))</f>
        <v>43754</v>
      </c>
      <c r="AB87" s="304"/>
      <c r="AC87" s="220">
        <f>IF(COUNT($G87:G87),EDATE(EDATE($G87,11),0))</f>
        <v>43785</v>
      </c>
      <c r="AD87" s="304"/>
      <c r="AE87" s="220">
        <f>IF(COUNT($G87:G87),EDATE(EDATE($G87,12),0))</f>
        <v>43815</v>
      </c>
      <c r="AF87" s="304"/>
      <c r="AG87" s="220">
        <f>IF(COUNT($G87:G87),EDATE(EDATE($G87,13),0))</f>
        <v>43846</v>
      </c>
      <c r="AH87" s="304"/>
      <c r="AI87" s="220">
        <f>IF(COUNT($G87:G87),EDATE(EDATE($G87,14),0))</f>
        <v>43877</v>
      </c>
      <c r="AJ87" s="304"/>
      <c r="AK87" s="220">
        <f>IF(COUNT($G87:G87),EDATE(EDATE($G87,15),0))</f>
        <v>43906</v>
      </c>
      <c r="AL87" s="304"/>
      <c r="AM87" s="220">
        <f>IF(COUNT($G87:G87),EDATE(EDATE($G87,16),0))</f>
        <v>43937</v>
      </c>
      <c r="AN87" s="304"/>
      <c r="AO87" s="220">
        <f>IF(COUNT($G87:G87),EDATE(EDATE($G87,17),0))</f>
        <v>43967</v>
      </c>
      <c r="AP87" s="304"/>
      <c r="AQ87" s="220">
        <f>IF(COUNT($G87:G87),EDATE(EDATE($G87,18),0))</f>
        <v>43998</v>
      </c>
      <c r="AR87" s="304"/>
      <c r="AS87" s="220">
        <f>IF(COUNT($G87:G87),EDATE(EDATE($G87,19),0))</f>
        <v>44028</v>
      </c>
      <c r="AT87" s="304"/>
      <c r="AU87" s="220">
        <f>IF(COUNT($G87:G87),EDATE(EDATE($G87,20),0))</f>
        <v>44059</v>
      </c>
      <c r="AV87" s="304"/>
      <c r="AW87" s="220">
        <f>IF(COUNT($G87:G87),EDATE(EDATE($G87,21),0))</f>
        <v>44090</v>
      </c>
      <c r="AX87" s="304"/>
      <c r="AY87" s="220">
        <f>IF(COUNT($G87:G87),EDATE(EDATE($G87,22),0))</f>
        <v>44120</v>
      </c>
      <c r="AZ87" s="304"/>
      <c r="BA87" s="220">
        <f>IF(COUNT($G87:G87),EDATE(EDATE($G87,23),0))</f>
        <v>44151</v>
      </c>
      <c r="BB87" s="304"/>
      <c r="BC87" s="220">
        <f>IF(COUNT($G87:G87),EDATE(EDATE($G87,24),0))</f>
        <v>44181</v>
      </c>
      <c r="BD87" s="304"/>
      <c r="BE87" s="220">
        <f>IF(COUNT($G87:G87),EDATE(EDATE($G87,25),0))</f>
        <v>44212</v>
      </c>
      <c r="BF87" s="304"/>
      <c r="BG87" s="220">
        <f>IF(COUNT($G87:G87),EDATE(EDATE($G87,26),0))</f>
        <v>44243</v>
      </c>
      <c r="BH87" s="304"/>
      <c r="BI87" s="220">
        <f>IF(COUNT($G87:G87),EDATE(EDATE($G87,27),0))</f>
        <v>44271</v>
      </c>
      <c r="BJ87" s="304"/>
      <c r="BK87" s="220">
        <f>IF(COUNT($G87:G87),EDATE(EDATE($G87,28),0))</f>
        <v>44302</v>
      </c>
      <c r="BL87" s="304"/>
      <c r="BM87" s="220">
        <f>IF(COUNT($G87:G87),EDATE(EDATE($G87,29),0))</f>
        <v>44332</v>
      </c>
      <c r="BN87" s="304"/>
      <c r="BO87" s="220">
        <f>IF(COUNT($G87:G87),EDATE(EDATE($G87,30),0))</f>
        <v>44363</v>
      </c>
      <c r="BP87" s="304"/>
      <c r="BQ87" s="220">
        <f>IF(COUNT($G87:G87),EDATE(EDATE($G87,31),0))</f>
        <v>44393</v>
      </c>
      <c r="BR87" s="304"/>
      <c r="BS87" s="220">
        <f>IF(COUNT($G87:G87),EDATE(EDATE($G87,32),0))</f>
        <v>44424</v>
      </c>
      <c r="BT87" s="304"/>
      <c r="BU87" s="220">
        <f>IF(COUNT($G87:G87),EDATE(EDATE($G87,33),0))</f>
        <v>44455</v>
      </c>
      <c r="BV87" s="304"/>
      <c r="BW87" s="220">
        <f>IF(COUNT($G87:G87),EDATE(EDATE($G87,34),0))</f>
        <v>44485</v>
      </c>
      <c r="BX87" s="304"/>
      <c r="BY87" s="220">
        <f>IF(COUNT($G87:G87),EDATE(EDATE($G87,35),0))</f>
        <v>44516</v>
      </c>
      <c r="BZ87" s="304"/>
      <c r="CA87" s="220">
        <f>IF(COUNT($G87:G87),EDATE(EDATE($G87,36),0))</f>
        <v>44546</v>
      </c>
      <c r="CB87" s="304"/>
      <c r="CC87" s="220">
        <f>IF(COUNT($G87:G87),EDATE(EDATE($G87,37),0))</f>
        <v>44577</v>
      </c>
      <c r="CD87" s="304"/>
      <c r="CE87" s="220">
        <f>IF(COUNT($G87:G87),EDATE(EDATE($G87,38),0))</f>
        <v>44608</v>
      </c>
      <c r="CF87" s="304"/>
      <c r="CG87" s="220">
        <f>IF(COUNT($G87:G87),EDATE(EDATE($G87,39),0))</f>
        <v>44636</v>
      </c>
      <c r="CH87" s="304"/>
      <c r="CI87" s="220">
        <f>IF(COUNT($G87:G87),EDATE(EDATE($G87,40),0))</f>
        <v>44667</v>
      </c>
      <c r="CJ87" s="304"/>
      <c r="CK87" s="220">
        <f>IF(COUNT($G87:G87),EDATE(EDATE($G87,41),0))</f>
        <v>44697</v>
      </c>
      <c r="CL87" s="304"/>
      <c r="CM87" s="220">
        <f>IF(COUNT($G87:G87),EDATE(EDATE($G87,42),0))</f>
        <v>44728</v>
      </c>
      <c r="CN87" s="304"/>
      <c r="CO87" s="220">
        <f>IF(COUNT($G87:G87),EDATE(EDATE($G87,43),0))</f>
        <v>44758</v>
      </c>
      <c r="CP87" s="304"/>
      <c r="CQ87" s="220">
        <f>IF(COUNT($G87:G87),EDATE(EDATE($G87,44),0))</f>
        <v>44789</v>
      </c>
      <c r="CR87" s="304"/>
      <c r="CS87" s="220">
        <f>IF(COUNT($G87:G87),EDATE(EDATE($G87,45),0))</f>
        <v>44820</v>
      </c>
      <c r="CT87" s="304"/>
      <c r="CU87" s="220">
        <f>IF(COUNT($G87:G87),EDATE(EDATE($G87,46),0))</f>
        <v>44850</v>
      </c>
      <c r="CV87" s="304"/>
      <c r="CW87" s="220">
        <f>IF(COUNT($G87:G87),EDATE(EDATE($G87,47),0))</f>
        <v>44881</v>
      </c>
      <c r="CX87" s="304"/>
      <c r="CY87" s="220">
        <f>IF(COUNT($G87:G87),EDATE(EDATE($G87,48),0))</f>
        <v>44911</v>
      </c>
      <c r="CZ87" s="304"/>
      <c r="DA87" s="220">
        <f>IF(COUNT($G87:G87),EDATE(EDATE($G87,49),0))</f>
        <v>44942</v>
      </c>
      <c r="DB87" s="304"/>
      <c r="DC87" s="220">
        <f>IF(COUNT($G87:G87),EDATE(EDATE($G87,50),0))</f>
        <v>44973</v>
      </c>
      <c r="DD87" s="304"/>
      <c r="DE87" s="220">
        <f>IF(COUNT($G87:G87),EDATE(EDATE($G87,51),0))</f>
        <v>45001</v>
      </c>
      <c r="DF87" s="304"/>
      <c r="DG87" s="220">
        <f>IF(COUNT($G87:G87),EDATE(EDATE($G87,52),0))</f>
        <v>45032</v>
      </c>
      <c r="DH87" s="304"/>
      <c r="DI87" s="220">
        <f>IF(COUNT($G87:G87),EDATE(EDATE($G87,53),0))</f>
        <v>45062</v>
      </c>
      <c r="DJ87" s="304"/>
      <c r="DK87" s="220">
        <f>IF(COUNT($G87:G87),EDATE(EDATE($G87,54),0))</f>
        <v>45093</v>
      </c>
      <c r="DL87" s="304"/>
      <c r="DM87" s="220">
        <f>IF(COUNT($G87:G87),EDATE(EDATE($G87,55),0))</f>
        <v>45123</v>
      </c>
      <c r="DN87" s="304"/>
      <c r="DO87" s="220">
        <f>IF(COUNT($G87:G87),EDATE(EDATE($G87,56),0))</f>
        <v>45154</v>
      </c>
      <c r="DP87" s="304"/>
      <c r="DQ87" s="220">
        <f>IF(COUNT($G87:G87),EDATE(EDATE($G87,57),0))</f>
        <v>45185</v>
      </c>
      <c r="DR87" s="304"/>
      <c r="DS87" s="220">
        <f>IF(COUNT($G87:G87),EDATE(EDATE($G87,58),0))</f>
        <v>45215</v>
      </c>
      <c r="DT87" s="304"/>
      <c r="DU87" s="220">
        <f>IF(COUNT($G87:G87),EDATE(EDATE($G87,59),0))</f>
        <v>45246</v>
      </c>
      <c r="DV87" s="304"/>
      <c r="DW87" s="220">
        <f>IF(COUNT($G87:G87),EDATE(EDATE($G87,60),0))</f>
        <v>45276</v>
      </c>
      <c r="DX87" s="304"/>
      <c r="DY87" s="220">
        <f>IF(COUNT($G87:G87),EDATE(EDATE($G87,61),0))</f>
        <v>45307</v>
      </c>
      <c r="DZ87" s="304"/>
      <c r="EA87" s="220">
        <f>IF(COUNT($G87:G87),EDATE(EDATE($G87,62),0))</f>
        <v>45338</v>
      </c>
      <c r="EB87" s="304"/>
      <c r="EC87" s="220">
        <f>IF(COUNT($G87:G87),EDATE(EDATE($G87,63),0))</f>
        <v>45367</v>
      </c>
      <c r="ED87" s="304"/>
      <c r="EE87" s="220">
        <f>IF(COUNT($G87:G87),EDATE(EDATE($G87,64),0))</f>
        <v>45398</v>
      </c>
      <c r="EF87" s="308"/>
      <c r="EG87" s="47"/>
    </row>
    <row r="88" spans="1:137" ht="21" customHeight="1" thickBot="1">
      <c r="A88" s="215" t="str">
        <f t="shared" ca="1" si="1"/>
        <v/>
      </c>
      <c r="B88" s="280"/>
      <c r="C88" s="282" t="e">
        <f>+VLOOKUP(B88,'اسماء العملاء'!$A$2:$E$1270,5,FALSE)</f>
        <v>#N/A</v>
      </c>
      <c r="D88" s="282" t="e">
        <f>+VLOOKUP(B88,'اسماء العملاء'!$A$2:$C$1270,2,FALSE)</f>
        <v>#N/A</v>
      </c>
      <c r="E88" s="282" t="e">
        <f>+VLOOKUP(B88,'اسماء العملاء'!$A$2:$C$1270,3,FALSE)</f>
        <v>#N/A</v>
      </c>
      <c r="F88" s="218" t="e">
        <f>+VLOOKUP(B88,'اسماء العملاء'!$A$2:$F$142,6,FALSE)</f>
        <v>#N/A</v>
      </c>
      <c r="G88" s="220">
        <v>43451</v>
      </c>
      <c r="H88" s="303"/>
      <c r="I88" s="220">
        <f>IF(COUNT($G88:G88),EDATE(EDATE($G88,1),0))</f>
        <v>43482</v>
      </c>
      <c r="J88" s="304"/>
      <c r="K88" s="220">
        <f>IF(COUNT($G88:G88),EDATE(EDATE($G88,2),0))</f>
        <v>43513</v>
      </c>
      <c r="L88" s="304"/>
      <c r="M88" s="220">
        <f>IF(COUNT($G88:G88),EDATE(EDATE($G88,3),0))</f>
        <v>43541</v>
      </c>
      <c r="N88" s="304"/>
      <c r="O88" s="220">
        <f>IF(COUNT($G88:G88),EDATE(EDATE($G88,4),0))</f>
        <v>43572</v>
      </c>
      <c r="P88" s="304"/>
      <c r="Q88" s="220">
        <f>IF(COUNT($G88:G88),EDATE(EDATE($G88,5),0))</f>
        <v>43602</v>
      </c>
      <c r="R88" s="304"/>
      <c r="S88" s="220">
        <f>IF(COUNT($G88:G88),EDATE(EDATE($G88,6),0))</f>
        <v>43633</v>
      </c>
      <c r="T88" s="304"/>
      <c r="U88" s="220">
        <f>IF(COUNT($G88:G88),EDATE(EDATE($G88,7),0))</f>
        <v>43663</v>
      </c>
      <c r="V88" s="304"/>
      <c r="W88" s="220">
        <f>IF(COUNT($G88:G88),EDATE(EDATE($G88,8),0))</f>
        <v>43694</v>
      </c>
      <c r="X88" s="304"/>
      <c r="Y88" s="220">
        <f>IF(COUNT($G88:G88),EDATE(EDATE($G88,9),0))</f>
        <v>43725</v>
      </c>
      <c r="Z88" s="304"/>
      <c r="AA88" s="220">
        <f>IF(COUNT($G88:G88),EDATE(EDATE($G88,10),0))</f>
        <v>43755</v>
      </c>
      <c r="AB88" s="304"/>
      <c r="AC88" s="220">
        <f>IF(COUNT($G88:G88),EDATE(EDATE($G88,11),0))</f>
        <v>43786</v>
      </c>
      <c r="AD88" s="304"/>
      <c r="AE88" s="220">
        <f>IF(COUNT($G88:G88),EDATE(EDATE($G88,12),0))</f>
        <v>43816</v>
      </c>
      <c r="AF88" s="304"/>
      <c r="AG88" s="220">
        <f>IF(COUNT($G88:G88),EDATE(EDATE($G88,13),0))</f>
        <v>43847</v>
      </c>
      <c r="AH88" s="304"/>
      <c r="AI88" s="220">
        <f>IF(COUNT($G88:G88),EDATE(EDATE($G88,14),0))</f>
        <v>43878</v>
      </c>
      <c r="AJ88" s="304"/>
      <c r="AK88" s="220">
        <f>IF(COUNT($G88:G88),EDATE(EDATE($G88,15),0))</f>
        <v>43907</v>
      </c>
      <c r="AL88" s="304"/>
      <c r="AM88" s="220">
        <f>IF(COUNT($G88:G88),EDATE(EDATE($G88,16),0))</f>
        <v>43938</v>
      </c>
      <c r="AN88" s="304"/>
      <c r="AO88" s="220">
        <f>IF(COUNT($G88:G88),EDATE(EDATE($G88,17),0))</f>
        <v>43968</v>
      </c>
      <c r="AP88" s="304"/>
      <c r="AQ88" s="220">
        <f>IF(COUNT($G88:G88),EDATE(EDATE($G88,18),0))</f>
        <v>43999</v>
      </c>
      <c r="AR88" s="304"/>
      <c r="AS88" s="220">
        <f>IF(COUNT($G88:G88),EDATE(EDATE($G88,19),0))</f>
        <v>44029</v>
      </c>
      <c r="AT88" s="304"/>
      <c r="AU88" s="220">
        <f>IF(COUNT($G88:G88),EDATE(EDATE($G88,20),0))</f>
        <v>44060</v>
      </c>
      <c r="AV88" s="304"/>
      <c r="AW88" s="220">
        <f>IF(COUNT($G88:G88),EDATE(EDATE($G88,21),0))</f>
        <v>44091</v>
      </c>
      <c r="AX88" s="304"/>
      <c r="AY88" s="220">
        <f>IF(COUNT($G88:G88),EDATE(EDATE($G88,22),0))</f>
        <v>44121</v>
      </c>
      <c r="AZ88" s="304"/>
      <c r="BA88" s="220">
        <f>IF(COUNT($G88:G88),EDATE(EDATE($G88,23),0))</f>
        <v>44152</v>
      </c>
      <c r="BB88" s="304"/>
      <c r="BC88" s="220">
        <f>IF(COUNT($G88:G88),EDATE(EDATE($G88,24),0))</f>
        <v>44182</v>
      </c>
      <c r="BD88" s="304"/>
      <c r="BE88" s="220">
        <f>IF(COUNT($G88:G88),EDATE(EDATE($G88,25),0))</f>
        <v>44213</v>
      </c>
      <c r="BF88" s="304"/>
      <c r="BG88" s="220">
        <f>IF(COUNT($G88:G88),EDATE(EDATE($G88,26),0))</f>
        <v>44244</v>
      </c>
      <c r="BH88" s="304"/>
      <c r="BI88" s="220">
        <f>IF(COUNT($G88:G88),EDATE(EDATE($G88,27),0))</f>
        <v>44272</v>
      </c>
      <c r="BJ88" s="304"/>
      <c r="BK88" s="220">
        <f>IF(COUNT($G88:G88),EDATE(EDATE($G88,28),0))</f>
        <v>44303</v>
      </c>
      <c r="BL88" s="304"/>
      <c r="BM88" s="220">
        <f>IF(COUNT($G88:G88),EDATE(EDATE($G88,29),0))</f>
        <v>44333</v>
      </c>
      <c r="BN88" s="304"/>
      <c r="BO88" s="220">
        <f>IF(COUNT($G88:G88),EDATE(EDATE($G88,30),0))</f>
        <v>44364</v>
      </c>
      <c r="BP88" s="304"/>
      <c r="BQ88" s="220">
        <f>IF(COUNT($G88:G88),EDATE(EDATE($G88,31),0))</f>
        <v>44394</v>
      </c>
      <c r="BR88" s="304"/>
      <c r="BS88" s="220">
        <f>IF(COUNT($G88:G88),EDATE(EDATE($G88,32),0))</f>
        <v>44425</v>
      </c>
      <c r="BT88" s="304"/>
      <c r="BU88" s="220">
        <f>IF(COUNT($G88:G88),EDATE(EDATE($G88,33),0))</f>
        <v>44456</v>
      </c>
      <c r="BV88" s="304"/>
      <c r="BW88" s="220">
        <f>IF(COUNT($G88:G88),EDATE(EDATE($G88,34),0))</f>
        <v>44486</v>
      </c>
      <c r="BX88" s="304"/>
      <c r="BY88" s="220">
        <f>IF(COUNT($G88:G88),EDATE(EDATE($G88,35),0))</f>
        <v>44517</v>
      </c>
      <c r="BZ88" s="304"/>
      <c r="CA88" s="220">
        <f>IF(COUNT($G88:G88),EDATE(EDATE($G88,36),0))</f>
        <v>44547</v>
      </c>
      <c r="CB88" s="304"/>
      <c r="CC88" s="220">
        <f>IF(COUNT($G88:G88),EDATE(EDATE($G88,37),0))</f>
        <v>44578</v>
      </c>
      <c r="CD88" s="304"/>
      <c r="CE88" s="220">
        <f>IF(COUNT($G88:G88),EDATE(EDATE($G88,38),0))</f>
        <v>44609</v>
      </c>
      <c r="CF88" s="304"/>
      <c r="CG88" s="220">
        <f>IF(COUNT($G88:G88),EDATE(EDATE($G88,39),0))</f>
        <v>44637</v>
      </c>
      <c r="CH88" s="304"/>
      <c r="CI88" s="220">
        <f>IF(COUNT($G88:G88),EDATE(EDATE($G88,40),0))</f>
        <v>44668</v>
      </c>
      <c r="CJ88" s="304"/>
      <c r="CK88" s="220">
        <f>IF(COUNT($G88:G88),EDATE(EDATE($G88,41),0))</f>
        <v>44698</v>
      </c>
      <c r="CL88" s="304"/>
      <c r="CM88" s="220">
        <f>IF(COUNT($G88:G88),EDATE(EDATE($G88,42),0))</f>
        <v>44729</v>
      </c>
      <c r="CN88" s="304"/>
      <c r="CO88" s="220">
        <f>IF(COUNT($G88:G88),EDATE(EDATE($G88,43),0))</f>
        <v>44759</v>
      </c>
      <c r="CP88" s="304"/>
      <c r="CQ88" s="220">
        <f>IF(COUNT($G88:G88),EDATE(EDATE($G88,44),0))</f>
        <v>44790</v>
      </c>
      <c r="CR88" s="304"/>
      <c r="CS88" s="220">
        <f>IF(COUNT($G88:G88),EDATE(EDATE($G88,45),0))</f>
        <v>44821</v>
      </c>
      <c r="CT88" s="304"/>
      <c r="CU88" s="220">
        <f>IF(COUNT($G88:G88),EDATE(EDATE($G88,46),0))</f>
        <v>44851</v>
      </c>
      <c r="CV88" s="304"/>
      <c r="CW88" s="220">
        <f>IF(COUNT($G88:G88),EDATE(EDATE($G88,47),0))</f>
        <v>44882</v>
      </c>
      <c r="CX88" s="304"/>
      <c r="CY88" s="220">
        <f>IF(COUNT($G88:G88),EDATE(EDATE($G88,48),0))</f>
        <v>44912</v>
      </c>
      <c r="CZ88" s="304"/>
      <c r="DA88" s="220">
        <f>IF(COUNT($G88:G88),EDATE(EDATE($G88,49),0))</f>
        <v>44943</v>
      </c>
      <c r="DB88" s="304"/>
      <c r="DC88" s="220">
        <f>IF(COUNT($G88:G88),EDATE(EDATE($G88,50),0))</f>
        <v>44974</v>
      </c>
      <c r="DD88" s="304"/>
      <c r="DE88" s="220">
        <f>IF(COUNT($G88:G88),EDATE(EDATE($G88,51),0))</f>
        <v>45002</v>
      </c>
      <c r="DF88" s="304"/>
      <c r="DG88" s="220">
        <f>IF(COUNT($G88:G88),EDATE(EDATE($G88,52),0))</f>
        <v>45033</v>
      </c>
      <c r="DH88" s="304"/>
      <c r="DI88" s="220">
        <f>IF(COUNT($G88:G88),EDATE(EDATE($G88,53),0))</f>
        <v>45063</v>
      </c>
      <c r="DJ88" s="304"/>
      <c r="DK88" s="220">
        <f>IF(COUNT($G88:G88),EDATE(EDATE($G88,54),0))</f>
        <v>45094</v>
      </c>
      <c r="DL88" s="304"/>
      <c r="DM88" s="220">
        <f>IF(COUNT($G88:G88),EDATE(EDATE($G88,55),0))</f>
        <v>45124</v>
      </c>
      <c r="DN88" s="304"/>
      <c r="DO88" s="220">
        <f>IF(COUNT($G88:G88),EDATE(EDATE($G88,56),0))</f>
        <v>45155</v>
      </c>
      <c r="DP88" s="304"/>
      <c r="DQ88" s="220">
        <f>IF(COUNT($G88:G88),EDATE(EDATE($G88,57),0))</f>
        <v>45186</v>
      </c>
      <c r="DR88" s="304"/>
      <c r="DS88" s="220">
        <f>IF(COUNT($G88:G88),EDATE(EDATE($G88,58),0))</f>
        <v>45216</v>
      </c>
      <c r="DT88" s="304"/>
      <c r="DU88" s="220">
        <f>IF(COUNT($G88:G88),EDATE(EDATE($G88,59),0))</f>
        <v>45247</v>
      </c>
      <c r="DV88" s="304"/>
      <c r="DW88" s="220">
        <f>IF(COUNT($G88:G88),EDATE(EDATE($G88,60),0))</f>
        <v>45277</v>
      </c>
      <c r="DX88" s="304"/>
      <c r="DY88" s="220">
        <f>IF(COUNT($G88:G88),EDATE(EDATE($G88,61),0))</f>
        <v>45308</v>
      </c>
      <c r="DZ88" s="304"/>
      <c r="EA88" s="220">
        <f>IF(COUNT($G88:G88),EDATE(EDATE($G88,62),0))</f>
        <v>45339</v>
      </c>
      <c r="EB88" s="304"/>
      <c r="EC88" s="220">
        <f>IF(COUNT($G88:G88),EDATE(EDATE($G88,63),0))</f>
        <v>45368</v>
      </c>
      <c r="ED88" s="304"/>
      <c r="EE88" s="220">
        <f>IF(COUNT($G88:G88),EDATE(EDATE($G88,64),0))</f>
        <v>45399</v>
      </c>
      <c r="EF88" s="308"/>
      <c r="EG88" s="47"/>
    </row>
    <row r="89" spans="1:137" ht="21" customHeight="1" thickBot="1">
      <c r="A89" s="215" t="str">
        <f t="shared" ca="1" si="1"/>
        <v/>
      </c>
      <c r="B89" s="280"/>
      <c r="C89" s="282" t="e">
        <f>+VLOOKUP(B89,'اسماء العملاء'!$A$2:$E$1270,5,FALSE)</f>
        <v>#N/A</v>
      </c>
      <c r="D89" s="282" t="e">
        <f>+VLOOKUP(B89,'اسماء العملاء'!$A$2:$C$1270,2,FALSE)</f>
        <v>#N/A</v>
      </c>
      <c r="E89" s="282" t="e">
        <f>+VLOOKUP(B89,'اسماء العملاء'!$A$2:$C$1270,3,FALSE)</f>
        <v>#N/A</v>
      </c>
      <c r="F89" s="218" t="e">
        <f>+VLOOKUP(B89,'اسماء العملاء'!$A$2:$F$142,6,FALSE)</f>
        <v>#N/A</v>
      </c>
      <c r="G89" s="220">
        <v>43452</v>
      </c>
      <c r="H89" s="303"/>
      <c r="I89" s="220">
        <f>IF(COUNT($G89:G89),EDATE(EDATE($G89,1),0))</f>
        <v>43483</v>
      </c>
      <c r="J89" s="304"/>
      <c r="K89" s="220">
        <f>IF(COUNT($G89:G89),EDATE(EDATE($G89,2),0))</f>
        <v>43514</v>
      </c>
      <c r="L89" s="304"/>
      <c r="M89" s="220">
        <f>IF(COUNT($G89:G89),EDATE(EDATE($G89,3),0))</f>
        <v>43542</v>
      </c>
      <c r="N89" s="304"/>
      <c r="O89" s="220">
        <f>IF(COUNT($G89:G89),EDATE(EDATE($G89,4),0))</f>
        <v>43573</v>
      </c>
      <c r="P89" s="304"/>
      <c r="Q89" s="220">
        <f>IF(COUNT($G89:G89),EDATE(EDATE($G89,5),0))</f>
        <v>43603</v>
      </c>
      <c r="R89" s="304"/>
      <c r="S89" s="220">
        <f>IF(COUNT($G89:G89),EDATE(EDATE($G89,6),0))</f>
        <v>43634</v>
      </c>
      <c r="T89" s="304"/>
      <c r="U89" s="220">
        <f>IF(COUNT($G89:G89),EDATE(EDATE($G89,7),0))</f>
        <v>43664</v>
      </c>
      <c r="V89" s="304"/>
      <c r="W89" s="220">
        <f>IF(COUNT($G89:G89),EDATE(EDATE($G89,8),0))</f>
        <v>43695</v>
      </c>
      <c r="X89" s="304"/>
      <c r="Y89" s="220">
        <f>IF(COUNT($G89:G89),EDATE(EDATE($G89,9),0))</f>
        <v>43726</v>
      </c>
      <c r="Z89" s="304"/>
      <c r="AA89" s="220">
        <f>IF(COUNT($G89:G89),EDATE(EDATE($G89,10),0))</f>
        <v>43756</v>
      </c>
      <c r="AB89" s="304"/>
      <c r="AC89" s="220">
        <f>IF(COUNT($G89:G89),EDATE(EDATE($G89,11),0))</f>
        <v>43787</v>
      </c>
      <c r="AD89" s="304"/>
      <c r="AE89" s="220">
        <f>IF(COUNT($G89:G89),EDATE(EDATE($G89,12),0))</f>
        <v>43817</v>
      </c>
      <c r="AF89" s="304"/>
      <c r="AG89" s="220">
        <f>IF(COUNT($G89:G89),EDATE(EDATE($G89,13),0))</f>
        <v>43848</v>
      </c>
      <c r="AH89" s="304"/>
      <c r="AI89" s="220">
        <f>IF(COUNT($G89:G89),EDATE(EDATE($G89,14),0))</f>
        <v>43879</v>
      </c>
      <c r="AJ89" s="304"/>
      <c r="AK89" s="220">
        <f>IF(COUNT($G89:G89),EDATE(EDATE($G89,15),0))</f>
        <v>43908</v>
      </c>
      <c r="AL89" s="304"/>
      <c r="AM89" s="220">
        <f>IF(COUNT($G89:G89),EDATE(EDATE($G89,16),0))</f>
        <v>43939</v>
      </c>
      <c r="AN89" s="304"/>
      <c r="AO89" s="220">
        <f>IF(COUNT($G89:G89),EDATE(EDATE($G89,17),0))</f>
        <v>43969</v>
      </c>
      <c r="AP89" s="304"/>
      <c r="AQ89" s="220">
        <f>IF(COUNT($G89:G89),EDATE(EDATE($G89,18),0))</f>
        <v>44000</v>
      </c>
      <c r="AR89" s="304"/>
      <c r="AS89" s="220">
        <f>IF(COUNT($G89:G89),EDATE(EDATE($G89,19),0))</f>
        <v>44030</v>
      </c>
      <c r="AT89" s="304"/>
      <c r="AU89" s="220">
        <f>IF(COUNT($G89:G89),EDATE(EDATE($G89,20),0))</f>
        <v>44061</v>
      </c>
      <c r="AV89" s="304"/>
      <c r="AW89" s="220">
        <f>IF(COUNT($G89:G89),EDATE(EDATE($G89,21),0))</f>
        <v>44092</v>
      </c>
      <c r="AX89" s="304"/>
      <c r="AY89" s="220">
        <f>IF(COUNT($G89:G89),EDATE(EDATE($G89,22),0))</f>
        <v>44122</v>
      </c>
      <c r="AZ89" s="304"/>
      <c r="BA89" s="220">
        <f>IF(COUNT($G89:G89),EDATE(EDATE($G89,23),0))</f>
        <v>44153</v>
      </c>
      <c r="BB89" s="304"/>
      <c r="BC89" s="220">
        <f>IF(COUNT($G89:G89),EDATE(EDATE($G89,24),0))</f>
        <v>44183</v>
      </c>
      <c r="BD89" s="304"/>
      <c r="BE89" s="220">
        <f>IF(COUNT($G89:G89),EDATE(EDATE($G89,25),0))</f>
        <v>44214</v>
      </c>
      <c r="BF89" s="304"/>
      <c r="BG89" s="220">
        <f>IF(COUNT($G89:G89),EDATE(EDATE($G89,26),0))</f>
        <v>44245</v>
      </c>
      <c r="BH89" s="304"/>
      <c r="BI89" s="220">
        <f>IF(COUNT($G89:G89),EDATE(EDATE($G89,27),0))</f>
        <v>44273</v>
      </c>
      <c r="BJ89" s="304"/>
      <c r="BK89" s="220">
        <f>IF(COUNT($G89:G89),EDATE(EDATE($G89,28),0))</f>
        <v>44304</v>
      </c>
      <c r="BL89" s="304"/>
      <c r="BM89" s="220">
        <f>IF(COUNT($G89:G89),EDATE(EDATE($G89,29),0))</f>
        <v>44334</v>
      </c>
      <c r="BN89" s="304"/>
      <c r="BO89" s="220">
        <f>IF(COUNT($G89:G89),EDATE(EDATE($G89,30),0))</f>
        <v>44365</v>
      </c>
      <c r="BP89" s="304"/>
      <c r="BQ89" s="220">
        <f>IF(COUNT($G89:G89),EDATE(EDATE($G89,31),0))</f>
        <v>44395</v>
      </c>
      <c r="BR89" s="304"/>
      <c r="BS89" s="220">
        <f>IF(COUNT($G89:G89),EDATE(EDATE($G89,32),0))</f>
        <v>44426</v>
      </c>
      <c r="BT89" s="304"/>
      <c r="BU89" s="220">
        <f>IF(COUNT($G89:G89),EDATE(EDATE($G89,33),0))</f>
        <v>44457</v>
      </c>
      <c r="BV89" s="304"/>
      <c r="BW89" s="220">
        <f>IF(COUNT($G89:G89),EDATE(EDATE($G89,34),0))</f>
        <v>44487</v>
      </c>
      <c r="BX89" s="304"/>
      <c r="BY89" s="220">
        <f>IF(COUNT($G89:G89),EDATE(EDATE($G89,35),0))</f>
        <v>44518</v>
      </c>
      <c r="BZ89" s="304"/>
      <c r="CA89" s="220">
        <f>IF(COUNT($G89:G89),EDATE(EDATE($G89,36),0))</f>
        <v>44548</v>
      </c>
      <c r="CB89" s="304"/>
      <c r="CC89" s="220">
        <f>IF(COUNT($G89:G89),EDATE(EDATE($G89,37),0))</f>
        <v>44579</v>
      </c>
      <c r="CD89" s="304"/>
      <c r="CE89" s="220">
        <f>IF(COUNT($G89:G89),EDATE(EDATE($G89,38),0))</f>
        <v>44610</v>
      </c>
      <c r="CF89" s="304"/>
      <c r="CG89" s="220">
        <f>IF(COUNT($G89:G89),EDATE(EDATE($G89,39),0))</f>
        <v>44638</v>
      </c>
      <c r="CH89" s="304"/>
      <c r="CI89" s="220">
        <f>IF(COUNT($G89:G89),EDATE(EDATE($G89,40),0))</f>
        <v>44669</v>
      </c>
      <c r="CJ89" s="304"/>
      <c r="CK89" s="220">
        <f>IF(COUNT($G89:G89),EDATE(EDATE($G89,41),0))</f>
        <v>44699</v>
      </c>
      <c r="CL89" s="304"/>
      <c r="CM89" s="220">
        <f>IF(COUNT($G89:G89),EDATE(EDATE($G89,42),0))</f>
        <v>44730</v>
      </c>
      <c r="CN89" s="304"/>
      <c r="CO89" s="220">
        <f>IF(COUNT($G89:G89),EDATE(EDATE($G89,43),0))</f>
        <v>44760</v>
      </c>
      <c r="CP89" s="304"/>
      <c r="CQ89" s="220">
        <f>IF(COUNT($G89:G89),EDATE(EDATE($G89,44),0))</f>
        <v>44791</v>
      </c>
      <c r="CR89" s="304"/>
      <c r="CS89" s="220">
        <f>IF(COUNT($G89:G89),EDATE(EDATE($G89,45),0))</f>
        <v>44822</v>
      </c>
      <c r="CT89" s="304"/>
      <c r="CU89" s="220">
        <f>IF(COUNT($G89:G89),EDATE(EDATE($G89,46),0))</f>
        <v>44852</v>
      </c>
      <c r="CV89" s="304"/>
      <c r="CW89" s="220">
        <f>IF(COUNT($G89:G89),EDATE(EDATE($G89,47),0))</f>
        <v>44883</v>
      </c>
      <c r="CX89" s="304"/>
      <c r="CY89" s="220">
        <f>IF(COUNT($G89:G89),EDATE(EDATE($G89,48),0))</f>
        <v>44913</v>
      </c>
      <c r="CZ89" s="304"/>
      <c r="DA89" s="220">
        <f>IF(COUNT($G89:G89),EDATE(EDATE($G89,49),0))</f>
        <v>44944</v>
      </c>
      <c r="DB89" s="304"/>
      <c r="DC89" s="220">
        <f>IF(COUNT($G89:G89),EDATE(EDATE($G89,50),0))</f>
        <v>44975</v>
      </c>
      <c r="DD89" s="304"/>
      <c r="DE89" s="220">
        <f>IF(COUNT($G89:G89),EDATE(EDATE($G89,51),0))</f>
        <v>45003</v>
      </c>
      <c r="DF89" s="304"/>
      <c r="DG89" s="220">
        <f>IF(COUNT($G89:G89),EDATE(EDATE($G89,52),0))</f>
        <v>45034</v>
      </c>
      <c r="DH89" s="304"/>
      <c r="DI89" s="220">
        <f>IF(COUNT($G89:G89),EDATE(EDATE($G89,53),0))</f>
        <v>45064</v>
      </c>
      <c r="DJ89" s="304"/>
      <c r="DK89" s="220">
        <f>IF(COUNT($G89:G89),EDATE(EDATE($G89,54),0))</f>
        <v>45095</v>
      </c>
      <c r="DL89" s="304"/>
      <c r="DM89" s="220">
        <f>IF(COUNT($G89:G89),EDATE(EDATE($G89,55),0))</f>
        <v>45125</v>
      </c>
      <c r="DN89" s="304"/>
      <c r="DO89" s="220">
        <f>IF(COUNT($G89:G89),EDATE(EDATE($G89,56),0))</f>
        <v>45156</v>
      </c>
      <c r="DP89" s="304"/>
      <c r="DQ89" s="220">
        <f>IF(COUNT($G89:G89),EDATE(EDATE($G89,57),0))</f>
        <v>45187</v>
      </c>
      <c r="DR89" s="304"/>
      <c r="DS89" s="220">
        <f>IF(COUNT($G89:G89),EDATE(EDATE($G89,58),0))</f>
        <v>45217</v>
      </c>
      <c r="DT89" s="304"/>
      <c r="DU89" s="220">
        <f>IF(COUNT($G89:G89),EDATE(EDATE($G89,59),0))</f>
        <v>45248</v>
      </c>
      <c r="DV89" s="304"/>
      <c r="DW89" s="220">
        <f>IF(COUNT($G89:G89),EDATE(EDATE($G89,60),0))</f>
        <v>45278</v>
      </c>
      <c r="DX89" s="304"/>
      <c r="DY89" s="220">
        <f>IF(COUNT($G89:G89),EDATE(EDATE($G89,61),0))</f>
        <v>45309</v>
      </c>
      <c r="DZ89" s="304"/>
      <c r="EA89" s="220">
        <f>IF(COUNT($G89:G89),EDATE(EDATE($G89,62),0))</f>
        <v>45340</v>
      </c>
      <c r="EB89" s="304"/>
      <c r="EC89" s="220">
        <f>IF(COUNT($G89:G89),EDATE(EDATE($G89,63),0))</f>
        <v>45369</v>
      </c>
      <c r="ED89" s="304"/>
      <c r="EE89" s="220">
        <f>IF(COUNT($G89:G89),EDATE(EDATE($G89,64),0))</f>
        <v>45400</v>
      </c>
      <c r="EF89" s="308"/>
      <c r="EG89" s="47"/>
    </row>
    <row r="90" spans="1:137" ht="21" customHeight="1" thickBot="1">
      <c r="A90" s="215" t="str">
        <f t="shared" ca="1" si="1"/>
        <v/>
      </c>
      <c r="B90" s="280"/>
      <c r="C90" s="282" t="e">
        <f>+VLOOKUP(B90,'اسماء العملاء'!$A$2:$E$1270,5,FALSE)</f>
        <v>#N/A</v>
      </c>
      <c r="D90" s="282" t="e">
        <f>+VLOOKUP(B90,'اسماء العملاء'!$A$2:$C$1270,2,FALSE)</f>
        <v>#N/A</v>
      </c>
      <c r="E90" s="282" t="e">
        <f>+VLOOKUP(B90,'اسماء العملاء'!$A$2:$C$1270,3,FALSE)</f>
        <v>#N/A</v>
      </c>
      <c r="F90" s="218" t="e">
        <f>+VLOOKUP(B90,'اسماء العملاء'!$A$2:$F$142,6,FALSE)</f>
        <v>#N/A</v>
      </c>
      <c r="G90" s="220">
        <v>43453</v>
      </c>
      <c r="H90" s="303"/>
      <c r="I90" s="220">
        <f>IF(COUNT($G90:G90),EDATE(EDATE($G90,1),0))</f>
        <v>43484</v>
      </c>
      <c r="J90" s="304"/>
      <c r="K90" s="220">
        <f>IF(COUNT($G90:G90),EDATE(EDATE($G90,2),0))</f>
        <v>43515</v>
      </c>
      <c r="L90" s="304"/>
      <c r="M90" s="220">
        <f>IF(COUNT($G90:G90),EDATE(EDATE($G90,3),0))</f>
        <v>43543</v>
      </c>
      <c r="N90" s="304"/>
      <c r="O90" s="220">
        <f>IF(COUNT($G90:G90),EDATE(EDATE($G90,4),0))</f>
        <v>43574</v>
      </c>
      <c r="P90" s="304"/>
      <c r="Q90" s="220">
        <f>IF(COUNT($G90:G90),EDATE(EDATE($G90,5),0))</f>
        <v>43604</v>
      </c>
      <c r="R90" s="304"/>
      <c r="S90" s="220">
        <f>IF(COUNT($G90:G90),EDATE(EDATE($G90,6),0))</f>
        <v>43635</v>
      </c>
      <c r="T90" s="304"/>
      <c r="U90" s="220">
        <f>IF(COUNT($G90:G90),EDATE(EDATE($G90,7),0))</f>
        <v>43665</v>
      </c>
      <c r="V90" s="304"/>
      <c r="W90" s="220">
        <f>IF(COUNT($G90:G90),EDATE(EDATE($G90,8),0))</f>
        <v>43696</v>
      </c>
      <c r="X90" s="304"/>
      <c r="Y90" s="220">
        <f>IF(COUNT($G90:G90),EDATE(EDATE($G90,9),0))</f>
        <v>43727</v>
      </c>
      <c r="Z90" s="304"/>
      <c r="AA90" s="220">
        <f>IF(COUNT($G90:G90),EDATE(EDATE($G90,10),0))</f>
        <v>43757</v>
      </c>
      <c r="AB90" s="304"/>
      <c r="AC90" s="220">
        <f>IF(COUNT($G90:G90),EDATE(EDATE($G90,11),0))</f>
        <v>43788</v>
      </c>
      <c r="AD90" s="304"/>
      <c r="AE90" s="220">
        <f>IF(COUNT($G90:G90),EDATE(EDATE($G90,12),0))</f>
        <v>43818</v>
      </c>
      <c r="AF90" s="304"/>
      <c r="AG90" s="220">
        <f>IF(COUNT($G90:G90),EDATE(EDATE($G90,13),0))</f>
        <v>43849</v>
      </c>
      <c r="AH90" s="304"/>
      <c r="AI90" s="220">
        <f>IF(COUNT($G90:G90),EDATE(EDATE($G90,14),0))</f>
        <v>43880</v>
      </c>
      <c r="AJ90" s="304"/>
      <c r="AK90" s="220">
        <f>IF(COUNT($G90:G90),EDATE(EDATE($G90,15),0))</f>
        <v>43909</v>
      </c>
      <c r="AL90" s="304"/>
      <c r="AM90" s="220">
        <f>IF(COUNT($G90:G90),EDATE(EDATE($G90,16),0))</f>
        <v>43940</v>
      </c>
      <c r="AN90" s="304"/>
      <c r="AO90" s="220">
        <f>IF(COUNT($G90:G90),EDATE(EDATE($G90,17),0))</f>
        <v>43970</v>
      </c>
      <c r="AP90" s="304"/>
      <c r="AQ90" s="220">
        <f>IF(COUNT($G90:G90),EDATE(EDATE($G90,18),0))</f>
        <v>44001</v>
      </c>
      <c r="AR90" s="304"/>
      <c r="AS90" s="220">
        <f>IF(COUNT($G90:G90),EDATE(EDATE($G90,19),0))</f>
        <v>44031</v>
      </c>
      <c r="AT90" s="304"/>
      <c r="AU90" s="220">
        <f>IF(COUNT($G90:G90),EDATE(EDATE($G90,20),0))</f>
        <v>44062</v>
      </c>
      <c r="AV90" s="304"/>
      <c r="AW90" s="220">
        <f>IF(COUNT($G90:G90),EDATE(EDATE($G90,21),0))</f>
        <v>44093</v>
      </c>
      <c r="AX90" s="304"/>
      <c r="AY90" s="220">
        <f>IF(COUNT($G90:G90),EDATE(EDATE($G90,22),0))</f>
        <v>44123</v>
      </c>
      <c r="AZ90" s="304"/>
      <c r="BA90" s="220">
        <f>IF(COUNT($G90:G90),EDATE(EDATE($G90,23),0))</f>
        <v>44154</v>
      </c>
      <c r="BB90" s="304"/>
      <c r="BC90" s="220">
        <f>IF(COUNT($G90:G90),EDATE(EDATE($G90,24),0))</f>
        <v>44184</v>
      </c>
      <c r="BD90" s="304"/>
      <c r="BE90" s="220">
        <f>IF(COUNT($G90:G90),EDATE(EDATE($G90,25),0))</f>
        <v>44215</v>
      </c>
      <c r="BF90" s="304"/>
      <c r="BG90" s="220">
        <f>IF(COUNT($G90:G90),EDATE(EDATE($G90,26),0))</f>
        <v>44246</v>
      </c>
      <c r="BH90" s="304"/>
      <c r="BI90" s="220">
        <f>IF(COUNT($G90:G90),EDATE(EDATE($G90,27),0))</f>
        <v>44274</v>
      </c>
      <c r="BJ90" s="304"/>
      <c r="BK90" s="220">
        <f>IF(COUNT($G90:G90),EDATE(EDATE($G90,28),0))</f>
        <v>44305</v>
      </c>
      <c r="BL90" s="304"/>
      <c r="BM90" s="220">
        <f>IF(COUNT($G90:G90),EDATE(EDATE($G90,29),0))</f>
        <v>44335</v>
      </c>
      <c r="BN90" s="304"/>
      <c r="BO90" s="220">
        <f>IF(COUNT($G90:G90),EDATE(EDATE($G90,30),0))</f>
        <v>44366</v>
      </c>
      <c r="BP90" s="304"/>
      <c r="BQ90" s="220">
        <f>IF(COUNT($G90:G90),EDATE(EDATE($G90,31),0))</f>
        <v>44396</v>
      </c>
      <c r="BR90" s="304"/>
      <c r="BS90" s="220">
        <f>IF(COUNT($G90:G90),EDATE(EDATE($G90,32),0))</f>
        <v>44427</v>
      </c>
      <c r="BT90" s="304"/>
      <c r="BU90" s="220">
        <f>IF(COUNT($G90:G90),EDATE(EDATE($G90,33),0))</f>
        <v>44458</v>
      </c>
      <c r="BV90" s="304"/>
      <c r="BW90" s="220">
        <f>IF(COUNT($G90:G90),EDATE(EDATE($G90,34),0))</f>
        <v>44488</v>
      </c>
      <c r="BX90" s="304"/>
      <c r="BY90" s="220">
        <f>IF(COUNT($G90:G90),EDATE(EDATE($G90,35),0))</f>
        <v>44519</v>
      </c>
      <c r="BZ90" s="304"/>
      <c r="CA90" s="220">
        <f>IF(COUNT($G90:G90),EDATE(EDATE($G90,36),0))</f>
        <v>44549</v>
      </c>
      <c r="CB90" s="304"/>
      <c r="CC90" s="220">
        <f>IF(COUNT($G90:G90),EDATE(EDATE($G90,37),0))</f>
        <v>44580</v>
      </c>
      <c r="CD90" s="304"/>
      <c r="CE90" s="220">
        <f>IF(COUNT($G90:G90),EDATE(EDATE($G90,38),0))</f>
        <v>44611</v>
      </c>
      <c r="CF90" s="304"/>
      <c r="CG90" s="220">
        <f>IF(COUNT($G90:G90),EDATE(EDATE($G90,39),0))</f>
        <v>44639</v>
      </c>
      <c r="CH90" s="304"/>
      <c r="CI90" s="220">
        <f>IF(COUNT($G90:G90),EDATE(EDATE($G90,40),0))</f>
        <v>44670</v>
      </c>
      <c r="CJ90" s="304"/>
      <c r="CK90" s="220">
        <f>IF(COUNT($G90:G90),EDATE(EDATE($G90,41),0))</f>
        <v>44700</v>
      </c>
      <c r="CL90" s="304"/>
      <c r="CM90" s="220">
        <f>IF(COUNT($G90:G90),EDATE(EDATE($G90,42),0))</f>
        <v>44731</v>
      </c>
      <c r="CN90" s="304"/>
      <c r="CO90" s="220">
        <f>IF(COUNT($G90:G90),EDATE(EDATE($G90,43),0))</f>
        <v>44761</v>
      </c>
      <c r="CP90" s="304"/>
      <c r="CQ90" s="220">
        <f>IF(COUNT($G90:G90),EDATE(EDATE($G90,44),0))</f>
        <v>44792</v>
      </c>
      <c r="CR90" s="304"/>
      <c r="CS90" s="220">
        <f>IF(COUNT($G90:G90),EDATE(EDATE($G90,45),0))</f>
        <v>44823</v>
      </c>
      <c r="CT90" s="304"/>
      <c r="CU90" s="220">
        <f>IF(COUNT($G90:G90),EDATE(EDATE($G90,46),0))</f>
        <v>44853</v>
      </c>
      <c r="CV90" s="304"/>
      <c r="CW90" s="220">
        <f>IF(COUNT($G90:G90),EDATE(EDATE($G90,47),0))</f>
        <v>44884</v>
      </c>
      <c r="CX90" s="304"/>
      <c r="CY90" s="220">
        <f>IF(COUNT($G90:G90),EDATE(EDATE($G90,48),0))</f>
        <v>44914</v>
      </c>
      <c r="CZ90" s="304"/>
      <c r="DA90" s="220">
        <f>IF(COUNT($G90:G90),EDATE(EDATE($G90,49),0))</f>
        <v>44945</v>
      </c>
      <c r="DB90" s="304"/>
      <c r="DC90" s="220">
        <f>IF(COUNT($G90:G90),EDATE(EDATE($G90,50),0))</f>
        <v>44976</v>
      </c>
      <c r="DD90" s="304"/>
      <c r="DE90" s="220">
        <f>IF(COUNT($G90:G90),EDATE(EDATE($G90,51),0))</f>
        <v>45004</v>
      </c>
      <c r="DF90" s="304"/>
      <c r="DG90" s="220">
        <f>IF(COUNT($G90:G90),EDATE(EDATE($G90,52),0))</f>
        <v>45035</v>
      </c>
      <c r="DH90" s="304"/>
      <c r="DI90" s="220">
        <f>IF(COUNT($G90:G90),EDATE(EDATE($G90,53),0))</f>
        <v>45065</v>
      </c>
      <c r="DJ90" s="304"/>
      <c r="DK90" s="220">
        <f>IF(COUNT($G90:G90),EDATE(EDATE($G90,54),0))</f>
        <v>45096</v>
      </c>
      <c r="DL90" s="304"/>
      <c r="DM90" s="220">
        <f>IF(COUNT($G90:G90),EDATE(EDATE($G90,55),0))</f>
        <v>45126</v>
      </c>
      <c r="DN90" s="304"/>
      <c r="DO90" s="220">
        <f>IF(COUNT($G90:G90),EDATE(EDATE($G90,56),0))</f>
        <v>45157</v>
      </c>
      <c r="DP90" s="304"/>
      <c r="DQ90" s="220">
        <f>IF(COUNT($G90:G90),EDATE(EDATE($G90,57),0))</f>
        <v>45188</v>
      </c>
      <c r="DR90" s="304"/>
      <c r="DS90" s="220">
        <f>IF(COUNT($G90:G90),EDATE(EDATE($G90,58),0))</f>
        <v>45218</v>
      </c>
      <c r="DT90" s="304"/>
      <c r="DU90" s="220">
        <f>IF(COUNT($G90:G90),EDATE(EDATE($G90,59),0))</f>
        <v>45249</v>
      </c>
      <c r="DV90" s="304"/>
      <c r="DW90" s="220">
        <f>IF(COUNT($G90:G90),EDATE(EDATE($G90,60),0))</f>
        <v>45279</v>
      </c>
      <c r="DX90" s="304"/>
      <c r="DY90" s="220">
        <f>IF(COUNT($G90:G90),EDATE(EDATE($G90,61),0))</f>
        <v>45310</v>
      </c>
      <c r="DZ90" s="304"/>
      <c r="EA90" s="220">
        <f>IF(COUNT($G90:G90),EDATE(EDATE($G90,62),0))</f>
        <v>45341</v>
      </c>
      <c r="EB90" s="304"/>
      <c r="EC90" s="220">
        <f>IF(COUNT($G90:G90),EDATE(EDATE($G90,63),0))</f>
        <v>45370</v>
      </c>
      <c r="ED90" s="304"/>
      <c r="EE90" s="220">
        <f>IF(COUNT($G90:G90),EDATE(EDATE($G90,64),0))</f>
        <v>45401</v>
      </c>
      <c r="EF90" s="308"/>
      <c r="EG90" s="47"/>
    </row>
    <row r="91" spans="1:137" ht="21" customHeight="1" thickBot="1">
      <c r="A91" s="215" t="str">
        <f t="shared" ca="1" si="1"/>
        <v/>
      </c>
      <c r="B91" s="280"/>
      <c r="C91" s="282" t="e">
        <f>+VLOOKUP(B91,'اسماء العملاء'!$A$2:$E$1270,5,FALSE)</f>
        <v>#N/A</v>
      </c>
      <c r="D91" s="282" t="e">
        <f>+VLOOKUP(B91,'اسماء العملاء'!$A$2:$C$1270,2,FALSE)</f>
        <v>#N/A</v>
      </c>
      <c r="E91" s="282" t="e">
        <f>+VLOOKUP(B91,'اسماء العملاء'!$A$2:$C$1270,3,FALSE)</f>
        <v>#N/A</v>
      </c>
      <c r="F91" s="218" t="e">
        <f>+VLOOKUP(B91,'اسماء العملاء'!$A$2:$F$142,6,FALSE)</f>
        <v>#N/A</v>
      </c>
      <c r="G91" s="220">
        <v>43454</v>
      </c>
      <c r="H91" s="303"/>
      <c r="I91" s="220">
        <f>IF(COUNT($G91:G91),EDATE(EDATE($G91,1),0))</f>
        <v>43485</v>
      </c>
      <c r="J91" s="304"/>
      <c r="K91" s="220">
        <f>IF(COUNT($G91:G91),EDATE(EDATE($G91,2),0))</f>
        <v>43516</v>
      </c>
      <c r="L91" s="304"/>
      <c r="M91" s="220">
        <f>IF(COUNT($G91:G91),EDATE(EDATE($G91,3),0))</f>
        <v>43544</v>
      </c>
      <c r="N91" s="304"/>
      <c r="O91" s="220">
        <f>IF(COUNT($G91:G91),EDATE(EDATE($G91,4),0))</f>
        <v>43575</v>
      </c>
      <c r="P91" s="304"/>
      <c r="Q91" s="220">
        <f>IF(COUNT($G91:G91),EDATE(EDATE($G91,5),0))</f>
        <v>43605</v>
      </c>
      <c r="R91" s="304"/>
      <c r="S91" s="220">
        <f>IF(COUNT($G91:G91),EDATE(EDATE($G91,6),0))</f>
        <v>43636</v>
      </c>
      <c r="T91" s="304"/>
      <c r="U91" s="220">
        <f>IF(COUNT($G91:G91),EDATE(EDATE($G91,7),0))</f>
        <v>43666</v>
      </c>
      <c r="V91" s="304"/>
      <c r="W91" s="220">
        <f>IF(COUNT($G91:G91),EDATE(EDATE($G91,8),0))</f>
        <v>43697</v>
      </c>
      <c r="X91" s="304"/>
      <c r="Y91" s="220">
        <f>IF(COUNT($G91:G91),EDATE(EDATE($G91,9),0))</f>
        <v>43728</v>
      </c>
      <c r="Z91" s="304"/>
      <c r="AA91" s="220">
        <f>IF(COUNT($G91:G91),EDATE(EDATE($G91,10),0))</f>
        <v>43758</v>
      </c>
      <c r="AB91" s="304"/>
      <c r="AC91" s="220">
        <f>IF(COUNT($G91:G91),EDATE(EDATE($G91,11),0))</f>
        <v>43789</v>
      </c>
      <c r="AD91" s="304"/>
      <c r="AE91" s="220">
        <f>IF(COUNT($G91:G91),EDATE(EDATE($G91,12),0))</f>
        <v>43819</v>
      </c>
      <c r="AF91" s="304"/>
      <c r="AG91" s="220">
        <f>IF(COUNT($G91:G91),EDATE(EDATE($G91,13),0))</f>
        <v>43850</v>
      </c>
      <c r="AH91" s="304"/>
      <c r="AI91" s="220">
        <f>IF(COUNT($G91:G91),EDATE(EDATE($G91,14),0))</f>
        <v>43881</v>
      </c>
      <c r="AJ91" s="304"/>
      <c r="AK91" s="220">
        <f>IF(COUNT($G91:G91),EDATE(EDATE($G91,15),0))</f>
        <v>43910</v>
      </c>
      <c r="AL91" s="304"/>
      <c r="AM91" s="220">
        <f>IF(COUNT($G91:G91),EDATE(EDATE($G91,16),0))</f>
        <v>43941</v>
      </c>
      <c r="AN91" s="304"/>
      <c r="AO91" s="220">
        <f>IF(COUNT($G91:G91),EDATE(EDATE($G91,17),0))</f>
        <v>43971</v>
      </c>
      <c r="AP91" s="304"/>
      <c r="AQ91" s="220">
        <f>IF(COUNT($G91:G91),EDATE(EDATE($G91,18),0))</f>
        <v>44002</v>
      </c>
      <c r="AR91" s="304"/>
      <c r="AS91" s="220">
        <f>IF(COUNT($G91:G91),EDATE(EDATE($G91,19),0))</f>
        <v>44032</v>
      </c>
      <c r="AT91" s="304"/>
      <c r="AU91" s="220">
        <f>IF(COUNT($G91:G91),EDATE(EDATE($G91,20),0))</f>
        <v>44063</v>
      </c>
      <c r="AV91" s="304"/>
      <c r="AW91" s="220">
        <f>IF(COUNT($G91:G91),EDATE(EDATE($G91,21),0))</f>
        <v>44094</v>
      </c>
      <c r="AX91" s="304"/>
      <c r="AY91" s="220">
        <f>IF(COUNT($G91:G91),EDATE(EDATE($G91,22),0))</f>
        <v>44124</v>
      </c>
      <c r="AZ91" s="304"/>
      <c r="BA91" s="220">
        <f>IF(COUNT($G91:G91),EDATE(EDATE($G91,23),0))</f>
        <v>44155</v>
      </c>
      <c r="BB91" s="304"/>
      <c r="BC91" s="220">
        <f>IF(COUNT($G91:G91),EDATE(EDATE($G91,24),0))</f>
        <v>44185</v>
      </c>
      <c r="BD91" s="304"/>
      <c r="BE91" s="220">
        <f>IF(COUNT($G91:G91),EDATE(EDATE($G91,25),0))</f>
        <v>44216</v>
      </c>
      <c r="BF91" s="304"/>
      <c r="BG91" s="220">
        <f>IF(COUNT($G91:G91),EDATE(EDATE($G91,26),0))</f>
        <v>44247</v>
      </c>
      <c r="BH91" s="304"/>
      <c r="BI91" s="220">
        <f>IF(COUNT($G91:G91),EDATE(EDATE($G91,27),0))</f>
        <v>44275</v>
      </c>
      <c r="BJ91" s="304"/>
      <c r="BK91" s="220">
        <f>IF(COUNT($G91:G91),EDATE(EDATE($G91,28),0))</f>
        <v>44306</v>
      </c>
      <c r="BL91" s="304"/>
      <c r="BM91" s="220">
        <f>IF(COUNT($G91:G91),EDATE(EDATE($G91,29),0))</f>
        <v>44336</v>
      </c>
      <c r="BN91" s="304"/>
      <c r="BO91" s="220">
        <f>IF(COUNT($G91:G91),EDATE(EDATE($G91,30),0))</f>
        <v>44367</v>
      </c>
      <c r="BP91" s="304"/>
      <c r="BQ91" s="220">
        <f>IF(COUNT($G91:G91),EDATE(EDATE($G91,31),0))</f>
        <v>44397</v>
      </c>
      <c r="BR91" s="304"/>
      <c r="BS91" s="220">
        <f>IF(COUNT($G91:G91),EDATE(EDATE($G91,32),0))</f>
        <v>44428</v>
      </c>
      <c r="BT91" s="304"/>
      <c r="BU91" s="220">
        <f>IF(COUNT($G91:G91),EDATE(EDATE($G91,33),0))</f>
        <v>44459</v>
      </c>
      <c r="BV91" s="304"/>
      <c r="BW91" s="220">
        <f>IF(COUNT($G91:G91),EDATE(EDATE($G91,34),0))</f>
        <v>44489</v>
      </c>
      <c r="BX91" s="304"/>
      <c r="BY91" s="220">
        <f>IF(COUNT($G91:G91),EDATE(EDATE($G91,35),0))</f>
        <v>44520</v>
      </c>
      <c r="BZ91" s="304"/>
      <c r="CA91" s="220">
        <f>IF(COUNT($G91:G91),EDATE(EDATE($G91,36),0))</f>
        <v>44550</v>
      </c>
      <c r="CB91" s="304"/>
      <c r="CC91" s="220">
        <f>IF(COUNT($G91:G91),EDATE(EDATE($G91,37),0))</f>
        <v>44581</v>
      </c>
      <c r="CD91" s="304"/>
      <c r="CE91" s="220">
        <f>IF(COUNT($G91:G91),EDATE(EDATE($G91,38),0))</f>
        <v>44612</v>
      </c>
      <c r="CF91" s="304"/>
      <c r="CG91" s="220">
        <f>IF(COUNT($G91:G91),EDATE(EDATE($G91,39),0))</f>
        <v>44640</v>
      </c>
      <c r="CH91" s="304"/>
      <c r="CI91" s="220">
        <f>IF(COUNT($G91:G91),EDATE(EDATE($G91,40),0))</f>
        <v>44671</v>
      </c>
      <c r="CJ91" s="304"/>
      <c r="CK91" s="220">
        <f>IF(COUNT($G91:G91),EDATE(EDATE($G91,41),0))</f>
        <v>44701</v>
      </c>
      <c r="CL91" s="304"/>
      <c r="CM91" s="220">
        <f>IF(COUNT($G91:G91),EDATE(EDATE($G91,42),0))</f>
        <v>44732</v>
      </c>
      <c r="CN91" s="304"/>
      <c r="CO91" s="220">
        <f>IF(COUNT($G91:G91),EDATE(EDATE($G91,43),0))</f>
        <v>44762</v>
      </c>
      <c r="CP91" s="304"/>
      <c r="CQ91" s="220">
        <f>IF(COUNT($G91:G91),EDATE(EDATE($G91,44),0))</f>
        <v>44793</v>
      </c>
      <c r="CR91" s="304"/>
      <c r="CS91" s="220">
        <f>IF(COUNT($G91:G91),EDATE(EDATE($G91,45),0))</f>
        <v>44824</v>
      </c>
      <c r="CT91" s="304"/>
      <c r="CU91" s="220">
        <f>IF(COUNT($G91:G91),EDATE(EDATE($G91,46),0))</f>
        <v>44854</v>
      </c>
      <c r="CV91" s="304"/>
      <c r="CW91" s="220">
        <f>IF(COUNT($G91:G91),EDATE(EDATE($G91,47),0))</f>
        <v>44885</v>
      </c>
      <c r="CX91" s="304"/>
      <c r="CY91" s="220">
        <f>IF(COUNT($G91:G91),EDATE(EDATE($G91,48),0))</f>
        <v>44915</v>
      </c>
      <c r="CZ91" s="304"/>
      <c r="DA91" s="220">
        <f>IF(COUNT($G91:G91),EDATE(EDATE($G91,49),0))</f>
        <v>44946</v>
      </c>
      <c r="DB91" s="304"/>
      <c r="DC91" s="220">
        <f>IF(COUNT($G91:G91),EDATE(EDATE($G91,50),0))</f>
        <v>44977</v>
      </c>
      <c r="DD91" s="304"/>
      <c r="DE91" s="220">
        <f>IF(COUNT($G91:G91),EDATE(EDATE($G91,51),0))</f>
        <v>45005</v>
      </c>
      <c r="DF91" s="304"/>
      <c r="DG91" s="220">
        <f>IF(COUNT($G91:G91),EDATE(EDATE($G91,52),0))</f>
        <v>45036</v>
      </c>
      <c r="DH91" s="304"/>
      <c r="DI91" s="220">
        <f>IF(COUNT($G91:G91),EDATE(EDATE($G91,53),0))</f>
        <v>45066</v>
      </c>
      <c r="DJ91" s="304"/>
      <c r="DK91" s="220">
        <f>IF(COUNT($G91:G91),EDATE(EDATE($G91,54),0))</f>
        <v>45097</v>
      </c>
      <c r="DL91" s="304"/>
      <c r="DM91" s="220">
        <f>IF(COUNT($G91:G91),EDATE(EDATE($G91,55),0))</f>
        <v>45127</v>
      </c>
      <c r="DN91" s="304"/>
      <c r="DO91" s="220">
        <f>IF(COUNT($G91:G91),EDATE(EDATE($G91,56),0))</f>
        <v>45158</v>
      </c>
      <c r="DP91" s="304"/>
      <c r="DQ91" s="220">
        <f>IF(COUNT($G91:G91),EDATE(EDATE($G91,57),0))</f>
        <v>45189</v>
      </c>
      <c r="DR91" s="304"/>
      <c r="DS91" s="220">
        <f>IF(COUNT($G91:G91),EDATE(EDATE($G91,58),0))</f>
        <v>45219</v>
      </c>
      <c r="DT91" s="304"/>
      <c r="DU91" s="220">
        <f>IF(COUNT($G91:G91),EDATE(EDATE($G91,59),0))</f>
        <v>45250</v>
      </c>
      <c r="DV91" s="304"/>
      <c r="DW91" s="220">
        <f>IF(COUNT($G91:G91),EDATE(EDATE($G91,60),0))</f>
        <v>45280</v>
      </c>
      <c r="DX91" s="304"/>
      <c r="DY91" s="220">
        <f>IF(COUNT($G91:G91),EDATE(EDATE($G91,61),0))</f>
        <v>45311</v>
      </c>
      <c r="DZ91" s="304"/>
      <c r="EA91" s="220">
        <f>IF(COUNT($G91:G91),EDATE(EDATE($G91,62),0))</f>
        <v>45342</v>
      </c>
      <c r="EB91" s="304"/>
      <c r="EC91" s="220">
        <f>IF(COUNT($G91:G91),EDATE(EDATE($G91,63),0))</f>
        <v>45371</v>
      </c>
      <c r="ED91" s="304"/>
      <c r="EE91" s="220">
        <f>IF(COUNT($G91:G91),EDATE(EDATE($G91,64),0))</f>
        <v>45402</v>
      </c>
      <c r="EF91" s="308"/>
      <c r="EG91" s="47"/>
    </row>
    <row r="92" spans="1:137" ht="21" customHeight="1" thickBot="1">
      <c r="A92" s="215" t="str">
        <f t="shared" ca="1" si="1"/>
        <v/>
      </c>
      <c r="B92" s="280"/>
      <c r="C92" s="282" t="e">
        <f>+VLOOKUP(B92,'اسماء العملاء'!$A$2:$E$1270,5,FALSE)</f>
        <v>#N/A</v>
      </c>
      <c r="D92" s="282" t="e">
        <f>+VLOOKUP(B92,'اسماء العملاء'!$A$2:$C$1270,2,FALSE)</f>
        <v>#N/A</v>
      </c>
      <c r="E92" s="282" t="e">
        <f>+VLOOKUP(B92,'اسماء العملاء'!$A$2:$C$1270,3,FALSE)</f>
        <v>#N/A</v>
      </c>
      <c r="F92" s="218" t="e">
        <f>+VLOOKUP(B92,'اسماء العملاء'!$A$2:$F$142,6,FALSE)</f>
        <v>#N/A</v>
      </c>
      <c r="G92" s="220">
        <v>43455</v>
      </c>
      <c r="H92" s="303"/>
      <c r="I92" s="220">
        <f>IF(COUNT($G92:G92),EDATE(EDATE($G92,1),0))</f>
        <v>43486</v>
      </c>
      <c r="J92" s="304"/>
      <c r="K92" s="220">
        <f>IF(COUNT($G92:G92),EDATE(EDATE($G92,2),0))</f>
        <v>43517</v>
      </c>
      <c r="L92" s="304"/>
      <c r="M92" s="220">
        <f>IF(COUNT($G92:G92),EDATE(EDATE($G92,3),0))</f>
        <v>43545</v>
      </c>
      <c r="N92" s="304"/>
      <c r="O92" s="220">
        <f>IF(COUNT($G92:G92),EDATE(EDATE($G92,4),0))</f>
        <v>43576</v>
      </c>
      <c r="P92" s="304"/>
      <c r="Q92" s="220">
        <f>IF(COUNT($G92:G92),EDATE(EDATE($G92,5),0))</f>
        <v>43606</v>
      </c>
      <c r="R92" s="304"/>
      <c r="S92" s="220">
        <f>IF(COUNT($G92:G92),EDATE(EDATE($G92,6),0))</f>
        <v>43637</v>
      </c>
      <c r="T92" s="304"/>
      <c r="U92" s="220">
        <f>IF(COUNT($G92:G92),EDATE(EDATE($G92,7),0))</f>
        <v>43667</v>
      </c>
      <c r="V92" s="304"/>
      <c r="W92" s="220">
        <f>IF(COUNT($G92:G92),EDATE(EDATE($G92,8),0))</f>
        <v>43698</v>
      </c>
      <c r="X92" s="304"/>
      <c r="Y92" s="220">
        <f>IF(COUNT($G92:G92),EDATE(EDATE($G92,9),0))</f>
        <v>43729</v>
      </c>
      <c r="Z92" s="304"/>
      <c r="AA92" s="220">
        <f>IF(COUNT($G92:G92),EDATE(EDATE($G92,10),0))</f>
        <v>43759</v>
      </c>
      <c r="AB92" s="304"/>
      <c r="AC92" s="220">
        <f>IF(COUNT($G92:G92),EDATE(EDATE($G92,11),0))</f>
        <v>43790</v>
      </c>
      <c r="AD92" s="304"/>
      <c r="AE92" s="220">
        <f>IF(COUNT($G92:G92),EDATE(EDATE($G92,12),0))</f>
        <v>43820</v>
      </c>
      <c r="AF92" s="304"/>
      <c r="AG92" s="220">
        <f>IF(COUNT($G92:G92),EDATE(EDATE($G92,13),0))</f>
        <v>43851</v>
      </c>
      <c r="AH92" s="304"/>
      <c r="AI92" s="220">
        <f>IF(COUNT($G92:G92),EDATE(EDATE($G92,14),0))</f>
        <v>43882</v>
      </c>
      <c r="AJ92" s="304"/>
      <c r="AK92" s="220">
        <f>IF(COUNT($G92:G92),EDATE(EDATE($G92,15),0))</f>
        <v>43911</v>
      </c>
      <c r="AL92" s="304"/>
      <c r="AM92" s="220">
        <f>IF(COUNT($G92:G92),EDATE(EDATE($G92,16),0))</f>
        <v>43942</v>
      </c>
      <c r="AN92" s="304"/>
      <c r="AO92" s="220">
        <f>IF(COUNT($G92:G92),EDATE(EDATE($G92,17),0))</f>
        <v>43972</v>
      </c>
      <c r="AP92" s="304"/>
      <c r="AQ92" s="220">
        <f>IF(COUNT($G92:G92),EDATE(EDATE($G92,18),0))</f>
        <v>44003</v>
      </c>
      <c r="AR92" s="304"/>
      <c r="AS92" s="220">
        <f>IF(COUNT($G92:G92),EDATE(EDATE($G92,19),0))</f>
        <v>44033</v>
      </c>
      <c r="AT92" s="304"/>
      <c r="AU92" s="220">
        <f>IF(COUNT($G92:G92),EDATE(EDATE($G92,20),0))</f>
        <v>44064</v>
      </c>
      <c r="AV92" s="304"/>
      <c r="AW92" s="220">
        <f>IF(COUNT($G92:G92),EDATE(EDATE($G92,21),0))</f>
        <v>44095</v>
      </c>
      <c r="AX92" s="304"/>
      <c r="AY92" s="220">
        <f>IF(COUNT($G92:G92),EDATE(EDATE($G92,22),0))</f>
        <v>44125</v>
      </c>
      <c r="AZ92" s="304"/>
      <c r="BA92" s="220">
        <f>IF(COUNT($G92:G92),EDATE(EDATE($G92,23),0))</f>
        <v>44156</v>
      </c>
      <c r="BB92" s="304"/>
      <c r="BC92" s="220">
        <f>IF(COUNT($G92:G92),EDATE(EDATE($G92,24),0))</f>
        <v>44186</v>
      </c>
      <c r="BD92" s="304"/>
      <c r="BE92" s="220">
        <f>IF(COUNT($G92:G92),EDATE(EDATE($G92,25),0))</f>
        <v>44217</v>
      </c>
      <c r="BF92" s="304"/>
      <c r="BG92" s="220">
        <f>IF(COUNT($G92:G92),EDATE(EDATE($G92,26),0))</f>
        <v>44248</v>
      </c>
      <c r="BH92" s="304"/>
      <c r="BI92" s="220">
        <f>IF(COUNT($G92:G92),EDATE(EDATE($G92,27),0))</f>
        <v>44276</v>
      </c>
      <c r="BJ92" s="304"/>
      <c r="BK92" s="220">
        <f>IF(COUNT($G92:G92),EDATE(EDATE($G92,28),0))</f>
        <v>44307</v>
      </c>
      <c r="BL92" s="304"/>
      <c r="BM92" s="220">
        <f>IF(COUNT($G92:G92),EDATE(EDATE($G92,29),0))</f>
        <v>44337</v>
      </c>
      <c r="BN92" s="304"/>
      <c r="BO92" s="220">
        <f>IF(COUNT($G92:G92),EDATE(EDATE($G92,30),0))</f>
        <v>44368</v>
      </c>
      <c r="BP92" s="304"/>
      <c r="BQ92" s="220">
        <f>IF(COUNT($G92:G92),EDATE(EDATE($G92,31),0))</f>
        <v>44398</v>
      </c>
      <c r="BR92" s="304"/>
      <c r="BS92" s="220">
        <f>IF(COUNT($G92:G92),EDATE(EDATE($G92,32),0))</f>
        <v>44429</v>
      </c>
      <c r="BT92" s="304"/>
      <c r="BU92" s="220">
        <f>IF(COUNT($G92:G92),EDATE(EDATE($G92,33),0))</f>
        <v>44460</v>
      </c>
      <c r="BV92" s="304"/>
      <c r="BW92" s="220">
        <f>IF(COUNT($G92:G92),EDATE(EDATE($G92,34),0))</f>
        <v>44490</v>
      </c>
      <c r="BX92" s="304"/>
      <c r="BY92" s="220">
        <f>IF(COUNT($G92:G92),EDATE(EDATE($G92,35),0))</f>
        <v>44521</v>
      </c>
      <c r="BZ92" s="304"/>
      <c r="CA92" s="220">
        <f>IF(COUNT($G92:G92),EDATE(EDATE($G92,36),0))</f>
        <v>44551</v>
      </c>
      <c r="CB92" s="304"/>
      <c r="CC92" s="220">
        <f>IF(COUNT($G92:G92),EDATE(EDATE($G92,37),0))</f>
        <v>44582</v>
      </c>
      <c r="CD92" s="304"/>
      <c r="CE92" s="220">
        <f>IF(COUNT($G92:G92),EDATE(EDATE($G92,38),0))</f>
        <v>44613</v>
      </c>
      <c r="CF92" s="304"/>
      <c r="CG92" s="220">
        <f>IF(COUNT($G92:G92),EDATE(EDATE($G92,39),0))</f>
        <v>44641</v>
      </c>
      <c r="CH92" s="304"/>
      <c r="CI92" s="220">
        <f>IF(COUNT($G92:G92),EDATE(EDATE($G92,40),0))</f>
        <v>44672</v>
      </c>
      <c r="CJ92" s="304"/>
      <c r="CK92" s="220">
        <f>IF(COUNT($G92:G92),EDATE(EDATE($G92,41),0))</f>
        <v>44702</v>
      </c>
      <c r="CL92" s="304"/>
      <c r="CM92" s="220">
        <f>IF(COUNT($G92:G92),EDATE(EDATE($G92,42),0))</f>
        <v>44733</v>
      </c>
      <c r="CN92" s="304"/>
      <c r="CO92" s="220">
        <f>IF(COUNT($G92:G92),EDATE(EDATE($G92,43),0))</f>
        <v>44763</v>
      </c>
      <c r="CP92" s="304"/>
      <c r="CQ92" s="220">
        <f>IF(COUNT($G92:G92),EDATE(EDATE($G92,44),0))</f>
        <v>44794</v>
      </c>
      <c r="CR92" s="304"/>
      <c r="CS92" s="220">
        <f>IF(COUNT($G92:G92),EDATE(EDATE($G92,45),0))</f>
        <v>44825</v>
      </c>
      <c r="CT92" s="304"/>
      <c r="CU92" s="220">
        <f>IF(COUNT($G92:G92),EDATE(EDATE($G92,46),0))</f>
        <v>44855</v>
      </c>
      <c r="CV92" s="304"/>
      <c r="CW92" s="220">
        <f>IF(COUNT($G92:G92),EDATE(EDATE($G92,47),0))</f>
        <v>44886</v>
      </c>
      <c r="CX92" s="304"/>
      <c r="CY92" s="220">
        <f>IF(COUNT($G92:G92),EDATE(EDATE($G92,48),0))</f>
        <v>44916</v>
      </c>
      <c r="CZ92" s="304"/>
      <c r="DA92" s="220">
        <f>IF(COUNT($G92:G92),EDATE(EDATE($G92,49),0))</f>
        <v>44947</v>
      </c>
      <c r="DB92" s="304"/>
      <c r="DC92" s="220">
        <f>IF(COUNT($G92:G92),EDATE(EDATE($G92,50),0))</f>
        <v>44978</v>
      </c>
      <c r="DD92" s="304"/>
      <c r="DE92" s="220">
        <f>IF(COUNT($G92:G92),EDATE(EDATE($G92,51),0))</f>
        <v>45006</v>
      </c>
      <c r="DF92" s="304"/>
      <c r="DG92" s="220">
        <f>IF(COUNT($G92:G92),EDATE(EDATE($G92,52),0))</f>
        <v>45037</v>
      </c>
      <c r="DH92" s="304"/>
      <c r="DI92" s="220">
        <f>IF(COUNT($G92:G92),EDATE(EDATE($G92,53),0))</f>
        <v>45067</v>
      </c>
      <c r="DJ92" s="304"/>
      <c r="DK92" s="220">
        <f>IF(COUNT($G92:G92),EDATE(EDATE($G92,54),0))</f>
        <v>45098</v>
      </c>
      <c r="DL92" s="304"/>
      <c r="DM92" s="220">
        <f>IF(COUNT($G92:G92),EDATE(EDATE($G92,55),0))</f>
        <v>45128</v>
      </c>
      <c r="DN92" s="304"/>
      <c r="DO92" s="220">
        <f>IF(COUNT($G92:G92),EDATE(EDATE($G92,56),0))</f>
        <v>45159</v>
      </c>
      <c r="DP92" s="304"/>
      <c r="DQ92" s="220">
        <f>IF(COUNT($G92:G92),EDATE(EDATE($G92,57),0))</f>
        <v>45190</v>
      </c>
      <c r="DR92" s="304"/>
      <c r="DS92" s="220">
        <f>IF(COUNT($G92:G92),EDATE(EDATE($G92,58),0))</f>
        <v>45220</v>
      </c>
      <c r="DT92" s="304"/>
      <c r="DU92" s="220">
        <f>IF(COUNT($G92:G92),EDATE(EDATE($G92,59),0))</f>
        <v>45251</v>
      </c>
      <c r="DV92" s="304"/>
      <c r="DW92" s="220">
        <f>IF(COUNT($G92:G92),EDATE(EDATE($G92,60),0))</f>
        <v>45281</v>
      </c>
      <c r="DX92" s="304"/>
      <c r="DY92" s="220">
        <f>IF(COUNT($G92:G92),EDATE(EDATE($G92,61),0))</f>
        <v>45312</v>
      </c>
      <c r="DZ92" s="304"/>
      <c r="EA92" s="220">
        <f>IF(COUNT($G92:G92),EDATE(EDATE($G92,62),0))</f>
        <v>45343</v>
      </c>
      <c r="EB92" s="304"/>
      <c r="EC92" s="220">
        <f>IF(COUNT($G92:G92),EDATE(EDATE($G92,63),0))</f>
        <v>45372</v>
      </c>
      <c r="ED92" s="304"/>
      <c r="EE92" s="220">
        <f>IF(COUNT($G92:G92),EDATE(EDATE($G92,64),0))</f>
        <v>45403</v>
      </c>
      <c r="EF92" s="308"/>
      <c r="EG92" s="47"/>
    </row>
    <row r="93" spans="1:137" ht="21" customHeight="1" thickBot="1">
      <c r="A93" s="215" t="str">
        <f t="shared" ca="1" si="1"/>
        <v/>
      </c>
      <c r="B93" s="280"/>
      <c r="C93" s="282" t="e">
        <f>+VLOOKUP(B93,'اسماء العملاء'!$A$2:$E$1270,5,FALSE)</f>
        <v>#N/A</v>
      </c>
      <c r="D93" s="282" t="e">
        <f>+VLOOKUP(B93,'اسماء العملاء'!$A$2:$C$1270,2,FALSE)</f>
        <v>#N/A</v>
      </c>
      <c r="E93" s="282" t="e">
        <f>+VLOOKUP(B93,'اسماء العملاء'!$A$2:$C$1270,3,FALSE)</f>
        <v>#N/A</v>
      </c>
      <c r="F93" s="218" t="e">
        <f>+VLOOKUP(B93,'اسماء العملاء'!$A$2:$F$142,6,FALSE)</f>
        <v>#N/A</v>
      </c>
      <c r="G93" s="220">
        <v>43456</v>
      </c>
      <c r="H93" s="303"/>
      <c r="I93" s="220">
        <f>IF(COUNT($G93:G93),EDATE(EDATE($G93,1),0))</f>
        <v>43487</v>
      </c>
      <c r="J93" s="304"/>
      <c r="K93" s="220">
        <f>IF(COUNT($G93:G93),EDATE(EDATE($G93,2),0))</f>
        <v>43518</v>
      </c>
      <c r="L93" s="304"/>
      <c r="M93" s="220">
        <f>IF(COUNT($G93:G93),EDATE(EDATE($G93,3),0))</f>
        <v>43546</v>
      </c>
      <c r="N93" s="304"/>
      <c r="O93" s="220">
        <f>IF(COUNT($G93:G93),EDATE(EDATE($G93,4),0))</f>
        <v>43577</v>
      </c>
      <c r="P93" s="304"/>
      <c r="Q93" s="220">
        <f>IF(COUNT($G93:G93),EDATE(EDATE($G93,5),0))</f>
        <v>43607</v>
      </c>
      <c r="R93" s="304"/>
      <c r="S93" s="220">
        <f>IF(COUNT($G93:G93),EDATE(EDATE($G93,6),0))</f>
        <v>43638</v>
      </c>
      <c r="T93" s="304"/>
      <c r="U93" s="220">
        <f>IF(COUNT($G93:G93),EDATE(EDATE($G93,7),0))</f>
        <v>43668</v>
      </c>
      <c r="V93" s="304"/>
      <c r="W93" s="220">
        <f>IF(COUNT($G93:G93),EDATE(EDATE($G93,8),0))</f>
        <v>43699</v>
      </c>
      <c r="X93" s="304"/>
      <c r="Y93" s="220">
        <f>IF(COUNT($G93:G93),EDATE(EDATE($G93,9),0))</f>
        <v>43730</v>
      </c>
      <c r="Z93" s="304"/>
      <c r="AA93" s="220">
        <f>IF(COUNT($G93:G93),EDATE(EDATE($G93,10),0))</f>
        <v>43760</v>
      </c>
      <c r="AB93" s="304"/>
      <c r="AC93" s="220">
        <f>IF(COUNT($G93:G93),EDATE(EDATE($G93,11),0))</f>
        <v>43791</v>
      </c>
      <c r="AD93" s="304"/>
      <c r="AE93" s="220">
        <f>IF(COUNT($G93:G93),EDATE(EDATE($G93,12),0))</f>
        <v>43821</v>
      </c>
      <c r="AF93" s="304"/>
      <c r="AG93" s="220">
        <f>IF(COUNT($G93:G93),EDATE(EDATE($G93,13),0))</f>
        <v>43852</v>
      </c>
      <c r="AH93" s="304"/>
      <c r="AI93" s="220">
        <f>IF(COUNT($G93:G93),EDATE(EDATE($G93,14),0))</f>
        <v>43883</v>
      </c>
      <c r="AJ93" s="304"/>
      <c r="AK93" s="220">
        <f>IF(COUNT($G93:G93),EDATE(EDATE($G93,15),0))</f>
        <v>43912</v>
      </c>
      <c r="AL93" s="304"/>
      <c r="AM93" s="220">
        <f>IF(COUNT($G93:G93),EDATE(EDATE($G93,16),0))</f>
        <v>43943</v>
      </c>
      <c r="AN93" s="304"/>
      <c r="AO93" s="220">
        <f>IF(COUNT($G93:G93),EDATE(EDATE($G93,17),0))</f>
        <v>43973</v>
      </c>
      <c r="AP93" s="304"/>
      <c r="AQ93" s="220">
        <f>IF(COUNT($G93:G93),EDATE(EDATE($G93,18),0))</f>
        <v>44004</v>
      </c>
      <c r="AR93" s="304"/>
      <c r="AS93" s="220">
        <f>IF(COUNT($G93:G93),EDATE(EDATE($G93,19),0))</f>
        <v>44034</v>
      </c>
      <c r="AT93" s="304"/>
      <c r="AU93" s="220">
        <f>IF(COUNT($G93:G93),EDATE(EDATE($G93,20),0))</f>
        <v>44065</v>
      </c>
      <c r="AV93" s="304"/>
      <c r="AW93" s="220">
        <f>IF(COUNT($G93:G93),EDATE(EDATE($G93,21),0))</f>
        <v>44096</v>
      </c>
      <c r="AX93" s="304"/>
      <c r="AY93" s="220">
        <f>IF(COUNT($G93:G93),EDATE(EDATE($G93,22),0))</f>
        <v>44126</v>
      </c>
      <c r="AZ93" s="304"/>
      <c r="BA93" s="220">
        <f>IF(COUNT($G93:G93),EDATE(EDATE($G93,23),0))</f>
        <v>44157</v>
      </c>
      <c r="BB93" s="304"/>
      <c r="BC93" s="220">
        <f>IF(COUNT($G93:G93),EDATE(EDATE($G93,24),0))</f>
        <v>44187</v>
      </c>
      <c r="BD93" s="304"/>
      <c r="BE93" s="220">
        <f>IF(COUNT($G93:G93),EDATE(EDATE($G93,25),0))</f>
        <v>44218</v>
      </c>
      <c r="BF93" s="304"/>
      <c r="BG93" s="220">
        <f>IF(COUNT($G93:G93),EDATE(EDATE($G93,26),0))</f>
        <v>44249</v>
      </c>
      <c r="BH93" s="304"/>
      <c r="BI93" s="220">
        <f>IF(COUNT($G93:G93),EDATE(EDATE($G93,27),0))</f>
        <v>44277</v>
      </c>
      <c r="BJ93" s="304"/>
      <c r="BK93" s="220">
        <f>IF(COUNT($G93:G93),EDATE(EDATE($G93,28),0))</f>
        <v>44308</v>
      </c>
      <c r="BL93" s="304"/>
      <c r="BM93" s="220">
        <f>IF(COUNT($G93:G93),EDATE(EDATE($G93,29),0))</f>
        <v>44338</v>
      </c>
      <c r="BN93" s="304"/>
      <c r="BO93" s="220">
        <f>IF(COUNT($G93:G93),EDATE(EDATE($G93,30),0))</f>
        <v>44369</v>
      </c>
      <c r="BP93" s="304"/>
      <c r="BQ93" s="220">
        <f>IF(COUNT($G93:G93),EDATE(EDATE($G93,31),0))</f>
        <v>44399</v>
      </c>
      <c r="BR93" s="304"/>
      <c r="BS93" s="220">
        <f>IF(COUNT($G93:G93),EDATE(EDATE($G93,32),0))</f>
        <v>44430</v>
      </c>
      <c r="BT93" s="304"/>
      <c r="BU93" s="220">
        <f>IF(COUNT($G93:G93),EDATE(EDATE($G93,33),0))</f>
        <v>44461</v>
      </c>
      <c r="BV93" s="304"/>
      <c r="BW93" s="220">
        <f>IF(COUNT($G93:G93),EDATE(EDATE($G93,34),0))</f>
        <v>44491</v>
      </c>
      <c r="BX93" s="304"/>
      <c r="BY93" s="220">
        <f>IF(COUNT($G93:G93),EDATE(EDATE($G93,35),0))</f>
        <v>44522</v>
      </c>
      <c r="BZ93" s="304"/>
      <c r="CA93" s="220">
        <f>IF(COUNT($G93:G93),EDATE(EDATE($G93,36),0))</f>
        <v>44552</v>
      </c>
      <c r="CB93" s="304"/>
      <c r="CC93" s="220">
        <f>IF(COUNT($G93:G93),EDATE(EDATE($G93,37),0))</f>
        <v>44583</v>
      </c>
      <c r="CD93" s="304"/>
      <c r="CE93" s="220">
        <f>IF(COUNT($G93:G93),EDATE(EDATE($G93,38),0))</f>
        <v>44614</v>
      </c>
      <c r="CF93" s="304"/>
      <c r="CG93" s="220">
        <f>IF(COUNT($G93:G93),EDATE(EDATE($G93,39),0))</f>
        <v>44642</v>
      </c>
      <c r="CH93" s="304"/>
      <c r="CI93" s="220">
        <f>IF(COUNT($G93:G93),EDATE(EDATE($G93,40),0))</f>
        <v>44673</v>
      </c>
      <c r="CJ93" s="304"/>
      <c r="CK93" s="220">
        <f>IF(COUNT($G93:G93),EDATE(EDATE($G93,41),0))</f>
        <v>44703</v>
      </c>
      <c r="CL93" s="304"/>
      <c r="CM93" s="220">
        <f>IF(COUNT($G93:G93),EDATE(EDATE($G93,42),0))</f>
        <v>44734</v>
      </c>
      <c r="CN93" s="304"/>
      <c r="CO93" s="220">
        <f>IF(COUNT($G93:G93),EDATE(EDATE($G93,43),0))</f>
        <v>44764</v>
      </c>
      <c r="CP93" s="304"/>
      <c r="CQ93" s="220">
        <f>IF(COUNT($G93:G93),EDATE(EDATE($G93,44),0))</f>
        <v>44795</v>
      </c>
      <c r="CR93" s="304"/>
      <c r="CS93" s="220">
        <f>IF(COUNT($G93:G93),EDATE(EDATE($G93,45),0))</f>
        <v>44826</v>
      </c>
      <c r="CT93" s="304"/>
      <c r="CU93" s="220">
        <f>IF(COUNT($G93:G93),EDATE(EDATE($G93,46),0))</f>
        <v>44856</v>
      </c>
      <c r="CV93" s="304"/>
      <c r="CW93" s="220">
        <f>IF(COUNT($G93:G93),EDATE(EDATE($G93,47),0))</f>
        <v>44887</v>
      </c>
      <c r="CX93" s="304"/>
      <c r="CY93" s="220">
        <f>IF(COUNT($G93:G93),EDATE(EDATE($G93,48),0))</f>
        <v>44917</v>
      </c>
      <c r="CZ93" s="304"/>
      <c r="DA93" s="220">
        <f>IF(COUNT($G93:G93),EDATE(EDATE($G93,49),0))</f>
        <v>44948</v>
      </c>
      <c r="DB93" s="304"/>
      <c r="DC93" s="220">
        <f>IF(COUNT($G93:G93),EDATE(EDATE($G93,50),0))</f>
        <v>44979</v>
      </c>
      <c r="DD93" s="304"/>
      <c r="DE93" s="220">
        <f>IF(COUNT($G93:G93),EDATE(EDATE($G93,51),0))</f>
        <v>45007</v>
      </c>
      <c r="DF93" s="304"/>
      <c r="DG93" s="220">
        <f>IF(COUNT($G93:G93),EDATE(EDATE($G93,52),0))</f>
        <v>45038</v>
      </c>
      <c r="DH93" s="304"/>
      <c r="DI93" s="220">
        <f>IF(COUNT($G93:G93),EDATE(EDATE($G93,53),0))</f>
        <v>45068</v>
      </c>
      <c r="DJ93" s="304"/>
      <c r="DK93" s="220">
        <f>IF(COUNT($G93:G93),EDATE(EDATE($G93,54),0))</f>
        <v>45099</v>
      </c>
      <c r="DL93" s="304"/>
      <c r="DM93" s="220">
        <f>IF(COUNT($G93:G93),EDATE(EDATE($G93,55),0))</f>
        <v>45129</v>
      </c>
      <c r="DN93" s="304"/>
      <c r="DO93" s="220">
        <f>IF(COUNT($G93:G93),EDATE(EDATE($G93,56),0))</f>
        <v>45160</v>
      </c>
      <c r="DP93" s="304"/>
      <c r="DQ93" s="220">
        <f>IF(COUNT($G93:G93),EDATE(EDATE($G93,57),0))</f>
        <v>45191</v>
      </c>
      <c r="DR93" s="304"/>
      <c r="DS93" s="220">
        <f>IF(COUNT($G93:G93),EDATE(EDATE($G93,58),0))</f>
        <v>45221</v>
      </c>
      <c r="DT93" s="304"/>
      <c r="DU93" s="220">
        <f>IF(COUNT($G93:G93),EDATE(EDATE($G93,59),0))</f>
        <v>45252</v>
      </c>
      <c r="DV93" s="304"/>
      <c r="DW93" s="220">
        <f>IF(COUNT($G93:G93),EDATE(EDATE($G93,60),0))</f>
        <v>45282</v>
      </c>
      <c r="DX93" s="304"/>
      <c r="DY93" s="220">
        <f>IF(COUNT($G93:G93),EDATE(EDATE($G93,61),0))</f>
        <v>45313</v>
      </c>
      <c r="DZ93" s="304"/>
      <c r="EA93" s="220">
        <f>IF(COUNT($G93:G93),EDATE(EDATE($G93,62),0))</f>
        <v>45344</v>
      </c>
      <c r="EB93" s="304"/>
      <c r="EC93" s="220">
        <f>IF(COUNT($G93:G93),EDATE(EDATE($G93,63),0))</f>
        <v>45373</v>
      </c>
      <c r="ED93" s="304"/>
      <c r="EE93" s="220">
        <f>IF(COUNT($G93:G93),EDATE(EDATE($G93,64),0))</f>
        <v>45404</v>
      </c>
      <c r="EF93" s="308"/>
      <c r="EG93" s="47"/>
    </row>
    <row r="94" spans="1:137" ht="21" customHeight="1" thickBot="1">
      <c r="A94" s="215" t="str">
        <f t="shared" ca="1" si="1"/>
        <v/>
      </c>
      <c r="B94" s="280"/>
      <c r="C94" s="282" t="e">
        <f>+VLOOKUP(B94,'اسماء العملاء'!$A$2:$E$1270,5,FALSE)</f>
        <v>#N/A</v>
      </c>
      <c r="D94" s="282" t="e">
        <f>+VLOOKUP(B94,'اسماء العملاء'!$A$2:$C$1270,2,FALSE)</f>
        <v>#N/A</v>
      </c>
      <c r="E94" s="282" t="e">
        <f>+VLOOKUP(B94,'اسماء العملاء'!$A$2:$C$1270,3,FALSE)</f>
        <v>#N/A</v>
      </c>
      <c r="F94" s="218" t="e">
        <f>+VLOOKUP(B94,'اسماء العملاء'!$A$2:$F$142,6,FALSE)</f>
        <v>#N/A</v>
      </c>
      <c r="G94" s="220">
        <v>43457</v>
      </c>
      <c r="H94" s="303"/>
      <c r="I94" s="220">
        <f>IF(COUNT($G94:G94),EDATE(EDATE($G94,1),0))</f>
        <v>43488</v>
      </c>
      <c r="J94" s="304"/>
      <c r="K94" s="220">
        <f>IF(COUNT($G94:G94),EDATE(EDATE($G94,2),0))</f>
        <v>43519</v>
      </c>
      <c r="L94" s="304"/>
      <c r="M94" s="220">
        <f>IF(COUNT($G94:G94),EDATE(EDATE($G94,3),0))</f>
        <v>43547</v>
      </c>
      <c r="N94" s="304"/>
      <c r="O94" s="220">
        <f>IF(COUNT($G94:G94),EDATE(EDATE($G94,4),0))</f>
        <v>43578</v>
      </c>
      <c r="P94" s="304"/>
      <c r="Q94" s="220">
        <f>IF(COUNT($G94:G94),EDATE(EDATE($G94,5),0))</f>
        <v>43608</v>
      </c>
      <c r="R94" s="304"/>
      <c r="S94" s="220">
        <f>IF(COUNT($G94:G94),EDATE(EDATE($G94,6),0))</f>
        <v>43639</v>
      </c>
      <c r="T94" s="304"/>
      <c r="U94" s="220">
        <f>IF(COUNT($G94:G94),EDATE(EDATE($G94,7),0))</f>
        <v>43669</v>
      </c>
      <c r="V94" s="304"/>
      <c r="W94" s="220">
        <f>IF(COUNT($G94:G94),EDATE(EDATE($G94,8),0))</f>
        <v>43700</v>
      </c>
      <c r="X94" s="304"/>
      <c r="Y94" s="220">
        <f>IF(COUNT($G94:G94),EDATE(EDATE($G94,9),0))</f>
        <v>43731</v>
      </c>
      <c r="Z94" s="304"/>
      <c r="AA94" s="220">
        <f>IF(COUNT($G94:G94),EDATE(EDATE($G94,10),0))</f>
        <v>43761</v>
      </c>
      <c r="AB94" s="304"/>
      <c r="AC94" s="220">
        <f>IF(COUNT($G94:G94),EDATE(EDATE($G94,11),0))</f>
        <v>43792</v>
      </c>
      <c r="AD94" s="304"/>
      <c r="AE94" s="220">
        <f>IF(COUNT($G94:G94),EDATE(EDATE($G94,12),0))</f>
        <v>43822</v>
      </c>
      <c r="AF94" s="304"/>
      <c r="AG94" s="220">
        <f>IF(COUNT($G94:G94),EDATE(EDATE($G94,13),0))</f>
        <v>43853</v>
      </c>
      <c r="AH94" s="304"/>
      <c r="AI94" s="220">
        <f>IF(COUNT($G94:G94),EDATE(EDATE($G94,14),0))</f>
        <v>43884</v>
      </c>
      <c r="AJ94" s="304"/>
      <c r="AK94" s="220">
        <f>IF(COUNT($G94:G94),EDATE(EDATE($G94,15),0))</f>
        <v>43913</v>
      </c>
      <c r="AL94" s="304"/>
      <c r="AM94" s="220">
        <f>IF(COUNT($G94:G94),EDATE(EDATE($G94,16),0))</f>
        <v>43944</v>
      </c>
      <c r="AN94" s="304"/>
      <c r="AO94" s="220">
        <f>IF(COUNT($G94:G94),EDATE(EDATE($G94,17),0))</f>
        <v>43974</v>
      </c>
      <c r="AP94" s="304"/>
      <c r="AQ94" s="220">
        <f>IF(COUNT($G94:G94),EDATE(EDATE($G94,18),0))</f>
        <v>44005</v>
      </c>
      <c r="AR94" s="304"/>
      <c r="AS94" s="220">
        <f>IF(COUNT($G94:G94),EDATE(EDATE($G94,19),0))</f>
        <v>44035</v>
      </c>
      <c r="AT94" s="304"/>
      <c r="AU94" s="220">
        <f>IF(COUNT($G94:G94),EDATE(EDATE($G94,20),0))</f>
        <v>44066</v>
      </c>
      <c r="AV94" s="304"/>
      <c r="AW94" s="220">
        <f>IF(COUNT($G94:G94),EDATE(EDATE($G94,21),0))</f>
        <v>44097</v>
      </c>
      <c r="AX94" s="304"/>
      <c r="AY94" s="220">
        <f>IF(COUNT($G94:G94),EDATE(EDATE($G94,22),0))</f>
        <v>44127</v>
      </c>
      <c r="AZ94" s="304"/>
      <c r="BA94" s="220">
        <f>IF(COUNT($G94:G94),EDATE(EDATE($G94,23),0))</f>
        <v>44158</v>
      </c>
      <c r="BB94" s="304"/>
      <c r="BC94" s="220">
        <f>IF(COUNT($G94:G94),EDATE(EDATE($G94,24),0))</f>
        <v>44188</v>
      </c>
      <c r="BD94" s="304"/>
      <c r="BE94" s="220">
        <f>IF(COUNT($G94:G94),EDATE(EDATE($G94,25),0))</f>
        <v>44219</v>
      </c>
      <c r="BF94" s="304"/>
      <c r="BG94" s="220">
        <f>IF(COUNT($G94:G94),EDATE(EDATE($G94,26),0))</f>
        <v>44250</v>
      </c>
      <c r="BH94" s="304"/>
      <c r="BI94" s="220">
        <f>IF(COUNT($G94:G94),EDATE(EDATE($G94,27),0))</f>
        <v>44278</v>
      </c>
      <c r="BJ94" s="304"/>
      <c r="BK94" s="220">
        <f>IF(COUNT($G94:G94),EDATE(EDATE($G94,28),0))</f>
        <v>44309</v>
      </c>
      <c r="BL94" s="304"/>
      <c r="BM94" s="220">
        <f>IF(COUNT($G94:G94),EDATE(EDATE($G94,29),0))</f>
        <v>44339</v>
      </c>
      <c r="BN94" s="304"/>
      <c r="BO94" s="220">
        <f>IF(COUNT($G94:G94),EDATE(EDATE($G94,30),0))</f>
        <v>44370</v>
      </c>
      <c r="BP94" s="304"/>
      <c r="BQ94" s="220">
        <f>IF(COUNT($G94:G94),EDATE(EDATE($G94,31),0))</f>
        <v>44400</v>
      </c>
      <c r="BR94" s="304"/>
      <c r="BS94" s="220">
        <f>IF(COUNT($G94:G94),EDATE(EDATE($G94,32),0))</f>
        <v>44431</v>
      </c>
      <c r="BT94" s="304"/>
      <c r="BU94" s="220">
        <f>IF(COUNT($G94:G94),EDATE(EDATE($G94,33),0))</f>
        <v>44462</v>
      </c>
      <c r="BV94" s="304"/>
      <c r="BW94" s="220">
        <f>IF(COUNT($G94:G94),EDATE(EDATE($G94,34),0))</f>
        <v>44492</v>
      </c>
      <c r="BX94" s="304"/>
      <c r="BY94" s="220">
        <f>IF(COUNT($G94:G94),EDATE(EDATE($G94,35),0))</f>
        <v>44523</v>
      </c>
      <c r="BZ94" s="304"/>
      <c r="CA94" s="220">
        <f>IF(COUNT($G94:G94),EDATE(EDATE($G94,36),0))</f>
        <v>44553</v>
      </c>
      <c r="CB94" s="304"/>
      <c r="CC94" s="220">
        <f>IF(COUNT($G94:G94),EDATE(EDATE($G94,37),0))</f>
        <v>44584</v>
      </c>
      <c r="CD94" s="304"/>
      <c r="CE94" s="220">
        <f>IF(COUNT($G94:G94),EDATE(EDATE($G94,38),0))</f>
        <v>44615</v>
      </c>
      <c r="CF94" s="304"/>
      <c r="CG94" s="220">
        <f>IF(COUNT($G94:G94),EDATE(EDATE($G94,39),0))</f>
        <v>44643</v>
      </c>
      <c r="CH94" s="304"/>
      <c r="CI94" s="220">
        <f>IF(COUNT($G94:G94),EDATE(EDATE($G94,40),0))</f>
        <v>44674</v>
      </c>
      <c r="CJ94" s="304"/>
      <c r="CK94" s="220">
        <f>IF(COUNT($G94:G94),EDATE(EDATE($G94,41),0))</f>
        <v>44704</v>
      </c>
      <c r="CL94" s="304"/>
      <c r="CM94" s="220">
        <f>IF(COUNT($G94:G94),EDATE(EDATE($G94,42),0))</f>
        <v>44735</v>
      </c>
      <c r="CN94" s="304"/>
      <c r="CO94" s="220">
        <f>IF(COUNT($G94:G94),EDATE(EDATE($G94,43),0))</f>
        <v>44765</v>
      </c>
      <c r="CP94" s="304"/>
      <c r="CQ94" s="220">
        <f>IF(COUNT($G94:G94),EDATE(EDATE($G94,44),0))</f>
        <v>44796</v>
      </c>
      <c r="CR94" s="304"/>
      <c r="CS94" s="220">
        <f>IF(COUNT($G94:G94),EDATE(EDATE($G94,45),0))</f>
        <v>44827</v>
      </c>
      <c r="CT94" s="304"/>
      <c r="CU94" s="220">
        <f>IF(COUNT($G94:G94),EDATE(EDATE($G94,46),0))</f>
        <v>44857</v>
      </c>
      <c r="CV94" s="304"/>
      <c r="CW94" s="220">
        <f>IF(COUNT($G94:G94),EDATE(EDATE($G94,47),0))</f>
        <v>44888</v>
      </c>
      <c r="CX94" s="304"/>
      <c r="CY94" s="220">
        <f>IF(COUNT($G94:G94),EDATE(EDATE($G94,48),0))</f>
        <v>44918</v>
      </c>
      <c r="CZ94" s="304"/>
      <c r="DA94" s="220">
        <f>IF(COUNT($G94:G94),EDATE(EDATE($G94,49),0))</f>
        <v>44949</v>
      </c>
      <c r="DB94" s="304"/>
      <c r="DC94" s="220">
        <f>IF(COUNT($G94:G94),EDATE(EDATE($G94,50),0))</f>
        <v>44980</v>
      </c>
      <c r="DD94" s="304"/>
      <c r="DE94" s="220">
        <f>IF(COUNT($G94:G94),EDATE(EDATE($G94,51),0))</f>
        <v>45008</v>
      </c>
      <c r="DF94" s="304"/>
      <c r="DG94" s="220">
        <f>IF(COUNT($G94:G94),EDATE(EDATE($G94,52),0))</f>
        <v>45039</v>
      </c>
      <c r="DH94" s="304"/>
      <c r="DI94" s="220">
        <f>IF(COUNT($G94:G94),EDATE(EDATE($G94,53),0))</f>
        <v>45069</v>
      </c>
      <c r="DJ94" s="304"/>
      <c r="DK94" s="220">
        <f>IF(COUNT($G94:G94),EDATE(EDATE($G94,54),0))</f>
        <v>45100</v>
      </c>
      <c r="DL94" s="304"/>
      <c r="DM94" s="220">
        <f>IF(COUNT($G94:G94),EDATE(EDATE($G94,55),0))</f>
        <v>45130</v>
      </c>
      <c r="DN94" s="304"/>
      <c r="DO94" s="220">
        <f>IF(COUNT($G94:G94),EDATE(EDATE($G94,56),0))</f>
        <v>45161</v>
      </c>
      <c r="DP94" s="304"/>
      <c r="DQ94" s="220">
        <f>IF(COUNT($G94:G94),EDATE(EDATE($G94,57),0))</f>
        <v>45192</v>
      </c>
      <c r="DR94" s="304"/>
      <c r="DS94" s="220">
        <f>IF(COUNT($G94:G94),EDATE(EDATE($G94,58),0))</f>
        <v>45222</v>
      </c>
      <c r="DT94" s="304"/>
      <c r="DU94" s="220">
        <f>IF(COUNT($G94:G94),EDATE(EDATE($G94,59),0))</f>
        <v>45253</v>
      </c>
      <c r="DV94" s="304"/>
      <c r="DW94" s="220">
        <f>IF(COUNT($G94:G94),EDATE(EDATE($G94,60),0))</f>
        <v>45283</v>
      </c>
      <c r="DX94" s="304"/>
      <c r="DY94" s="220">
        <f>IF(COUNT($G94:G94),EDATE(EDATE($G94,61),0))</f>
        <v>45314</v>
      </c>
      <c r="DZ94" s="304"/>
      <c r="EA94" s="220">
        <f>IF(COUNT($G94:G94),EDATE(EDATE($G94,62),0))</f>
        <v>45345</v>
      </c>
      <c r="EB94" s="304"/>
      <c r="EC94" s="220">
        <f>IF(COUNT($G94:G94),EDATE(EDATE($G94,63),0))</f>
        <v>45374</v>
      </c>
      <c r="ED94" s="304"/>
      <c r="EE94" s="220">
        <f>IF(COUNT($G94:G94),EDATE(EDATE($G94,64),0))</f>
        <v>45405</v>
      </c>
      <c r="EF94" s="308"/>
      <c r="EG94" s="47"/>
    </row>
    <row r="95" spans="1:137" ht="21" customHeight="1" thickBot="1">
      <c r="A95" s="215" t="str">
        <f t="shared" ca="1" si="1"/>
        <v/>
      </c>
      <c r="B95" s="280"/>
      <c r="C95" s="282" t="e">
        <f>+VLOOKUP(B95,'اسماء العملاء'!$A$2:$E$1270,5,FALSE)</f>
        <v>#N/A</v>
      </c>
      <c r="D95" s="282" t="e">
        <f>+VLOOKUP(B95,'اسماء العملاء'!$A$2:$C$1270,2,FALSE)</f>
        <v>#N/A</v>
      </c>
      <c r="E95" s="282" t="e">
        <f>+VLOOKUP(B95,'اسماء العملاء'!$A$2:$C$1270,3,FALSE)</f>
        <v>#N/A</v>
      </c>
      <c r="F95" s="218" t="e">
        <f>+VLOOKUP(B95,'اسماء العملاء'!$A$2:$F$142,6,FALSE)</f>
        <v>#N/A</v>
      </c>
      <c r="G95" s="220">
        <v>43458</v>
      </c>
      <c r="H95" s="303"/>
      <c r="I95" s="220">
        <f>IF(COUNT($G95:G95),EDATE(EDATE($G95,1),0))</f>
        <v>43489</v>
      </c>
      <c r="J95" s="304"/>
      <c r="K95" s="220">
        <f>IF(COUNT($G95:G95),EDATE(EDATE($G95,2),0))</f>
        <v>43520</v>
      </c>
      <c r="L95" s="304"/>
      <c r="M95" s="220">
        <f>IF(COUNT($G95:G95),EDATE(EDATE($G95,3),0))</f>
        <v>43548</v>
      </c>
      <c r="N95" s="304"/>
      <c r="O95" s="220">
        <f>IF(COUNT($G95:G95),EDATE(EDATE($G95,4),0))</f>
        <v>43579</v>
      </c>
      <c r="P95" s="304"/>
      <c r="Q95" s="220">
        <f>IF(COUNT($G95:G95),EDATE(EDATE($G95,5),0))</f>
        <v>43609</v>
      </c>
      <c r="R95" s="304"/>
      <c r="S95" s="220">
        <f>IF(COUNT($G95:G95),EDATE(EDATE($G95,6),0))</f>
        <v>43640</v>
      </c>
      <c r="T95" s="304"/>
      <c r="U95" s="220">
        <f>IF(COUNT($G95:G95),EDATE(EDATE($G95,7),0))</f>
        <v>43670</v>
      </c>
      <c r="V95" s="304"/>
      <c r="W95" s="220">
        <f>IF(COUNT($G95:G95),EDATE(EDATE($G95,8),0))</f>
        <v>43701</v>
      </c>
      <c r="X95" s="304"/>
      <c r="Y95" s="220">
        <f>IF(COUNT($G95:G95),EDATE(EDATE($G95,9),0))</f>
        <v>43732</v>
      </c>
      <c r="Z95" s="304"/>
      <c r="AA95" s="220">
        <f>IF(COUNT($G95:G95),EDATE(EDATE($G95,10),0))</f>
        <v>43762</v>
      </c>
      <c r="AB95" s="304"/>
      <c r="AC95" s="220">
        <f>IF(COUNT($G95:G95),EDATE(EDATE($G95,11),0))</f>
        <v>43793</v>
      </c>
      <c r="AD95" s="304"/>
      <c r="AE95" s="220">
        <f>IF(COUNT($G95:G95),EDATE(EDATE($G95,12),0))</f>
        <v>43823</v>
      </c>
      <c r="AF95" s="304"/>
      <c r="AG95" s="220">
        <f>IF(COUNT($G95:G95),EDATE(EDATE($G95,13),0))</f>
        <v>43854</v>
      </c>
      <c r="AH95" s="304"/>
      <c r="AI95" s="220">
        <f>IF(COUNT($G95:G95),EDATE(EDATE($G95,14),0))</f>
        <v>43885</v>
      </c>
      <c r="AJ95" s="304"/>
      <c r="AK95" s="220">
        <f>IF(COUNT($G95:G95),EDATE(EDATE($G95,15),0))</f>
        <v>43914</v>
      </c>
      <c r="AL95" s="304"/>
      <c r="AM95" s="220">
        <f>IF(COUNT($G95:G95),EDATE(EDATE($G95,16),0))</f>
        <v>43945</v>
      </c>
      <c r="AN95" s="304"/>
      <c r="AO95" s="220">
        <f>IF(COUNT($G95:G95),EDATE(EDATE($G95,17),0))</f>
        <v>43975</v>
      </c>
      <c r="AP95" s="304"/>
      <c r="AQ95" s="220">
        <f>IF(COUNT($G95:G95),EDATE(EDATE($G95,18),0))</f>
        <v>44006</v>
      </c>
      <c r="AR95" s="304"/>
      <c r="AS95" s="220">
        <f>IF(COUNT($G95:G95),EDATE(EDATE($G95,19),0))</f>
        <v>44036</v>
      </c>
      <c r="AT95" s="304"/>
      <c r="AU95" s="220">
        <f>IF(COUNT($G95:G95),EDATE(EDATE($G95,20),0))</f>
        <v>44067</v>
      </c>
      <c r="AV95" s="304"/>
      <c r="AW95" s="220">
        <f>IF(COUNT($G95:G95),EDATE(EDATE($G95,21),0))</f>
        <v>44098</v>
      </c>
      <c r="AX95" s="304"/>
      <c r="AY95" s="220">
        <f>IF(COUNT($G95:G95),EDATE(EDATE($G95,22),0))</f>
        <v>44128</v>
      </c>
      <c r="AZ95" s="304"/>
      <c r="BA95" s="220">
        <f>IF(COUNT($G95:G95),EDATE(EDATE($G95,23),0))</f>
        <v>44159</v>
      </c>
      <c r="BB95" s="304"/>
      <c r="BC95" s="220">
        <f>IF(COUNT($G95:G95),EDATE(EDATE($G95,24),0))</f>
        <v>44189</v>
      </c>
      <c r="BD95" s="304"/>
      <c r="BE95" s="220">
        <f>IF(COUNT($G95:G95),EDATE(EDATE($G95,25),0))</f>
        <v>44220</v>
      </c>
      <c r="BF95" s="304"/>
      <c r="BG95" s="220">
        <f>IF(COUNT($G95:G95),EDATE(EDATE($G95,26),0))</f>
        <v>44251</v>
      </c>
      <c r="BH95" s="304"/>
      <c r="BI95" s="220">
        <f>IF(COUNT($G95:G95),EDATE(EDATE($G95,27),0))</f>
        <v>44279</v>
      </c>
      <c r="BJ95" s="304"/>
      <c r="BK95" s="220">
        <f>IF(COUNT($G95:G95),EDATE(EDATE($G95,28),0))</f>
        <v>44310</v>
      </c>
      <c r="BL95" s="304"/>
      <c r="BM95" s="220">
        <f>IF(COUNT($G95:G95),EDATE(EDATE($G95,29),0))</f>
        <v>44340</v>
      </c>
      <c r="BN95" s="304"/>
      <c r="BO95" s="220">
        <f>IF(COUNT($G95:G95),EDATE(EDATE($G95,30),0))</f>
        <v>44371</v>
      </c>
      <c r="BP95" s="304"/>
      <c r="BQ95" s="220">
        <f>IF(COUNT($G95:G95),EDATE(EDATE($G95,31),0))</f>
        <v>44401</v>
      </c>
      <c r="BR95" s="304"/>
      <c r="BS95" s="220">
        <f>IF(COUNT($G95:G95),EDATE(EDATE($G95,32),0))</f>
        <v>44432</v>
      </c>
      <c r="BT95" s="304"/>
      <c r="BU95" s="220">
        <f>IF(COUNT($G95:G95),EDATE(EDATE($G95,33),0))</f>
        <v>44463</v>
      </c>
      <c r="BV95" s="304"/>
      <c r="BW95" s="220">
        <f>IF(COUNT($G95:G95),EDATE(EDATE($G95,34),0))</f>
        <v>44493</v>
      </c>
      <c r="BX95" s="304"/>
      <c r="BY95" s="220">
        <f>IF(COUNT($G95:G95),EDATE(EDATE($G95,35),0))</f>
        <v>44524</v>
      </c>
      <c r="BZ95" s="304"/>
      <c r="CA95" s="220">
        <f>IF(COUNT($G95:G95),EDATE(EDATE($G95,36),0))</f>
        <v>44554</v>
      </c>
      <c r="CB95" s="304"/>
      <c r="CC95" s="220">
        <f>IF(COUNT($G95:G95),EDATE(EDATE($G95,37),0))</f>
        <v>44585</v>
      </c>
      <c r="CD95" s="304"/>
      <c r="CE95" s="220">
        <f>IF(COUNT($G95:G95),EDATE(EDATE($G95,38),0))</f>
        <v>44616</v>
      </c>
      <c r="CF95" s="304"/>
      <c r="CG95" s="220">
        <f>IF(COUNT($G95:G95),EDATE(EDATE($G95,39),0))</f>
        <v>44644</v>
      </c>
      <c r="CH95" s="304"/>
      <c r="CI95" s="220">
        <f>IF(COUNT($G95:G95),EDATE(EDATE($G95,40),0))</f>
        <v>44675</v>
      </c>
      <c r="CJ95" s="304"/>
      <c r="CK95" s="220">
        <f>IF(COUNT($G95:G95),EDATE(EDATE($G95,41),0))</f>
        <v>44705</v>
      </c>
      <c r="CL95" s="304"/>
      <c r="CM95" s="220">
        <f>IF(COUNT($G95:G95),EDATE(EDATE($G95,42),0))</f>
        <v>44736</v>
      </c>
      <c r="CN95" s="304"/>
      <c r="CO95" s="220">
        <f>IF(COUNT($G95:G95),EDATE(EDATE($G95,43),0))</f>
        <v>44766</v>
      </c>
      <c r="CP95" s="304"/>
      <c r="CQ95" s="220">
        <f>IF(COUNT($G95:G95),EDATE(EDATE($G95,44),0))</f>
        <v>44797</v>
      </c>
      <c r="CR95" s="304"/>
      <c r="CS95" s="220">
        <f>IF(COUNT($G95:G95),EDATE(EDATE($G95,45),0))</f>
        <v>44828</v>
      </c>
      <c r="CT95" s="304"/>
      <c r="CU95" s="220">
        <f>IF(COUNT($G95:G95),EDATE(EDATE($G95,46),0))</f>
        <v>44858</v>
      </c>
      <c r="CV95" s="304"/>
      <c r="CW95" s="220">
        <f>IF(COUNT($G95:G95),EDATE(EDATE($G95,47),0))</f>
        <v>44889</v>
      </c>
      <c r="CX95" s="304"/>
      <c r="CY95" s="220">
        <f>IF(COUNT($G95:G95),EDATE(EDATE($G95,48),0))</f>
        <v>44919</v>
      </c>
      <c r="CZ95" s="304"/>
      <c r="DA95" s="220">
        <f>IF(COUNT($G95:G95),EDATE(EDATE($G95,49),0))</f>
        <v>44950</v>
      </c>
      <c r="DB95" s="304"/>
      <c r="DC95" s="220">
        <f>IF(COUNT($G95:G95),EDATE(EDATE($G95,50),0))</f>
        <v>44981</v>
      </c>
      <c r="DD95" s="304"/>
      <c r="DE95" s="220">
        <f>IF(COUNT($G95:G95),EDATE(EDATE($G95,51),0))</f>
        <v>45009</v>
      </c>
      <c r="DF95" s="304"/>
      <c r="DG95" s="220">
        <f>IF(COUNT($G95:G95),EDATE(EDATE($G95,52),0))</f>
        <v>45040</v>
      </c>
      <c r="DH95" s="304"/>
      <c r="DI95" s="220">
        <f>IF(COUNT($G95:G95),EDATE(EDATE($G95,53),0))</f>
        <v>45070</v>
      </c>
      <c r="DJ95" s="304"/>
      <c r="DK95" s="220">
        <f>IF(COUNT($G95:G95),EDATE(EDATE($G95,54),0))</f>
        <v>45101</v>
      </c>
      <c r="DL95" s="304"/>
      <c r="DM95" s="220">
        <f>IF(COUNT($G95:G95),EDATE(EDATE($G95,55),0))</f>
        <v>45131</v>
      </c>
      <c r="DN95" s="304"/>
      <c r="DO95" s="220">
        <f>IF(COUNT($G95:G95),EDATE(EDATE($G95,56),0))</f>
        <v>45162</v>
      </c>
      <c r="DP95" s="304"/>
      <c r="DQ95" s="220">
        <f>IF(COUNT($G95:G95),EDATE(EDATE($G95,57),0))</f>
        <v>45193</v>
      </c>
      <c r="DR95" s="304"/>
      <c r="DS95" s="220">
        <f>IF(COUNT($G95:G95),EDATE(EDATE($G95,58),0))</f>
        <v>45223</v>
      </c>
      <c r="DT95" s="304"/>
      <c r="DU95" s="220">
        <f>IF(COUNT($G95:G95),EDATE(EDATE($G95,59),0))</f>
        <v>45254</v>
      </c>
      <c r="DV95" s="304"/>
      <c r="DW95" s="220">
        <f>IF(COUNT($G95:G95),EDATE(EDATE($G95,60),0))</f>
        <v>45284</v>
      </c>
      <c r="DX95" s="304"/>
      <c r="DY95" s="220">
        <f>IF(COUNT($G95:G95),EDATE(EDATE($G95,61),0))</f>
        <v>45315</v>
      </c>
      <c r="DZ95" s="304"/>
      <c r="EA95" s="220">
        <f>IF(COUNT($G95:G95),EDATE(EDATE($G95,62),0))</f>
        <v>45346</v>
      </c>
      <c r="EB95" s="304"/>
      <c r="EC95" s="220">
        <f>IF(COUNT($G95:G95),EDATE(EDATE($G95,63),0))</f>
        <v>45375</v>
      </c>
      <c r="ED95" s="304"/>
      <c r="EE95" s="220">
        <f>IF(COUNT($G95:G95),EDATE(EDATE($G95,64),0))</f>
        <v>45406</v>
      </c>
      <c r="EF95" s="308"/>
      <c r="EG95" s="47"/>
    </row>
    <row r="96" spans="1:137" ht="21" customHeight="1" thickBot="1">
      <c r="A96" s="215" t="str">
        <f t="shared" ca="1" si="1"/>
        <v/>
      </c>
      <c r="B96" s="280"/>
      <c r="C96" s="282" t="e">
        <f>+VLOOKUP(B96,'اسماء العملاء'!$A$2:$E$1270,5,FALSE)</f>
        <v>#N/A</v>
      </c>
      <c r="D96" s="282" t="e">
        <f>+VLOOKUP(B96,'اسماء العملاء'!$A$2:$C$1270,2,FALSE)</f>
        <v>#N/A</v>
      </c>
      <c r="E96" s="282" t="e">
        <f>+VLOOKUP(B96,'اسماء العملاء'!$A$2:$C$1270,3,FALSE)</f>
        <v>#N/A</v>
      </c>
      <c r="F96" s="218" t="e">
        <f>+VLOOKUP(B96,'اسماء العملاء'!$A$2:$F$142,6,FALSE)</f>
        <v>#N/A</v>
      </c>
      <c r="G96" s="220">
        <v>43459</v>
      </c>
      <c r="H96" s="303"/>
      <c r="I96" s="220">
        <f>IF(COUNT($G96:G96),EDATE(EDATE($G96,1),0))</f>
        <v>43490</v>
      </c>
      <c r="J96" s="304"/>
      <c r="K96" s="220">
        <f>IF(COUNT($G96:G96),EDATE(EDATE($G96,2),0))</f>
        <v>43521</v>
      </c>
      <c r="L96" s="304"/>
      <c r="M96" s="220">
        <f>IF(COUNT($G96:G96),EDATE(EDATE($G96,3),0))</f>
        <v>43549</v>
      </c>
      <c r="N96" s="304"/>
      <c r="O96" s="220">
        <f>IF(COUNT($G96:G96),EDATE(EDATE($G96,4),0))</f>
        <v>43580</v>
      </c>
      <c r="P96" s="304"/>
      <c r="Q96" s="220">
        <f>IF(COUNT($G96:G96),EDATE(EDATE($G96,5),0))</f>
        <v>43610</v>
      </c>
      <c r="R96" s="304"/>
      <c r="S96" s="220">
        <f>IF(COUNT($G96:G96),EDATE(EDATE($G96,6),0))</f>
        <v>43641</v>
      </c>
      <c r="T96" s="304"/>
      <c r="U96" s="220">
        <f>IF(COUNT($G96:G96),EDATE(EDATE($G96,7),0))</f>
        <v>43671</v>
      </c>
      <c r="V96" s="304"/>
      <c r="W96" s="220">
        <f>IF(COUNT($G96:G96),EDATE(EDATE($G96,8),0))</f>
        <v>43702</v>
      </c>
      <c r="X96" s="304"/>
      <c r="Y96" s="220">
        <f>IF(COUNT($G96:G96),EDATE(EDATE($G96,9),0))</f>
        <v>43733</v>
      </c>
      <c r="Z96" s="304"/>
      <c r="AA96" s="220">
        <f>IF(COUNT($G96:G96),EDATE(EDATE($G96,10),0))</f>
        <v>43763</v>
      </c>
      <c r="AB96" s="304"/>
      <c r="AC96" s="220">
        <f>IF(COUNT($G96:G96),EDATE(EDATE($G96,11),0))</f>
        <v>43794</v>
      </c>
      <c r="AD96" s="304"/>
      <c r="AE96" s="220">
        <f>IF(COUNT($G96:G96),EDATE(EDATE($G96,12),0))</f>
        <v>43824</v>
      </c>
      <c r="AF96" s="304"/>
      <c r="AG96" s="220">
        <f>IF(COUNT($G96:G96),EDATE(EDATE($G96,13),0))</f>
        <v>43855</v>
      </c>
      <c r="AH96" s="304"/>
      <c r="AI96" s="220">
        <f>IF(COUNT($G96:G96),EDATE(EDATE($G96,14),0))</f>
        <v>43886</v>
      </c>
      <c r="AJ96" s="304"/>
      <c r="AK96" s="220">
        <f>IF(COUNT($G96:G96),EDATE(EDATE($G96,15),0))</f>
        <v>43915</v>
      </c>
      <c r="AL96" s="304"/>
      <c r="AM96" s="220">
        <f>IF(COUNT($G96:G96),EDATE(EDATE($G96,16),0))</f>
        <v>43946</v>
      </c>
      <c r="AN96" s="304"/>
      <c r="AO96" s="220">
        <f>IF(COUNT($G96:G96),EDATE(EDATE($G96,17),0))</f>
        <v>43976</v>
      </c>
      <c r="AP96" s="304"/>
      <c r="AQ96" s="220">
        <f>IF(COUNT($G96:G96),EDATE(EDATE($G96,18),0))</f>
        <v>44007</v>
      </c>
      <c r="AR96" s="304"/>
      <c r="AS96" s="220">
        <f>IF(COUNT($G96:G96),EDATE(EDATE($G96,19),0))</f>
        <v>44037</v>
      </c>
      <c r="AT96" s="304"/>
      <c r="AU96" s="220">
        <f>IF(COUNT($G96:G96),EDATE(EDATE($G96,20),0))</f>
        <v>44068</v>
      </c>
      <c r="AV96" s="304"/>
      <c r="AW96" s="220">
        <f>IF(COUNT($G96:G96),EDATE(EDATE($G96,21),0))</f>
        <v>44099</v>
      </c>
      <c r="AX96" s="304"/>
      <c r="AY96" s="220">
        <f>IF(COUNT($G96:G96),EDATE(EDATE($G96,22),0))</f>
        <v>44129</v>
      </c>
      <c r="AZ96" s="304"/>
      <c r="BA96" s="220">
        <f>IF(COUNT($G96:G96),EDATE(EDATE($G96,23),0))</f>
        <v>44160</v>
      </c>
      <c r="BB96" s="304"/>
      <c r="BC96" s="220">
        <f>IF(COUNT($G96:G96),EDATE(EDATE($G96,24),0))</f>
        <v>44190</v>
      </c>
      <c r="BD96" s="304"/>
      <c r="BE96" s="220">
        <f>IF(COUNT($G96:G96),EDATE(EDATE($G96,25),0))</f>
        <v>44221</v>
      </c>
      <c r="BF96" s="304"/>
      <c r="BG96" s="220">
        <f>IF(COUNT($G96:G96),EDATE(EDATE($G96,26),0))</f>
        <v>44252</v>
      </c>
      <c r="BH96" s="304"/>
      <c r="BI96" s="220">
        <f>IF(COUNT($G96:G96),EDATE(EDATE($G96,27),0))</f>
        <v>44280</v>
      </c>
      <c r="BJ96" s="304"/>
      <c r="BK96" s="220">
        <f>IF(COUNT($G96:G96),EDATE(EDATE($G96,28),0))</f>
        <v>44311</v>
      </c>
      <c r="BL96" s="304"/>
      <c r="BM96" s="220">
        <f>IF(COUNT($G96:G96),EDATE(EDATE($G96,29),0))</f>
        <v>44341</v>
      </c>
      <c r="BN96" s="304"/>
      <c r="BO96" s="220">
        <f>IF(COUNT($G96:G96),EDATE(EDATE($G96,30),0))</f>
        <v>44372</v>
      </c>
      <c r="BP96" s="304"/>
      <c r="BQ96" s="220">
        <f>IF(COUNT($G96:G96),EDATE(EDATE($G96,31),0))</f>
        <v>44402</v>
      </c>
      <c r="BR96" s="304"/>
      <c r="BS96" s="220">
        <f>IF(COUNT($G96:G96),EDATE(EDATE($G96,32),0))</f>
        <v>44433</v>
      </c>
      <c r="BT96" s="304"/>
      <c r="BU96" s="220">
        <f>IF(COUNT($G96:G96),EDATE(EDATE($G96,33),0))</f>
        <v>44464</v>
      </c>
      <c r="BV96" s="304"/>
      <c r="BW96" s="220">
        <f>IF(COUNT($G96:G96),EDATE(EDATE($G96,34),0))</f>
        <v>44494</v>
      </c>
      <c r="BX96" s="304"/>
      <c r="BY96" s="220">
        <f>IF(COUNT($G96:G96),EDATE(EDATE($G96,35),0))</f>
        <v>44525</v>
      </c>
      <c r="BZ96" s="304"/>
      <c r="CA96" s="220">
        <f>IF(COUNT($G96:G96),EDATE(EDATE($G96,36),0))</f>
        <v>44555</v>
      </c>
      <c r="CB96" s="304"/>
      <c r="CC96" s="220">
        <f>IF(COUNT($G96:G96),EDATE(EDATE($G96,37),0))</f>
        <v>44586</v>
      </c>
      <c r="CD96" s="304"/>
      <c r="CE96" s="220">
        <f>IF(COUNT($G96:G96),EDATE(EDATE($G96,38),0))</f>
        <v>44617</v>
      </c>
      <c r="CF96" s="304"/>
      <c r="CG96" s="220">
        <f>IF(COUNT($G96:G96),EDATE(EDATE($G96,39),0))</f>
        <v>44645</v>
      </c>
      <c r="CH96" s="304"/>
      <c r="CI96" s="220">
        <f>IF(COUNT($G96:G96),EDATE(EDATE($G96,40),0))</f>
        <v>44676</v>
      </c>
      <c r="CJ96" s="304"/>
      <c r="CK96" s="220">
        <f>IF(COUNT($G96:G96),EDATE(EDATE($G96,41),0))</f>
        <v>44706</v>
      </c>
      <c r="CL96" s="304"/>
      <c r="CM96" s="220">
        <f>IF(COUNT($G96:G96),EDATE(EDATE($G96,42),0))</f>
        <v>44737</v>
      </c>
      <c r="CN96" s="304"/>
      <c r="CO96" s="220">
        <f>IF(COUNT($G96:G96),EDATE(EDATE($G96,43),0))</f>
        <v>44767</v>
      </c>
      <c r="CP96" s="304"/>
      <c r="CQ96" s="220">
        <f>IF(COUNT($G96:G96),EDATE(EDATE($G96,44),0))</f>
        <v>44798</v>
      </c>
      <c r="CR96" s="304"/>
      <c r="CS96" s="220">
        <f>IF(COUNT($G96:G96),EDATE(EDATE($G96,45),0))</f>
        <v>44829</v>
      </c>
      <c r="CT96" s="304"/>
      <c r="CU96" s="220">
        <f>IF(COUNT($G96:G96),EDATE(EDATE($G96,46),0))</f>
        <v>44859</v>
      </c>
      <c r="CV96" s="304"/>
      <c r="CW96" s="220">
        <f>IF(COUNT($G96:G96),EDATE(EDATE($G96,47),0))</f>
        <v>44890</v>
      </c>
      <c r="CX96" s="304"/>
      <c r="CY96" s="220">
        <f>IF(COUNT($G96:G96),EDATE(EDATE($G96,48),0))</f>
        <v>44920</v>
      </c>
      <c r="CZ96" s="304"/>
      <c r="DA96" s="220">
        <f>IF(COUNT($G96:G96),EDATE(EDATE($G96,49),0))</f>
        <v>44951</v>
      </c>
      <c r="DB96" s="304"/>
      <c r="DC96" s="220">
        <f>IF(COUNT($G96:G96),EDATE(EDATE($G96,50),0))</f>
        <v>44982</v>
      </c>
      <c r="DD96" s="304"/>
      <c r="DE96" s="220">
        <f>IF(COUNT($G96:G96),EDATE(EDATE($G96,51),0))</f>
        <v>45010</v>
      </c>
      <c r="DF96" s="304"/>
      <c r="DG96" s="220">
        <f>IF(COUNT($G96:G96),EDATE(EDATE($G96,52),0))</f>
        <v>45041</v>
      </c>
      <c r="DH96" s="304"/>
      <c r="DI96" s="220">
        <f>IF(COUNT($G96:G96),EDATE(EDATE($G96,53),0))</f>
        <v>45071</v>
      </c>
      <c r="DJ96" s="304"/>
      <c r="DK96" s="220">
        <f>IF(COUNT($G96:G96),EDATE(EDATE($G96,54),0))</f>
        <v>45102</v>
      </c>
      <c r="DL96" s="304"/>
      <c r="DM96" s="220">
        <f>IF(COUNT($G96:G96),EDATE(EDATE($G96,55),0))</f>
        <v>45132</v>
      </c>
      <c r="DN96" s="304"/>
      <c r="DO96" s="220">
        <f>IF(COUNT($G96:G96),EDATE(EDATE($G96,56),0))</f>
        <v>45163</v>
      </c>
      <c r="DP96" s="304"/>
      <c r="DQ96" s="220">
        <f>IF(COUNT($G96:G96),EDATE(EDATE($G96,57),0))</f>
        <v>45194</v>
      </c>
      <c r="DR96" s="304"/>
      <c r="DS96" s="220">
        <f>IF(COUNT($G96:G96),EDATE(EDATE($G96,58),0))</f>
        <v>45224</v>
      </c>
      <c r="DT96" s="304"/>
      <c r="DU96" s="220">
        <f>IF(COUNT($G96:G96),EDATE(EDATE($G96,59),0))</f>
        <v>45255</v>
      </c>
      <c r="DV96" s="304"/>
      <c r="DW96" s="220">
        <f>IF(COUNT($G96:G96),EDATE(EDATE($G96,60),0))</f>
        <v>45285</v>
      </c>
      <c r="DX96" s="304"/>
      <c r="DY96" s="220">
        <f>IF(COUNT($G96:G96),EDATE(EDATE($G96,61),0))</f>
        <v>45316</v>
      </c>
      <c r="DZ96" s="304"/>
      <c r="EA96" s="220">
        <f>IF(COUNT($G96:G96),EDATE(EDATE($G96,62),0))</f>
        <v>45347</v>
      </c>
      <c r="EB96" s="304"/>
      <c r="EC96" s="220">
        <f>IF(COUNT($G96:G96),EDATE(EDATE($G96,63),0))</f>
        <v>45376</v>
      </c>
      <c r="ED96" s="304"/>
      <c r="EE96" s="220">
        <f>IF(COUNT($G96:G96),EDATE(EDATE($G96,64),0))</f>
        <v>45407</v>
      </c>
      <c r="EF96" s="308"/>
      <c r="EG96" s="47"/>
    </row>
    <row r="97" spans="1:137" ht="21" customHeight="1" thickBot="1">
      <c r="A97" s="215" t="str">
        <f t="shared" ca="1" si="1"/>
        <v/>
      </c>
      <c r="B97" s="280"/>
      <c r="C97" s="282" t="e">
        <f>+VLOOKUP(B97,'اسماء العملاء'!$A$2:$E$1270,5,FALSE)</f>
        <v>#N/A</v>
      </c>
      <c r="D97" s="282" t="e">
        <f>+VLOOKUP(B97,'اسماء العملاء'!$A$2:$C$1270,2,FALSE)</f>
        <v>#N/A</v>
      </c>
      <c r="E97" s="282" t="e">
        <f>+VLOOKUP(B97,'اسماء العملاء'!$A$2:$C$1270,3,FALSE)</f>
        <v>#N/A</v>
      </c>
      <c r="F97" s="218" t="e">
        <f>+VLOOKUP(B97,'اسماء العملاء'!$A$2:$F$142,6,FALSE)</f>
        <v>#N/A</v>
      </c>
      <c r="G97" s="220">
        <v>43460</v>
      </c>
      <c r="H97" s="303"/>
      <c r="I97" s="220">
        <f>IF(COUNT($G97:G97),EDATE(EDATE($G97,1),0))</f>
        <v>43491</v>
      </c>
      <c r="J97" s="304"/>
      <c r="K97" s="220">
        <f>IF(COUNT($G97:G97),EDATE(EDATE($G97,2),0))</f>
        <v>43522</v>
      </c>
      <c r="L97" s="304"/>
      <c r="M97" s="220">
        <f>IF(COUNT($G97:G97),EDATE(EDATE($G97,3),0))</f>
        <v>43550</v>
      </c>
      <c r="N97" s="304"/>
      <c r="O97" s="220">
        <f>IF(COUNT($G97:G97),EDATE(EDATE($G97,4),0))</f>
        <v>43581</v>
      </c>
      <c r="P97" s="304"/>
      <c r="Q97" s="220">
        <f>IF(COUNT($G97:G97),EDATE(EDATE($G97,5),0))</f>
        <v>43611</v>
      </c>
      <c r="R97" s="304"/>
      <c r="S97" s="220">
        <f>IF(COUNT($G97:G97),EDATE(EDATE($G97,6),0))</f>
        <v>43642</v>
      </c>
      <c r="T97" s="304"/>
      <c r="U97" s="220">
        <f>IF(COUNT($G97:G97),EDATE(EDATE($G97,7),0))</f>
        <v>43672</v>
      </c>
      <c r="V97" s="304"/>
      <c r="W97" s="220">
        <f>IF(COUNT($G97:G97),EDATE(EDATE($G97,8),0))</f>
        <v>43703</v>
      </c>
      <c r="X97" s="304"/>
      <c r="Y97" s="220">
        <f>IF(COUNT($G97:G97),EDATE(EDATE($G97,9),0))</f>
        <v>43734</v>
      </c>
      <c r="Z97" s="304"/>
      <c r="AA97" s="220">
        <f>IF(COUNT($G97:G97),EDATE(EDATE($G97,10),0))</f>
        <v>43764</v>
      </c>
      <c r="AB97" s="304"/>
      <c r="AC97" s="220">
        <f>IF(COUNT($G97:G97),EDATE(EDATE($G97,11),0))</f>
        <v>43795</v>
      </c>
      <c r="AD97" s="304"/>
      <c r="AE97" s="220">
        <f>IF(COUNT($G97:G97),EDATE(EDATE($G97,12),0))</f>
        <v>43825</v>
      </c>
      <c r="AF97" s="304"/>
      <c r="AG97" s="220">
        <f>IF(COUNT($G97:G97),EDATE(EDATE($G97,13),0))</f>
        <v>43856</v>
      </c>
      <c r="AH97" s="304"/>
      <c r="AI97" s="220">
        <f>IF(COUNT($G97:G97),EDATE(EDATE($G97,14),0))</f>
        <v>43887</v>
      </c>
      <c r="AJ97" s="304"/>
      <c r="AK97" s="220">
        <f>IF(COUNT($G97:G97),EDATE(EDATE($G97,15),0))</f>
        <v>43916</v>
      </c>
      <c r="AL97" s="304"/>
      <c r="AM97" s="220">
        <f>IF(COUNT($G97:G97),EDATE(EDATE($G97,16),0))</f>
        <v>43947</v>
      </c>
      <c r="AN97" s="304"/>
      <c r="AO97" s="220">
        <f>IF(COUNT($G97:G97),EDATE(EDATE($G97,17),0))</f>
        <v>43977</v>
      </c>
      <c r="AP97" s="304"/>
      <c r="AQ97" s="220">
        <f>IF(COUNT($G97:G97),EDATE(EDATE($G97,18),0))</f>
        <v>44008</v>
      </c>
      <c r="AR97" s="304"/>
      <c r="AS97" s="220">
        <f>IF(COUNT($G97:G97),EDATE(EDATE($G97,19),0))</f>
        <v>44038</v>
      </c>
      <c r="AT97" s="304"/>
      <c r="AU97" s="220">
        <f>IF(COUNT($G97:G97),EDATE(EDATE($G97,20),0))</f>
        <v>44069</v>
      </c>
      <c r="AV97" s="304"/>
      <c r="AW97" s="220">
        <f>IF(COUNT($G97:G97),EDATE(EDATE($G97,21),0))</f>
        <v>44100</v>
      </c>
      <c r="AX97" s="304"/>
      <c r="AY97" s="220">
        <f>IF(COUNT($G97:G97),EDATE(EDATE($G97,22),0))</f>
        <v>44130</v>
      </c>
      <c r="AZ97" s="304"/>
      <c r="BA97" s="220">
        <f>IF(COUNT($G97:G97),EDATE(EDATE($G97,23),0))</f>
        <v>44161</v>
      </c>
      <c r="BB97" s="304"/>
      <c r="BC97" s="220">
        <f>IF(COUNT($G97:G97),EDATE(EDATE($G97,24),0))</f>
        <v>44191</v>
      </c>
      <c r="BD97" s="304"/>
      <c r="BE97" s="220">
        <f>IF(COUNT($G97:G97),EDATE(EDATE($G97,25),0))</f>
        <v>44222</v>
      </c>
      <c r="BF97" s="304"/>
      <c r="BG97" s="220">
        <f>IF(COUNT($G97:G97),EDATE(EDATE($G97,26),0))</f>
        <v>44253</v>
      </c>
      <c r="BH97" s="304"/>
      <c r="BI97" s="220">
        <f>IF(COUNT($G97:G97),EDATE(EDATE($G97,27),0))</f>
        <v>44281</v>
      </c>
      <c r="BJ97" s="304"/>
      <c r="BK97" s="220">
        <f>IF(COUNT($G97:G97),EDATE(EDATE($G97,28),0))</f>
        <v>44312</v>
      </c>
      <c r="BL97" s="304"/>
      <c r="BM97" s="220">
        <f>IF(COUNT($G97:G97),EDATE(EDATE($G97,29),0))</f>
        <v>44342</v>
      </c>
      <c r="BN97" s="304"/>
      <c r="BO97" s="220">
        <f>IF(COUNT($G97:G97),EDATE(EDATE($G97,30),0))</f>
        <v>44373</v>
      </c>
      <c r="BP97" s="304"/>
      <c r="BQ97" s="220">
        <f>IF(COUNT($G97:G97),EDATE(EDATE($G97,31),0))</f>
        <v>44403</v>
      </c>
      <c r="BR97" s="304"/>
      <c r="BS97" s="220">
        <f>IF(COUNT($G97:G97),EDATE(EDATE($G97,32),0))</f>
        <v>44434</v>
      </c>
      <c r="BT97" s="304"/>
      <c r="BU97" s="220">
        <f>IF(COUNT($G97:G97),EDATE(EDATE($G97,33),0))</f>
        <v>44465</v>
      </c>
      <c r="BV97" s="304"/>
      <c r="BW97" s="220">
        <f>IF(COUNT($G97:G97),EDATE(EDATE($G97,34),0))</f>
        <v>44495</v>
      </c>
      <c r="BX97" s="304"/>
      <c r="BY97" s="220">
        <f>IF(COUNT($G97:G97),EDATE(EDATE($G97,35),0))</f>
        <v>44526</v>
      </c>
      <c r="BZ97" s="304"/>
      <c r="CA97" s="220">
        <f>IF(COUNT($G97:G97),EDATE(EDATE($G97,36),0))</f>
        <v>44556</v>
      </c>
      <c r="CB97" s="304"/>
      <c r="CC97" s="220">
        <f>IF(COUNT($G97:G97),EDATE(EDATE($G97,37),0))</f>
        <v>44587</v>
      </c>
      <c r="CD97" s="304"/>
      <c r="CE97" s="220">
        <f>IF(COUNT($G97:G97),EDATE(EDATE($G97,38),0))</f>
        <v>44618</v>
      </c>
      <c r="CF97" s="304"/>
      <c r="CG97" s="220">
        <f>IF(COUNT($G97:G97),EDATE(EDATE($G97,39),0))</f>
        <v>44646</v>
      </c>
      <c r="CH97" s="304"/>
      <c r="CI97" s="220">
        <f>IF(COUNT($G97:G97),EDATE(EDATE($G97,40),0))</f>
        <v>44677</v>
      </c>
      <c r="CJ97" s="304"/>
      <c r="CK97" s="220">
        <f>IF(COUNT($G97:G97),EDATE(EDATE($G97,41),0))</f>
        <v>44707</v>
      </c>
      <c r="CL97" s="304"/>
      <c r="CM97" s="220">
        <f>IF(COUNT($G97:G97),EDATE(EDATE($G97,42),0))</f>
        <v>44738</v>
      </c>
      <c r="CN97" s="304"/>
      <c r="CO97" s="220">
        <f>IF(COUNT($G97:G97),EDATE(EDATE($G97,43),0))</f>
        <v>44768</v>
      </c>
      <c r="CP97" s="304"/>
      <c r="CQ97" s="220">
        <f>IF(COUNT($G97:G97),EDATE(EDATE($G97,44),0))</f>
        <v>44799</v>
      </c>
      <c r="CR97" s="304"/>
      <c r="CS97" s="220">
        <f>IF(COUNT($G97:G97),EDATE(EDATE($G97,45),0))</f>
        <v>44830</v>
      </c>
      <c r="CT97" s="304"/>
      <c r="CU97" s="220">
        <f>IF(COUNT($G97:G97),EDATE(EDATE($G97,46),0))</f>
        <v>44860</v>
      </c>
      <c r="CV97" s="304"/>
      <c r="CW97" s="220">
        <f>IF(COUNT($G97:G97),EDATE(EDATE($G97,47),0))</f>
        <v>44891</v>
      </c>
      <c r="CX97" s="304"/>
      <c r="CY97" s="220">
        <f>IF(COUNT($G97:G97),EDATE(EDATE($G97,48),0))</f>
        <v>44921</v>
      </c>
      <c r="CZ97" s="304"/>
      <c r="DA97" s="220">
        <f>IF(COUNT($G97:G97),EDATE(EDATE($G97,49),0))</f>
        <v>44952</v>
      </c>
      <c r="DB97" s="304"/>
      <c r="DC97" s="220">
        <f>IF(COUNT($G97:G97),EDATE(EDATE($G97,50),0))</f>
        <v>44983</v>
      </c>
      <c r="DD97" s="304"/>
      <c r="DE97" s="220">
        <f>IF(COUNT($G97:G97),EDATE(EDATE($G97,51),0))</f>
        <v>45011</v>
      </c>
      <c r="DF97" s="304"/>
      <c r="DG97" s="220">
        <f>IF(COUNT($G97:G97),EDATE(EDATE($G97,52),0))</f>
        <v>45042</v>
      </c>
      <c r="DH97" s="304"/>
      <c r="DI97" s="220">
        <f>IF(COUNT($G97:G97),EDATE(EDATE($G97,53),0))</f>
        <v>45072</v>
      </c>
      <c r="DJ97" s="304"/>
      <c r="DK97" s="220">
        <f>IF(COUNT($G97:G97),EDATE(EDATE($G97,54),0))</f>
        <v>45103</v>
      </c>
      <c r="DL97" s="304"/>
      <c r="DM97" s="220">
        <f>IF(COUNT($G97:G97),EDATE(EDATE($G97,55),0))</f>
        <v>45133</v>
      </c>
      <c r="DN97" s="304"/>
      <c r="DO97" s="220">
        <f>IF(COUNT($G97:G97),EDATE(EDATE($G97,56),0))</f>
        <v>45164</v>
      </c>
      <c r="DP97" s="304"/>
      <c r="DQ97" s="220">
        <f>IF(COUNT($G97:G97),EDATE(EDATE($G97,57),0))</f>
        <v>45195</v>
      </c>
      <c r="DR97" s="304"/>
      <c r="DS97" s="220">
        <f>IF(COUNT($G97:G97),EDATE(EDATE($G97,58),0))</f>
        <v>45225</v>
      </c>
      <c r="DT97" s="304"/>
      <c r="DU97" s="220">
        <f>IF(COUNT($G97:G97),EDATE(EDATE($G97,59),0))</f>
        <v>45256</v>
      </c>
      <c r="DV97" s="304"/>
      <c r="DW97" s="220">
        <f>IF(COUNT($G97:G97),EDATE(EDATE($G97,60),0))</f>
        <v>45286</v>
      </c>
      <c r="DX97" s="304"/>
      <c r="DY97" s="220">
        <f>IF(COUNT($G97:G97),EDATE(EDATE($G97,61),0))</f>
        <v>45317</v>
      </c>
      <c r="DZ97" s="304"/>
      <c r="EA97" s="220">
        <f>IF(COUNT($G97:G97),EDATE(EDATE($G97,62),0))</f>
        <v>45348</v>
      </c>
      <c r="EB97" s="304"/>
      <c r="EC97" s="220">
        <f>IF(COUNT($G97:G97),EDATE(EDATE($G97,63),0))</f>
        <v>45377</v>
      </c>
      <c r="ED97" s="304"/>
      <c r="EE97" s="220">
        <f>IF(COUNT($G97:G97),EDATE(EDATE($G97,64),0))</f>
        <v>45408</v>
      </c>
      <c r="EF97" s="308"/>
      <c r="EG97" s="47"/>
    </row>
    <row r="98" spans="1:137" ht="21" customHeight="1" thickBot="1">
      <c r="A98" s="215" t="str">
        <f t="shared" ca="1" si="1"/>
        <v/>
      </c>
      <c r="B98" s="280"/>
      <c r="C98" s="282" t="e">
        <f>+VLOOKUP(B98,'اسماء العملاء'!$A$2:$E$1270,5,FALSE)</f>
        <v>#N/A</v>
      </c>
      <c r="D98" s="282" t="e">
        <f>+VLOOKUP(B98,'اسماء العملاء'!$A$2:$C$1270,2,FALSE)</f>
        <v>#N/A</v>
      </c>
      <c r="E98" s="282" t="e">
        <f>+VLOOKUP(B98,'اسماء العملاء'!$A$2:$C$1270,3,FALSE)</f>
        <v>#N/A</v>
      </c>
      <c r="F98" s="218" t="e">
        <f>+VLOOKUP(B98,'اسماء العملاء'!$A$2:$F$142,6,FALSE)</f>
        <v>#N/A</v>
      </c>
      <c r="G98" s="220">
        <v>43461</v>
      </c>
      <c r="H98" s="303"/>
      <c r="I98" s="220">
        <f>IF(COUNT($G98:G98),EDATE(EDATE($G98,1),0))</f>
        <v>43492</v>
      </c>
      <c r="J98" s="304"/>
      <c r="K98" s="220">
        <f>IF(COUNT($G98:G98),EDATE(EDATE($G98,2),0))</f>
        <v>43523</v>
      </c>
      <c r="L98" s="304"/>
      <c r="M98" s="220">
        <f>IF(COUNT($G98:G98),EDATE(EDATE($G98,3),0))</f>
        <v>43551</v>
      </c>
      <c r="N98" s="304"/>
      <c r="O98" s="220">
        <f>IF(COUNT($G98:G98),EDATE(EDATE($G98,4),0))</f>
        <v>43582</v>
      </c>
      <c r="P98" s="304"/>
      <c r="Q98" s="220">
        <f>IF(COUNT($G98:G98),EDATE(EDATE($G98,5),0))</f>
        <v>43612</v>
      </c>
      <c r="R98" s="304"/>
      <c r="S98" s="220">
        <f>IF(COUNT($G98:G98),EDATE(EDATE($G98,6),0))</f>
        <v>43643</v>
      </c>
      <c r="T98" s="304"/>
      <c r="U98" s="220">
        <f>IF(COUNT($G98:G98),EDATE(EDATE($G98,7),0))</f>
        <v>43673</v>
      </c>
      <c r="V98" s="304"/>
      <c r="W98" s="220">
        <f>IF(COUNT($G98:G98),EDATE(EDATE($G98,8),0))</f>
        <v>43704</v>
      </c>
      <c r="X98" s="304"/>
      <c r="Y98" s="220">
        <f>IF(COUNT($G98:G98),EDATE(EDATE($G98,9),0))</f>
        <v>43735</v>
      </c>
      <c r="Z98" s="304"/>
      <c r="AA98" s="220">
        <f>IF(COUNT($G98:G98),EDATE(EDATE($G98,10),0))</f>
        <v>43765</v>
      </c>
      <c r="AB98" s="304"/>
      <c r="AC98" s="220">
        <f>IF(COUNT($G98:G98),EDATE(EDATE($G98,11),0))</f>
        <v>43796</v>
      </c>
      <c r="AD98" s="304"/>
      <c r="AE98" s="220">
        <f>IF(COUNT($G98:G98),EDATE(EDATE($G98,12),0))</f>
        <v>43826</v>
      </c>
      <c r="AF98" s="304"/>
      <c r="AG98" s="220">
        <f>IF(COUNT($G98:G98),EDATE(EDATE($G98,13),0))</f>
        <v>43857</v>
      </c>
      <c r="AH98" s="304"/>
      <c r="AI98" s="220">
        <f>IF(COUNT($G98:G98),EDATE(EDATE($G98,14),0))</f>
        <v>43888</v>
      </c>
      <c r="AJ98" s="304"/>
      <c r="AK98" s="220">
        <f>IF(COUNT($G98:G98),EDATE(EDATE($G98,15),0))</f>
        <v>43917</v>
      </c>
      <c r="AL98" s="304"/>
      <c r="AM98" s="220">
        <f>IF(COUNT($G98:G98),EDATE(EDATE($G98,16),0))</f>
        <v>43948</v>
      </c>
      <c r="AN98" s="304"/>
      <c r="AO98" s="220">
        <f>IF(COUNT($G98:G98),EDATE(EDATE($G98,17),0))</f>
        <v>43978</v>
      </c>
      <c r="AP98" s="304"/>
      <c r="AQ98" s="220">
        <f>IF(COUNT($G98:G98),EDATE(EDATE($G98,18),0))</f>
        <v>44009</v>
      </c>
      <c r="AR98" s="304"/>
      <c r="AS98" s="220">
        <f>IF(COUNT($G98:G98),EDATE(EDATE($G98,19),0))</f>
        <v>44039</v>
      </c>
      <c r="AT98" s="304"/>
      <c r="AU98" s="220">
        <f>IF(COUNT($G98:G98),EDATE(EDATE($G98,20),0))</f>
        <v>44070</v>
      </c>
      <c r="AV98" s="304"/>
      <c r="AW98" s="220">
        <f>IF(COUNT($G98:G98),EDATE(EDATE($G98,21),0))</f>
        <v>44101</v>
      </c>
      <c r="AX98" s="304"/>
      <c r="AY98" s="220">
        <f>IF(COUNT($G98:G98),EDATE(EDATE($G98,22),0))</f>
        <v>44131</v>
      </c>
      <c r="AZ98" s="304"/>
      <c r="BA98" s="220">
        <f>IF(COUNT($G98:G98),EDATE(EDATE($G98,23),0))</f>
        <v>44162</v>
      </c>
      <c r="BB98" s="304"/>
      <c r="BC98" s="220">
        <f>IF(COUNT($G98:G98),EDATE(EDATE($G98,24),0))</f>
        <v>44192</v>
      </c>
      <c r="BD98" s="304"/>
      <c r="BE98" s="220">
        <f>IF(COUNT($G98:G98),EDATE(EDATE($G98,25),0))</f>
        <v>44223</v>
      </c>
      <c r="BF98" s="304"/>
      <c r="BG98" s="220">
        <f>IF(COUNT($G98:G98),EDATE(EDATE($G98,26),0))</f>
        <v>44254</v>
      </c>
      <c r="BH98" s="304"/>
      <c r="BI98" s="220">
        <f>IF(COUNT($G98:G98),EDATE(EDATE($G98,27),0))</f>
        <v>44282</v>
      </c>
      <c r="BJ98" s="304"/>
      <c r="BK98" s="220">
        <f>IF(COUNT($G98:G98),EDATE(EDATE($G98,28),0))</f>
        <v>44313</v>
      </c>
      <c r="BL98" s="304"/>
      <c r="BM98" s="220">
        <f>IF(COUNT($G98:G98),EDATE(EDATE($G98,29),0))</f>
        <v>44343</v>
      </c>
      <c r="BN98" s="304"/>
      <c r="BO98" s="220">
        <f>IF(COUNT($G98:G98),EDATE(EDATE($G98,30),0))</f>
        <v>44374</v>
      </c>
      <c r="BP98" s="304"/>
      <c r="BQ98" s="220">
        <f>IF(COUNT($G98:G98),EDATE(EDATE($G98,31),0))</f>
        <v>44404</v>
      </c>
      <c r="BR98" s="304"/>
      <c r="BS98" s="220">
        <f>IF(COUNT($G98:G98),EDATE(EDATE($G98,32),0))</f>
        <v>44435</v>
      </c>
      <c r="BT98" s="304"/>
      <c r="BU98" s="220">
        <f>IF(COUNT($G98:G98),EDATE(EDATE($G98,33),0))</f>
        <v>44466</v>
      </c>
      <c r="BV98" s="304"/>
      <c r="BW98" s="220">
        <f>IF(COUNT($G98:G98),EDATE(EDATE($G98,34),0))</f>
        <v>44496</v>
      </c>
      <c r="BX98" s="304"/>
      <c r="BY98" s="220">
        <f>IF(COUNT($G98:G98),EDATE(EDATE($G98,35),0))</f>
        <v>44527</v>
      </c>
      <c r="BZ98" s="304"/>
      <c r="CA98" s="220">
        <f>IF(COUNT($G98:G98),EDATE(EDATE($G98,36),0))</f>
        <v>44557</v>
      </c>
      <c r="CB98" s="304"/>
      <c r="CC98" s="220">
        <f>IF(COUNT($G98:G98),EDATE(EDATE($G98,37),0))</f>
        <v>44588</v>
      </c>
      <c r="CD98" s="304"/>
      <c r="CE98" s="220">
        <f>IF(COUNT($G98:G98),EDATE(EDATE($G98,38),0))</f>
        <v>44619</v>
      </c>
      <c r="CF98" s="304"/>
      <c r="CG98" s="220">
        <f>IF(COUNT($G98:G98),EDATE(EDATE($G98,39),0))</f>
        <v>44647</v>
      </c>
      <c r="CH98" s="304"/>
      <c r="CI98" s="220">
        <f>IF(COUNT($G98:G98),EDATE(EDATE($G98,40),0))</f>
        <v>44678</v>
      </c>
      <c r="CJ98" s="304"/>
      <c r="CK98" s="220">
        <f>IF(COUNT($G98:G98),EDATE(EDATE($G98,41),0))</f>
        <v>44708</v>
      </c>
      <c r="CL98" s="304"/>
      <c r="CM98" s="220">
        <f>IF(COUNT($G98:G98),EDATE(EDATE($G98,42),0))</f>
        <v>44739</v>
      </c>
      <c r="CN98" s="304"/>
      <c r="CO98" s="220">
        <f>IF(COUNT($G98:G98),EDATE(EDATE($G98,43),0))</f>
        <v>44769</v>
      </c>
      <c r="CP98" s="304"/>
      <c r="CQ98" s="220">
        <f>IF(COUNT($G98:G98),EDATE(EDATE($G98,44),0))</f>
        <v>44800</v>
      </c>
      <c r="CR98" s="304"/>
      <c r="CS98" s="220">
        <f>IF(COUNT($G98:G98),EDATE(EDATE($G98,45),0))</f>
        <v>44831</v>
      </c>
      <c r="CT98" s="304"/>
      <c r="CU98" s="220">
        <f>IF(COUNT($G98:G98),EDATE(EDATE($G98,46),0))</f>
        <v>44861</v>
      </c>
      <c r="CV98" s="304"/>
      <c r="CW98" s="220">
        <f>IF(COUNT($G98:G98),EDATE(EDATE($G98,47),0))</f>
        <v>44892</v>
      </c>
      <c r="CX98" s="304"/>
      <c r="CY98" s="220">
        <f>IF(COUNT($G98:G98),EDATE(EDATE($G98,48),0))</f>
        <v>44922</v>
      </c>
      <c r="CZ98" s="304"/>
      <c r="DA98" s="220">
        <f>IF(COUNT($G98:G98),EDATE(EDATE($G98,49),0))</f>
        <v>44953</v>
      </c>
      <c r="DB98" s="304"/>
      <c r="DC98" s="220">
        <f>IF(COUNT($G98:G98),EDATE(EDATE($G98,50),0))</f>
        <v>44984</v>
      </c>
      <c r="DD98" s="304"/>
      <c r="DE98" s="220">
        <f>IF(COUNT($G98:G98),EDATE(EDATE($G98,51),0))</f>
        <v>45012</v>
      </c>
      <c r="DF98" s="304"/>
      <c r="DG98" s="220">
        <f>IF(COUNT($G98:G98),EDATE(EDATE($G98,52),0))</f>
        <v>45043</v>
      </c>
      <c r="DH98" s="304"/>
      <c r="DI98" s="220">
        <f>IF(COUNT($G98:G98),EDATE(EDATE($G98,53),0))</f>
        <v>45073</v>
      </c>
      <c r="DJ98" s="304"/>
      <c r="DK98" s="220">
        <f>IF(COUNT($G98:G98),EDATE(EDATE($G98,54),0))</f>
        <v>45104</v>
      </c>
      <c r="DL98" s="304"/>
      <c r="DM98" s="220">
        <f>IF(COUNT($G98:G98),EDATE(EDATE($G98,55),0))</f>
        <v>45134</v>
      </c>
      <c r="DN98" s="304"/>
      <c r="DO98" s="220">
        <f>IF(COUNT($G98:G98),EDATE(EDATE($G98,56),0))</f>
        <v>45165</v>
      </c>
      <c r="DP98" s="304"/>
      <c r="DQ98" s="220">
        <f>IF(COUNT($G98:G98),EDATE(EDATE($G98,57),0))</f>
        <v>45196</v>
      </c>
      <c r="DR98" s="304"/>
      <c r="DS98" s="220">
        <f>IF(COUNT($G98:G98),EDATE(EDATE($G98,58),0))</f>
        <v>45226</v>
      </c>
      <c r="DT98" s="304"/>
      <c r="DU98" s="220">
        <f>IF(COUNT($G98:G98),EDATE(EDATE($G98,59),0))</f>
        <v>45257</v>
      </c>
      <c r="DV98" s="304"/>
      <c r="DW98" s="220">
        <f>IF(COUNT($G98:G98),EDATE(EDATE($G98,60),0))</f>
        <v>45287</v>
      </c>
      <c r="DX98" s="304"/>
      <c r="DY98" s="220">
        <f>IF(COUNT($G98:G98),EDATE(EDATE($G98,61),0))</f>
        <v>45318</v>
      </c>
      <c r="DZ98" s="304"/>
      <c r="EA98" s="220">
        <f>IF(COUNT($G98:G98),EDATE(EDATE($G98,62),0))</f>
        <v>45349</v>
      </c>
      <c r="EB98" s="304"/>
      <c r="EC98" s="220">
        <f>IF(COUNT($G98:G98),EDATE(EDATE($G98,63),0))</f>
        <v>45378</v>
      </c>
      <c r="ED98" s="304"/>
      <c r="EE98" s="220">
        <f>IF(COUNT($G98:G98),EDATE(EDATE($G98,64),0))</f>
        <v>45409</v>
      </c>
      <c r="EF98" s="308"/>
      <c r="EG98" s="47"/>
    </row>
    <row r="99" spans="1:137" ht="21" customHeight="1" thickBot="1">
      <c r="A99" s="215" t="str">
        <f t="shared" ca="1" si="1"/>
        <v/>
      </c>
      <c r="B99" s="280"/>
      <c r="C99" s="282" t="e">
        <f>+VLOOKUP(B99,'اسماء العملاء'!$A$2:$E$1270,5,FALSE)</f>
        <v>#N/A</v>
      </c>
      <c r="D99" s="282" t="e">
        <f>+VLOOKUP(B99,'اسماء العملاء'!$A$2:$C$1270,2,FALSE)</f>
        <v>#N/A</v>
      </c>
      <c r="E99" s="282" t="e">
        <f>+VLOOKUP(B99,'اسماء العملاء'!$A$2:$C$1270,3,FALSE)</f>
        <v>#N/A</v>
      </c>
      <c r="F99" s="218" t="e">
        <f>+VLOOKUP(B99,'اسماء العملاء'!$A$2:$F$142,6,FALSE)</f>
        <v>#N/A</v>
      </c>
      <c r="G99" s="220">
        <v>43462</v>
      </c>
      <c r="H99" s="303"/>
      <c r="I99" s="220">
        <f>IF(COUNT($G99:G99),EDATE(EDATE($G99,1),0))</f>
        <v>43493</v>
      </c>
      <c r="J99" s="304"/>
      <c r="K99" s="220">
        <f>IF(COUNT($G99:G99),EDATE(EDATE($G99,2),0))</f>
        <v>43524</v>
      </c>
      <c r="L99" s="304"/>
      <c r="M99" s="220">
        <f>IF(COUNT($G99:G99),EDATE(EDATE($G99,3),0))</f>
        <v>43552</v>
      </c>
      <c r="N99" s="304"/>
      <c r="O99" s="220">
        <f>IF(COUNT($G99:G99),EDATE(EDATE($G99,4),0))</f>
        <v>43583</v>
      </c>
      <c r="P99" s="304"/>
      <c r="Q99" s="220">
        <f>IF(COUNT($G99:G99),EDATE(EDATE($G99,5),0))</f>
        <v>43613</v>
      </c>
      <c r="R99" s="304"/>
      <c r="S99" s="220">
        <f>IF(COUNT($G99:G99),EDATE(EDATE($G99,6),0))</f>
        <v>43644</v>
      </c>
      <c r="T99" s="304"/>
      <c r="U99" s="220">
        <f>IF(COUNT($G99:G99),EDATE(EDATE($G99,7),0))</f>
        <v>43674</v>
      </c>
      <c r="V99" s="304"/>
      <c r="W99" s="220">
        <f>IF(COUNT($G99:G99),EDATE(EDATE($G99,8),0))</f>
        <v>43705</v>
      </c>
      <c r="X99" s="304"/>
      <c r="Y99" s="220">
        <f>IF(COUNT($G99:G99),EDATE(EDATE($G99,9),0))</f>
        <v>43736</v>
      </c>
      <c r="Z99" s="304"/>
      <c r="AA99" s="220">
        <f>IF(COUNT($G99:G99),EDATE(EDATE($G99,10),0))</f>
        <v>43766</v>
      </c>
      <c r="AB99" s="304"/>
      <c r="AC99" s="220">
        <f>IF(COUNT($G99:G99),EDATE(EDATE($G99,11),0))</f>
        <v>43797</v>
      </c>
      <c r="AD99" s="304"/>
      <c r="AE99" s="220">
        <f>IF(COUNT($G99:G99),EDATE(EDATE($G99,12),0))</f>
        <v>43827</v>
      </c>
      <c r="AF99" s="304"/>
      <c r="AG99" s="220">
        <f>IF(COUNT($G99:G99),EDATE(EDATE($G99,13),0))</f>
        <v>43858</v>
      </c>
      <c r="AH99" s="304"/>
      <c r="AI99" s="220">
        <f>IF(COUNT($G99:G99),EDATE(EDATE($G99,14),0))</f>
        <v>43889</v>
      </c>
      <c r="AJ99" s="304"/>
      <c r="AK99" s="220">
        <f>IF(COUNT($G99:G99),EDATE(EDATE($G99,15),0))</f>
        <v>43918</v>
      </c>
      <c r="AL99" s="304"/>
      <c r="AM99" s="220">
        <f>IF(COUNT($G99:G99),EDATE(EDATE($G99,16),0))</f>
        <v>43949</v>
      </c>
      <c r="AN99" s="304"/>
      <c r="AO99" s="220">
        <f>IF(COUNT($G99:G99),EDATE(EDATE($G99,17),0))</f>
        <v>43979</v>
      </c>
      <c r="AP99" s="304"/>
      <c r="AQ99" s="220">
        <f>IF(COUNT($G99:G99),EDATE(EDATE($G99,18),0))</f>
        <v>44010</v>
      </c>
      <c r="AR99" s="304"/>
      <c r="AS99" s="220">
        <f>IF(COUNT($G99:G99),EDATE(EDATE($G99,19),0))</f>
        <v>44040</v>
      </c>
      <c r="AT99" s="304"/>
      <c r="AU99" s="220">
        <f>IF(COUNT($G99:G99),EDATE(EDATE($G99,20),0))</f>
        <v>44071</v>
      </c>
      <c r="AV99" s="304"/>
      <c r="AW99" s="220">
        <f>IF(COUNT($G99:G99),EDATE(EDATE($G99,21),0))</f>
        <v>44102</v>
      </c>
      <c r="AX99" s="304"/>
      <c r="AY99" s="220">
        <f>IF(COUNT($G99:G99),EDATE(EDATE($G99,22),0))</f>
        <v>44132</v>
      </c>
      <c r="AZ99" s="304"/>
      <c r="BA99" s="220">
        <f>IF(COUNT($G99:G99),EDATE(EDATE($G99,23),0))</f>
        <v>44163</v>
      </c>
      <c r="BB99" s="304"/>
      <c r="BC99" s="220">
        <f>IF(COUNT($G99:G99),EDATE(EDATE($G99,24),0))</f>
        <v>44193</v>
      </c>
      <c r="BD99" s="304"/>
      <c r="BE99" s="220">
        <f>IF(COUNT($G99:G99),EDATE(EDATE($G99,25),0))</f>
        <v>44224</v>
      </c>
      <c r="BF99" s="304"/>
      <c r="BG99" s="220">
        <f>IF(COUNT($G99:G99),EDATE(EDATE($G99,26),0))</f>
        <v>44255</v>
      </c>
      <c r="BH99" s="304"/>
      <c r="BI99" s="220">
        <f>IF(COUNT($G99:G99),EDATE(EDATE($G99,27),0))</f>
        <v>44283</v>
      </c>
      <c r="BJ99" s="304"/>
      <c r="BK99" s="220">
        <f>IF(COUNT($G99:G99),EDATE(EDATE($G99,28),0))</f>
        <v>44314</v>
      </c>
      <c r="BL99" s="304"/>
      <c r="BM99" s="220">
        <f>IF(COUNT($G99:G99),EDATE(EDATE($G99,29),0))</f>
        <v>44344</v>
      </c>
      <c r="BN99" s="304"/>
      <c r="BO99" s="220">
        <f>IF(COUNT($G99:G99),EDATE(EDATE($G99,30),0))</f>
        <v>44375</v>
      </c>
      <c r="BP99" s="304"/>
      <c r="BQ99" s="220">
        <f>IF(COUNT($G99:G99),EDATE(EDATE($G99,31),0))</f>
        <v>44405</v>
      </c>
      <c r="BR99" s="304"/>
      <c r="BS99" s="220">
        <f>IF(COUNT($G99:G99),EDATE(EDATE($G99,32),0))</f>
        <v>44436</v>
      </c>
      <c r="BT99" s="304"/>
      <c r="BU99" s="220">
        <f>IF(COUNT($G99:G99),EDATE(EDATE($G99,33),0))</f>
        <v>44467</v>
      </c>
      <c r="BV99" s="304"/>
      <c r="BW99" s="220">
        <f>IF(COUNT($G99:G99),EDATE(EDATE($G99,34),0))</f>
        <v>44497</v>
      </c>
      <c r="BX99" s="304"/>
      <c r="BY99" s="220">
        <f>IF(COUNT($G99:G99),EDATE(EDATE($G99,35),0))</f>
        <v>44528</v>
      </c>
      <c r="BZ99" s="304"/>
      <c r="CA99" s="220">
        <f>IF(COUNT($G99:G99),EDATE(EDATE($G99,36),0))</f>
        <v>44558</v>
      </c>
      <c r="CB99" s="304"/>
      <c r="CC99" s="220">
        <f>IF(COUNT($G99:G99),EDATE(EDATE($G99,37),0))</f>
        <v>44589</v>
      </c>
      <c r="CD99" s="304"/>
      <c r="CE99" s="220">
        <f>IF(COUNT($G99:G99),EDATE(EDATE($G99,38),0))</f>
        <v>44620</v>
      </c>
      <c r="CF99" s="304"/>
      <c r="CG99" s="220">
        <f>IF(COUNT($G99:G99),EDATE(EDATE($G99,39),0))</f>
        <v>44648</v>
      </c>
      <c r="CH99" s="304"/>
      <c r="CI99" s="220">
        <f>IF(COUNT($G99:G99),EDATE(EDATE($G99,40),0))</f>
        <v>44679</v>
      </c>
      <c r="CJ99" s="304"/>
      <c r="CK99" s="220">
        <f>IF(COUNT($G99:G99),EDATE(EDATE($G99,41),0))</f>
        <v>44709</v>
      </c>
      <c r="CL99" s="304"/>
      <c r="CM99" s="220">
        <f>IF(COUNT($G99:G99),EDATE(EDATE($G99,42),0))</f>
        <v>44740</v>
      </c>
      <c r="CN99" s="304"/>
      <c r="CO99" s="220">
        <f>IF(COUNT($G99:G99),EDATE(EDATE($G99,43),0))</f>
        <v>44770</v>
      </c>
      <c r="CP99" s="304"/>
      <c r="CQ99" s="220">
        <f>IF(COUNT($G99:G99),EDATE(EDATE($G99,44),0))</f>
        <v>44801</v>
      </c>
      <c r="CR99" s="304"/>
      <c r="CS99" s="220">
        <f>IF(COUNT($G99:G99),EDATE(EDATE($G99,45),0))</f>
        <v>44832</v>
      </c>
      <c r="CT99" s="304"/>
      <c r="CU99" s="220">
        <f>IF(COUNT($G99:G99),EDATE(EDATE($G99,46),0))</f>
        <v>44862</v>
      </c>
      <c r="CV99" s="304"/>
      <c r="CW99" s="220">
        <f>IF(COUNT($G99:G99),EDATE(EDATE($G99,47),0))</f>
        <v>44893</v>
      </c>
      <c r="CX99" s="304"/>
      <c r="CY99" s="220">
        <f>IF(COUNT($G99:G99),EDATE(EDATE($G99,48),0))</f>
        <v>44923</v>
      </c>
      <c r="CZ99" s="304"/>
      <c r="DA99" s="220">
        <f>IF(COUNT($G99:G99),EDATE(EDATE($G99,49),0))</f>
        <v>44954</v>
      </c>
      <c r="DB99" s="304"/>
      <c r="DC99" s="220">
        <f>IF(COUNT($G99:G99),EDATE(EDATE($G99,50),0))</f>
        <v>44985</v>
      </c>
      <c r="DD99" s="304"/>
      <c r="DE99" s="220">
        <f>IF(COUNT($G99:G99),EDATE(EDATE($G99,51),0))</f>
        <v>45013</v>
      </c>
      <c r="DF99" s="304"/>
      <c r="DG99" s="220">
        <f>IF(COUNT($G99:G99),EDATE(EDATE($G99,52),0))</f>
        <v>45044</v>
      </c>
      <c r="DH99" s="304"/>
      <c r="DI99" s="220">
        <f>IF(COUNT($G99:G99),EDATE(EDATE($G99,53),0))</f>
        <v>45074</v>
      </c>
      <c r="DJ99" s="304"/>
      <c r="DK99" s="220">
        <f>IF(COUNT($G99:G99),EDATE(EDATE($G99,54),0))</f>
        <v>45105</v>
      </c>
      <c r="DL99" s="304"/>
      <c r="DM99" s="220">
        <f>IF(COUNT($G99:G99),EDATE(EDATE($G99,55),0))</f>
        <v>45135</v>
      </c>
      <c r="DN99" s="304"/>
      <c r="DO99" s="220">
        <f>IF(COUNT($G99:G99),EDATE(EDATE($G99,56),0))</f>
        <v>45166</v>
      </c>
      <c r="DP99" s="304"/>
      <c r="DQ99" s="220">
        <f>IF(COUNT($G99:G99),EDATE(EDATE($G99,57),0))</f>
        <v>45197</v>
      </c>
      <c r="DR99" s="304"/>
      <c r="DS99" s="220">
        <f>IF(COUNT($G99:G99),EDATE(EDATE($G99,58),0))</f>
        <v>45227</v>
      </c>
      <c r="DT99" s="304"/>
      <c r="DU99" s="220">
        <f>IF(COUNT($G99:G99),EDATE(EDATE($G99,59),0))</f>
        <v>45258</v>
      </c>
      <c r="DV99" s="304"/>
      <c r="DW99" s="220">
        <f>IF(COUNT($G99:G99),EDATE(EDATE($G99,60),0))</f>
        <v>45288</v>
      </c>
      <c r="DX99" s="304"/>
      <c r="DY99" s="220">
        <f>IF(COUNT($G99:G99),EDATE(EDATE($G99,61),0))</f>
        <v>45319</v>
      </c>
      <c r="DZ99" s="304"/>
      <c r="EA99" s="220">
        <f>IF(COUNT($G99:G99),EDATE(EDATE($G99,62),0))</f>
        <v>45350</v>
      </c>
      <c r="EB99" s="304"/>
      <c r="EC99" s="220">
        <f>IF(COUNT($G99:G99),EDATE(EDATE($G99,63),0))</f>
        <v>45379</v>
      </c>
      <c r="ED99" s="304"/>
      <c r="EE99" s="220">
        <f>IF(COUNT($G99:G99),EDATE(EDATE($G99,64),0))</f>
        <v>45410</v>
      </c>
      <c r="EF99" s="308"/>
      <c r="EG99" s="47"/>
    </row>
    <row r="100" spans="1:137" ht="21" customHeight="1" thickBot="1">
      <c r="A100" s="215" t="str">
        <f t="shared" ca="1" si="1"/>
        <v/>
      </c>
      <c r="B100" s="280"/>
      <c r="C100" s="282" t="e">
        <f>+VLOOKUP(B100,'اسماء العملاء'!$A$2:$E$1270,5,FALSE)</f>
        <v>#N/A</v>
      </c>
      <c r="D100" s="282" t="e">
        <f>+VLOOKUP(B100,'اسماء العملاء'!$A$2:$C$1270,2,FALSE)</f>
        <v>#N/A</v>
      </c>
      <c r="E100" s="282" t="e">
        <f>+VLOOKUP(B100,'اسماء العملاء'!$A$2:$C$1270,3,FALSE)</f>
        <v>#N/A</v>
      </c>
      <c r="F100" s="218" t="e">
        <f>+VLOOKUP(B100,'اسماء العملاء'!$A$2:$F$142,6,FALSE)</f>
        <v>#N/A</v>
      </c>
      <c r="G100" s="220">
        <v>43463</v>
      </c>
      <c r="H100" s="303"/>
      <c r="I100" s="220">
        <f>IF(COUNT($G100:G100),EDATE(EDATE($G100,1),0))</f>
        <v>43494</v>
      </c>
      <c r="J100" s="304"/>
      <c r="K100" s="220">
        <f>IF(COUNT($G100:G100),EDATE(EDATE($G100,2),0))</f>
        <v>43524</v>
      </c>
      <c r="L100" s="304"/>
      <c r="M100" s="220">
        <f>IF(COUNT($G100:G100),EDATE(EDATE($G100,3),0))</f>
        <v>43553</v>
      </c>
      <c r="N100" s="304"/>
      <c r="O100" s="220">
        <f>IF(COUNT($G100:G100),EDATE(EDATE($G100,4),0))</f>
        <v>43584</v>
      </c>
      <c r="P100" s="304"/>
      <c r="Q100" s="220">
        <f>IF(COUNT($G100:G100),EDATE(EDATE($G100,5),0))</f>
        <v>43614</v>
      </c>
      <c r="R100" s="304"/>
      <c r="S100" s="220">
        <f>IF(COUNT($G100:G100),EDATE(EDATE($G100,6),0))</f>
        <v>43645</v>
      </c>
      <c r="T100" s="304"/>
      <c r="U100" s="220">
        <f>IF(COUNT($G100:G100),EDATE(EDATE($G100,7),0))</f>
        <v>43675</v>
      </c>
      <c r="V100" s="304"/>
      <c r="W100" s="220">
        <f>IF(COUNT($G100:G100),EDATE(EDATE($G100,8),0))</f>
        <v>43706</v>
      </c>
      <c r="X100" s="304"/>
      <c r="Y100" s="220">
        <f>IF(COUNT($G100:G100),EDATE(EDATE($G100,9),0))</f>
        <v>43737</v>
      </c>
      <c r="Z100" s="304"/>
      <c r="AA100" s="220">
        <f>IF(COUNT($G100:G100),EDATE(EDATE($G100,10),0))</f>
        <v>43767</v>
      </c>
      <c r="AB100" s="304"/>
      <c r="AC100" s="220">
        <f>IF(COUNT($G100:G100),EDATE(EDATE($G100,11),0))</f>
        <v>43798</v>
      </c>
      <c r="AD100" s="304"/>
      <c r="AE100" s="220">
        <f>IF(COUNT($G100:G100),EDATE(EDATE($G100,12),0))</f>
        <v>43828</v>
      </c>
      <c r="AF100" s="304"/>
      <c r="AG100" s="220">
        <f>IF(COUNT($G100:G100),EDATE(EDATE($G100,13),0))</f>
        <v>43859</v>
      </c>
      <c r="AH100" s="304"/>
      <c r="AI100" s="220">
        <f>IF(COUNT($G100:G100),EDATE(EDATE($G100,14),0))</f>
        <v>43890</v>
      </c>
      <c r="AJ100" s="304"/>
      <c r="AK100" s="220">
        <f>IF(COUNT($G100:G100),EDATE(EDATE($G100,15),0))</f>
        <v>43919</v>
      </c>
      <c r="AL100" s="304"/>
      <c r="AM100" s="220">
        <f>IF(COUNT($G100:G100),EDATE(EDATE($G100,16),0))</f>
        <v>43950</v>
      </c>
      <c r="AN100" s="304"/>
      <c r="AO100" s="220">
        <f>IF(COUNT($G100:G100),EDATE(EDATE($G100,17),0))</f>
        <v>43980</v>
      </c>
      <c r="AP100" s="304"/>
      <c r="AQ100" s="220">
        <f>IF(COUNT($G100:G100),EDATE(EDATE($G100,18),0))</f>
        <v>44011</v>
      </c>
      <c r="AR100" s="304"/>
      <c r="AS100" s="220">
        <f>IF(COUNT($G100:G100),EDATE(EDATE($G100,19),0))</f>
        <v>44041</v>
      </c>
      <c r="AT100" s="304"/>
      <c r="AU100" s="220">
        <f>IF(COUNT($G100:G100),EDATE(EDATE($G100,20),0))</f>
        <v>44072</v>
      </c>
      <c r="AV100" s="304"/>
      <c r="AW100" s="220">
        <f>IF(COUNT($G100:G100),EDATE(EDATE($G100,21),0))</f>
        <v>44103</v>
      </c>
      <c r="AX100" s="304"/>
      <c r="AY100" s="220">
        <f>IF(COUNT($G100:G100),EDATE(EDATE($G100,22),0))</f>
        <v>44133</v>
      </c>
      <c r="AZ100" s="304"/>
      <c r="BA100" s="220">
        <f>IF(COUNT($G100:G100),EDATE(EDATE($G100,23),0))</f>
        <v>44164</v>
      </c>
      <c r="BB100" s="304"/>
      <c r="BC100" s="220">
        <f>IF(COUNT($G100:G100),EDATE(EDATE($G100,24),0))</f>
        <v>44194</v>
      </c>
      <c r="BD100" s="304"/>
      <c r="BE100" s="220">
        <f>IF(COUNT($G100:G100),EDATE(EDATE($G100,25),0))</f>
        <v>44225</v>
      </c>
      <c r="BF100" s="304"/>
      <c r="BG100" s="220">
        <f>IF(COUNT($G100:G100),EDATE(EDATE($G100,26),0))</f>
        <v>44255</v>
      </c>
      <c r="BH100" s="304"/>
      <c r="BI100" s="220">
        <f>IF(COUNT($G100:G100),EDATE(EDATE($G100,27),0))</f>
        <v>44284</v>
      </c>
      <c r="BJ100" s="304"/>
      <c r="BK100" s="220">
        <f>IF(COUNT($G100:G100),EDATE(EDATE($G100,28),0))</f>
        <v>44315</v>
      </c>
      <c r="BL100" s="304"/>
      <c r="BM100" s="220">
        <f>IF(COUNT($G100:G100),EDATE(EDATE($G100,29),0))</f>
        <v>44345</v>
      </c>
      <c r="BN100" s="304"/>
      <c r="BO100" s="220">
        <f>IF(COUNT($G100:G100),EDATE(EDATE($G100,30),0))</f>
        <v>44376</v>
      </c>
      <c r="BP100" s="304"/>
      <c r="BQ100" s="220">
        <f>IF(COUNT($G100:G100),EDATE(EDATE($G100,31),0))</f>
        <v>44406</v>
      </c>
      <c r="BR100" s="304"/>
      <c r="BS100" s="220">
        <f>IF(COUNT($G100:G100),EDATE(EDATE($G100,32),0))</f>
        <v>44437</v>
      </c>
      <c r="BT100" s="304"/>
      <c r="BU100" s="220">
        <f>IF(COUNT($G100:G100),EDATE(EDATE($G100,33),0))</f>
        <v>44468</v>
      </c>
      <c r="BV100" s="304"/>
      <c r="BW100" s="220">
        <f>IF(COUNT($G100:G100),EDATE(EDATE($G100,34),0))</f>
        <v>44498</v>
      </c>
      <c r="BX100" s="304"/>
      <c r="BY100" s="220">
        <f>IF(COUNT($G100:G100),EDATE(EDATE($G100,35),0))</f>
        <v>44529</v>
      </c>
      <c r="BZ100" s="304"/>
      <c r="CA100" s="220">
        <f>IF(COUNT($G100:G100),EDATE(EDATE($G100,36),0))</f>
        <v>44559</v>
      </c>
      <c r="CB100" s="304"/>
      <c r="CC100" s="220">
        <f>IF(COUNT($G100:G100),EDATE(EDATE($G100,37),0))</f>
        <v>44590</v>
      </c>
      <c r="CD100" s="304"/>
      <c r="CE100" s="220">
        <f>IF(COUNT($G100:G100),EDATE(EDATE($G100,38),0))</f>
        <v>44620</v>
      </c>
      <c r="CF100" s="304"/>
      <c r="CG100" s="220">
        <f>IF(COUNT($G100:G100),EDATE(EDATE($G100,39),0))</f>
        <v>44649</v>
      </c>
      <c r="CH100" s="304"/>
      <c r="CI100" s="220">
        <f>IF(COUNT($G100:G100),EDATE(EDATE($G100,40),0))</f>
        <v>44680</v>
      </c>
      <c r="CJ100" s="304"/>
      <c r="CK100" s="220">
        <f>IF(COUNT($G100:G100),EDATE(EDATE($G100,41),0))</f>
        <v>44710</v>
      </c>
      <c r="CL100" s="304"/>
      <c r="CM100" s="220">
        <f>IF(COUNT($G100:G100),EDATE(EDATE($G100,42),0))</f>
        <v>44741</v>
      </c>
      <c r="CN100" s="304"/>
      <c r="CO100" s="220">
        <f>IF(COUNT($G100:G100),EDATE(EDATE($G100,43),0))</f>
        <v>44771</v>
      </c>
      <c r="CP100" s="304"/>
      <c r="CQ100" s="220">
        <f>IF(COUNT($G100:G100),EDATE(EDATE($G100,44),0))</f>
        <v>44802</v>
      </c>
      <c r="CR100" s="304"/>
      <c r="CS100" s="220">
        <f>IF(COUNT($G100:G100),EDATE(EDATE($G100,45),0))</f>
        <v>44833</v>
      </c>
      <c r="CT100" s="304"/>
      <c r="CU100" s="220">
        <f>IF(COUNT($G100:G100),EDATE(EDATE($G100,46),0))</f>
        <v>44863</v>
      </c>
      <c r="CV100" s="304"/>
      <c r="CW100" s="220">
        <f>IF(COUNT($G100:G100),EDATE(EDATE($G100,47),0))</f>
        <v>44894</v>
      </c>
      <c r="CX100" s="304"/>
      <c r="CY100" s="220">
        <f>IF(COUNT($G100:G100),EDATE(EDATE($G100,48),0))</f>
        <v>44924</v>
      </c>
      <c r="CZ100" s="304"/>
      <c r="DA100" s="220">
        <f>IF(COUNT($G100:G100),EDATE(EDATE($G100,49),0))</f>
        <v>44955</v>
      </c>
      <c r="DB100" s="304"/>
      <c r="DC100" s="220">
        <f>IF(COUNT($G100:G100),EDATE(EDATE($G100,50),0))</f>
        <v>44985</v>
      </c>
      <c r="DD100" s="304"/>
      <c r="DE100" s="220">
        <f>IF(COUNT($G100:G100),EDATE(EDATE($G100,51),0))</f>
        <v>45014</v>
      </c>
      <c r="DF100" s="304"/>
      <c r="DG100" s="220">
        <f>IF(COUNT($G100:G100),EDATE(EDATE($G100,52),0))</f>
        <v>45045</v>
      </c>
      <c r="DH100" s="304"/>
      <c r="DI100" s="220">
        <f>IF(COUNT($G100:G100),EDATE(EDATE($G100,53),0))</f>
        <v>45075</v>
      </c>
      <c r="DJ100" s="304"/>
      <c r="DK100" s="220">
        <f>IF(COUNT($G100:G100),EDATE(EDATE($G100,54),0))</f>
        <v>45106</v>
      </c>
      <c r="DL100" s="304"/>
      <c r="DM100" s="220">
        <f>IF(COUNT($G100:G100),EDATE(EDATE($G100,55),0))</f>
        <v>45136</v>
      </c>
      <c r="DN100" s="304"/>
      <c r="DO100" s="220">
        <f>IF(COUNT($G100:G100),EDATE(EDATE($G100,56),0))</f>
        <v>45167</v>
      </c>
      <c r="DP100" s="304"/>
      <c r="DQ100" s="220">
        <f>IF(COUNT($G100:G100),EDATE(EDATE($G100,57),0))</f>
        <v>45198</v>
      </c>
      <c r="DR100" s="304"/>
      <c r="DS100" s="220">
        <f>IF(COUNT($G100:G100),EDATE(EDATE($G100,58),0))</f>
        <v>45228</v>
      </c>
      <c r="DT100" s="304"/>
      <c r="DU100" s="220">
        <f>IF(COUNT($G100:G100),EDATE(EDATE($G100,59),0))</f>
        <v>45259</v>
      </c>
      <c r="DV100" s="304"/>
      <c r="DW100" s="220">
        <f>IF(COUNT($G100:G100),EDATE(EDATE($G100,60),0))</f>
        <v>45289</v>
      </c>
      <c r="DX100" s="304"/>
      <c r="DY100" s="220">
        <f>IF(COUNT($G100:G100),EDATE(EDATE($G100,61),0))</f>
        <v>45320</v>
      </c>
      <c r="DZ100" s="304"/>
      <c r="EA100" s="220">
        <f>IF(COUNT($G100:G100),EDATE(EDATE($G100,62),0))</f>
        <v>45351</v>
      </c>
      <c r="EB100" s="304"/>
      <c r="EC100" s="220">
        <f>IF(COUNT($G100:G100),EDATE(EDATE($G100,63),0))</f>
        <v>45380</v>
      </c>
      <c r="ED100" s="304"/>
      <c r="EE100" s="220">
        <f>IF(COUNT($G100:G100),EDATE(EDATE($G100,64),0))</f>
        <v>45411</v>
      </c>
      <c r="EF100" s="308"/>
      <c r="EG100" s="47"/>
    </row>
    <row r="101" spans="1:137" ht="21" customHeight="1" thickBot="1">
      <c r="A101" s="215" t="str">
        <f t="shared" ca="1" si="1"/>
        <v/>
      </c>
      <c r="B101" s="280"/>
      <c r="C101" s="282" t="e">
        <f>+VLOOKUP(B101,'اسماء العملاء'!$A$2:$E$1270,5,FALSE)</f>
        <v>#N/A</v>
      </c>
      <c r="D101" s="282" t="e">
        <f>+VLOOKUP(B101,'اسماء العملاء'!$A$2:$C$1270,2,FALSE)</f>
        <v>#N/A</v>
      </c>
      <c r="E101" s="282" t="e">
        <f>+VLOOKUP(B101,'اسماء العملاء'!$A$2:$C$1270,3,FALSE)</f>
        <v>#N/A</v>
      </c>
      <c r="F101" s="218" t="e">
        <f>+VLOOKUP(B101,'اسماء العملاء'!$A$2:$F$142,6,FALSE)</f>
        <v>#N/A</v>
      </c>
      <c r="G101" s="220">
        <v>43464</v>
      </c>
      <c r="H101" s="303"/>
      <c r="I101" s="220">
        <f>IF(COUNT($G101:G101),EDATE(EDATE($G101,1),0))</f>
        <v>43495</v>
      </c>
      <c r="J101" s="304"/>
      <c r="K101" s="220">
        <f>IF(COUNT($G101:G101),EDATE(EDATE($G101,2),0))</f>
        <v>43524</v>
      </c>
      <c r="L101" s="304"/>
      <c r="M101" s="220">
        <f>IF(COUNT($G101:G101),EDATE(EDATE($G101,3),0))</f>
        <v>43554</v>
      </c>
      <c r="N101" s="304"/>
      <c r="O101" s="220">
        <f>IF(COUNT($G101:G101),EDATE(EDATE($G101,4),0))</f>
        <v>43585</v>
      </c>
      <c r="P101" s="304"/>
      <c r="Q101" s="220">
        <f>IF(COUNT($G101:G101),EDATE(EDATE($G101,5),0))</f>
        <v>43615</v>
      </c>
      <c r="R101" s="304"/>
      <c r="S101" s="220">
        <f>IF(COUNT($G101:G101),EDATE(EDATE($G101,6),0))</f>
        <v>43646</v>
      </c>
      <c r="T101" s="304"/>
      <c r="U101" s="220">
        <f>IF(COUNT($G101:G101),EDATE(EDATE($G101,7),0))</f>
        <v>43676</v>
      </c>
      <c r="V101" s="304"/>
      <c r="W101" s="220">
        <f>IF(COUNT($G101:G101),EDATE(EDATE($G101,8),0))</f>
        <v>43707</v>
      </c>
      <c r="X101" s="304"/>
      <c r="Y101" s="220">
        <f>IF(COUNT($G101:G101),EDATE(EDATE($G101,9),0))</f>
        <v>43738</v>
      </c>
      <c r="Z101" s="304"/>
      <c r="AA101" s="220">
        <f>IF(COUNT($G101:G101),EDATE(EDATE($G101,10),0))</f>
        <v>43768</v>
      </c>
      <c r="AB101" s="304"/>
      <c r="AC101" s="220">
        <f>IF(COUNT($G101:G101),EDATE(EDATE($G101,11),0))</f>
        <v>43799</v>
      </c>
      <c r="AD101" s="304"/>
      <c r="AE101" s="220">
        <f>IF(COUNT($G101:G101),EDATE(EDATE($G101,12),0))</f>
        <v>43829</v>
      </c>
      <c r="AF101" s="304"/>
      <c r="AG101" s="220">
        <f>IF(COUNT($G101:G101),EDATE(EDATE($G101,13),0))</f>
        <v>43860</v>
      </c>
      <c r="AH101" s="304"/>
      <c r="AI101" s="220">
        <f>IF(COUNT($G101:G101),EDATE(EDATE($G101,14),0))</f>
        <v>43890</v>
      </c>
      <c r="AJ101" s="304"/>
      <c r="AK101" s="220">
        <f>IF(COUNT($G101:G101),EDATE(EDATE($G101,15),0))</f>
        <v>43920</v>
      </c>
      <c r="AL101" s="304"/>
      <c r="AM101" s="220">
        <f>IF(COUNT($G101:G101),EDATE(EDATE($G101,16),0))</f>
        <v>43951</v>
      </c>
      <c r="AN101" s="304"/>
      <c r="AO101" s="220">
        <f>IF(COUNT($G101:G101),EDATE(EDATE($G101,17),0))</f>
        <v>43981</v>
      </c>
      <c r="AP101" s="304"/>
      <c r="AQ101" s="220">
        <f>IF(COUNT($G101:G101),EDATE(EDATE($G101,18),0))</f>
        <v>44012</v>
      </c>
      <c r="AR101" s="304"/>
      <c r="AS101" s="220">
        <f>IF(COUNT($G101:G101),EDATE(EDATE($G101,19),0))</f>
        <v>44042</v>
      </c>
      <c r="AT101" s="304"/>
      <c r="AU101" s="220">
        <f>IF(COUNT($G101:G101),EDATE(EDATE($G101,20),0))</f>
        <v>44073</v>
      </c>
      <c r="AV101" s="304"/>
      <c r="AW101" s="220">
        <f>IF(COUNT($G101:G101),EDATE(EDATE($G101,21),0))</f>
        <v>44104</v>
      </c>
      <c r="AX101" s="304"/>
      <c r="AY101" s="220">
        <f>IF(COUNT($G101:G101),EDATE(EDATE($G101,22),0))</f>
        <v>44134</v>
      </c>
      <c r="AZ101" s="304"/>
      <c r="BA101" s="220">
        <f>IF(COUNT($G101:G101),EDATE(EDATE($G101,23),0))</f>
        <v>44165</v>
      </c>
      <c r="BB101" s="304"/>
      <c r="BC101" s="220">
        <f>IF(COUNT($G101:G101),EDATE(EDATE($G101,24),0))</f>
        <v>44195</v>
      </c>
      <c r="BD101" s="304"/>
      <c r="BE101" s="220">
        <f>IF(COUNT($G101:G101),EDATE(EDATE($G101,25),0))</f>
        <v>44226</v>
      </c>
      <c r="BF101" s="304"/>
      <c r="BG101" s="220">
        <f>IF(COUNT($G101:G101),EDATE(EDATE($G101,26),0))</f>
        <v>44255</v>
      </c>
      <c r="BH101" s="304"/>
      <c r="BI101" s="220">
        <f>IF(COUNT($G101:G101),EDATE(EDATE($G101,27),0))</f>
        <v>44285</v>
      </c>
      <c r="BJ101" s="304"/>
      <c r="BK101" s="220">
        <f>IF(COUNT($G101:G101),EDATE(EDATE($G101,28),0))</f>
        <v>44316</v>
      </c>
      <c r="BL101" s="304"/>
      <c r="BM101" s="220">
        <f>IF(COUNT($G101:G101),EDATE(EDATE($G101,29),0))</f>
        <v>44346</v>
      </c>
      <c r="BN101" s="304"/>
      <c r="BO101" s="220">
        <f>IF(COUNT($G101:G101),EDATE(EDATE($G101,30),0))</f>
        <v>44377</v>
      </c>
      <c r="BP101" s="304"/>
      <c r="BQ101" s="220">
        <f>IF(COUNT($G101:G101),EDATE(EDATE($G101,31),0))</f>
        <v>44407</v>
      </c>
      <c r="BR101" s="304"/>
      <c r="BS101" s="220">
        <f>IF(COUNT($G101:G101),EDATE(EDATE($G101,32),0))</f>
        <v>44438</v>
      </c>
      <c r="BT101" s="304"/>
      <c r="BU101" s="220">
        <f>IF(COUNT($G101:G101),EDATE(EDATE($G101,33),0))</f>
        <v>44469</v>
      </c>
      <c r="BV101" s="304"/>
      <c r="BW101" s="220">
        <f>IF(COUNT($G101:G101),EDATE(EDATE($G101,34),0))</f>
        <v>44499</v>
      </c>
      <c r="BX101" s="304"/>
      <c r="BY101" s="220">
        <f>IF(COUNT($G101:G101),EDATE(EDATE($G101,35),0))</f>
        <v>44530</v>
      </c>
      <c r="BZ101" s="304"/>
      <c r="CA101" s="220">
        <f>IF(COUNT($G101:G101),EDATE(EDATE($G101,36),0))</f>
        <v>44560</v>
      </c>
      <c r="CB101" s="304"/>
      <c r="CC101" s="220">
        <f>IF(COUNT($G101:G101),EDATE(EDATE($G101,37),0))</f>
        <v>44591</v>
      </c>
      <c r="CD101" s="304"/>
      <c r="CE101" s="220">
        <f>IF(COUNT($G101:G101),EDATE(EDATE($G101,38),0))</f>
        <v>44620</v>
      </c>
      <c r="CF101" s="304"/>
      <c r="CG101" s="220">
        <f>IF(COUNT($G101:G101),EDATE(EDATE($G101,39),0))</f>
        <v>44650</v>
      </c>
      <c r="CH101" s="304"/>
      <c r="CI101" s="220">
        <f>IF(COUNT($G101:G101),EDATE(EDATE($G101,40),0))</f>
        <v>44681</v>
      </c>
      <c r="CJ101" s="304"/>
      <c r="CK101" s="220">
        <f>IF(COUNT($G101:G101),EDATE(EDATE($G101,41),0))</f>
        <v>44711</v>
      </c>
      <c r="CL101" s="304"/>
      <c r="CM101" s="220">
        <f>IF(COUNT($G101:G101),EDATE(EDATE($G101,42),0))</f>
        <v>44742</v>
      </c>
      <c r="CN101" s="304"/>
      <c r="CO101" s="220">
        <f>IF(COUNT($G101:G101),EDATE(EDATE($G101,43),0))</f>
        <v>44772</v>
      </c>
      <c r="CP101" s="304"/>
      <c r="CQ101" s="220">
        <f>IF(COUNT($G101:G101),EDATE(EDATE($G101,44),0))</f>
        <v>44803</v>
      </c>
      <c r="CR101" s="304"/>
      <c r="CS101" s="220">
        <f>IF(COUNT($G101:G101),EDATE(EDATE($G101,45),0))</f>
        <v>44834</v>
      </c>
      <c r="CT101" s="304"/>
      <c r="CU101" s="220">
        <f>IF(COUNT($G101:G101),EDATE(EDATE($G101,46),0))</f>
        <v>44864</v>
      </c>
      <c r="CV101" s="304"/>
      <c r="CW101" s="220">
        <f>IF(COUNT($G101:G101),EDATE(EDATE($G101,47),0))</f>
        <v>44895</v>
      </c>
      <c r="CX101" s="304"/>
      <c r="CY101" s="220">
        <f>IF(COUNT($G101:G101),EDATE(EDATE($G101,48),0))</f>
        <v>44925</v>
      </c>
      <c r="CZ101" s="304"/>
      <c r="DA101" s="220">
        <f>IF(COUNT($G101:G101),EDATE(EDATE($G101,49),0))</f>
        <v>44956</v>
      </c>
      <c r="DB101" s="304"/>
      <c r="DC101" s="220">
        <f>IF(COUNT($G101:G101),EDATE(EDATE($G101,50),0))</f>
        <v>44985</v>
      </c>
      <c r="DD101" s="304"/>
      <c r="DE101" s="220">
        <f>IF(COUNT($G101:G101),EDATE(EDATE($G101,51),0))</f>
        <v>45015</v>
      </c>
      <c r="DF101" s="304"/>
      <c r="DG101" s="220">
        <f>IF(COUNT($G101:G101),EDATE(EDATE($G101,52),0))</f>
        <v>45046</v>
      </c>
      <c r="DH101" s="304"/>
      <c r="DI101" s="220">
        <f>IF(COUNT($G101:G101),EDATE(EDATE($G101,53),0))</f>
        <v>45076</v>
      </c>
      <c r="DJ101" s="304"/>
      <c r="DK101" s="220">
        <f>IF(COUNT($G101:G101),EDATE(EDATE($G101,54),0))</f>
        <v>45107</v>
      </c>
      <c r="DL101" s="304"/>
      <c r="DM101" s="220">
        <f>IF(COUNT($G101:G101),EDATE(EDATE($G101,55),0))</f>
        <v>45137</v>
      </c>
      <c r="DN101" s="304"/>
      <c r="DO101" s="220">
        <f>IF(COUNT($G101:G101),EDATE(EDATE($G101,56),0))</f>
        <v>45168</v>
      </c>
      <c r="DP101" s="304"/>
      <c r="DQ101" s="220">
        <f>IF(COUNT($G101:G101),EDATE(EDATE($G101,57),0))</f>
        <v>45199</v>
      </c>
      <c r="DR101" s="304"/>
      <c r="DS101" s="220">
        <f>IF(COUNT($G101:G101),EDATE(EDATE($G101,58),0))</f>
        <v>45229</v>
      </c>
      <c r="DT101" s="304"/>
      <c r="DU101" s="220">
        <f>IF(COUNT($G101:G101),EDATE(EDATE($G101,59),0))</f>
        <v>45260</v>
      </c>
      <c r="DV101" s="304"/>
      <c r="DW101" s="220">
        <f>IF(COUNT($G101:G101),EDATE(EDATE($G101,60),0))</f>
        <v>45290</v>
      </c>
      <c r="DX101" s="304"/>
      <c r="DY101" s="220">
        <f>IF(COUNT($G101:G101),EDATE(EDATE($G101,61),0))</f>
        <v>45321</v>
      </c>
      <c r="DZ101" s="304"/>
      <c r="EA101" s="220">
        <f>IF(COUNT($G101:G101),EDATE(EDATE($G101,62),0))</f>
        <v>45351</v>
      </c>
      <c r="EB101" s="304"/>
      <c r="EC101" s="220">
        <f>IF(COUNT($G101:G101),EDATE(EDATE($G101,63),0))</f>
        <v>45381</v>
      </c>
      <c r="ED101" s="304"/>
      <c r="EE101" s="220">
        <f>IF(COUNT($G101:G101),EDATE(EDATE($G101,64),0))</f>
        <v>45412</v>
      </c>
      <c r="EF101" s="308"/>
      <c r="EG101" s="47"/>
    </row>
    <row r="102" spans="1:137" ht="21" customHeight="1" thickBot="1">
      <c r="A102" s="215" t="str">
        <f t="shared" ca="1" si="1"/>
        <v/>
      </c>
      <c r="B102" s="280"/>
      <c r="C102" s="282" t="e">
        <f>+VLOOKUP(B102,'اسماء العملاء'!$A$2:$E$1270,5,FALSE)</f>
        <v>#N/A</v>
      </c>
      <c r="D102" s="282" t="e">
        <f>+VLOOKUP(B102,'اسماء العملاء'!$A$2:$C$1270,2,FALSE)</f>
        <v>#N/A</v>
      </c>
      <c r="E102" s="282" t="e">
        <f>+VLOOKUP(B102,'اسماء العملاء'!$A$2:$C$1270,3,FALSE)</f>
        <v>#N/A</v>
      </c>
      <c r="F102" s="218" t="e">
        <f>+VLOOKUP(B102,'اسماء العملاء'!$A$2:$F$142,6,FALSE)</f>
        <v>#N/A</v>
      </c>
      <c r="G102" s="220">
        <v>43465</v>
      </c>
      <c r="H102" s="303"/>
      <c r="I102" s="220">
        <f>IF(COUNT($G102:G102),EDATE(EDATE($G102,1),0))</f>
        <v>43496</v>
      </c>
      <c r="J102" s="304"/>
      <c r="K102" s="220">
        <f>IF(COUNT($G102:G102),EDATE(EDATE($G102,2),0))</f>
        <v>43524</v>
      </c>
      <c r="L102" s="304"/>
      <c r="M102" s="220">
        <f>IF(COUNT($G102:G102),EDATE(EDATE($G102,3),0))</f>
        <v>43555</v>
      </c>
      <c r="N102" s="304"/>
      <c r="O102" s="220">
        <f>IF(COUNT($G102:G102),EDATE(EDATE($G102,4),0))</f>
        <v>43585</v>
      </c>
      <c r="P102" s="304"/>
      <c r="Q102" s="220">
        <f>IF(COUNT($G102:G102),EDATE(EDATE($G102,5),0))</f>
        <v>43616</v>
      </c>
      <c r="R102" s="304"/>
      <c r="S102" s="220">
        <f>IF(COUNT($G102:G102),EDATE(EDATE($G102,6),0))</f>
        <v>43646</v>
      </c>
      <c r="T102" s="304"/>
      <c r="U102" s="220">
        <f>IF(COUNT($G102:G102),EDATE(EDATE($G102,7),0))</f>
        <v>43677</v>
      </c>
      <c r="V102" s="304"/>
      <c r="W102" s="220">
        <f>IF(COUNT($G102:G102),EDATE(EDATE($G102,8),0))</f>
        <v>43708</v>
      </c>
      <c r="X102" s="304"/>
      <c r="Y102" s="220">
        <f>IF(COUNT($G102:G102),EDATE(EDATE($G102,9),0))</f>
        <v>43738</v>
      </c>
      <c r="Z102" s="304"/>
      <c r="AA102" s="220">
        <f>IF(COUNT($G102:G102),EDATE(EDATE($G102,10),0))</f>
        <v>43769</v>
      </c>
      <c r="AB102" s="304"/>
      <c r="AC102" s="220">
        <f>IF(COUNT($G102:G102),EDATE(EDATE($G102,11),0))</f>
        <v>43799</v>
      </c>
      <c r="AD102" s="304"/>
      <c r="AE102" s="220">
        <f>IF(COUNT($G102:G102),EDATE(EDATE($G102,12),0))</f>
        <v>43830</v>
      </c>
      <c r="AF102" s="304"/>
      <c r="AG102" s="220">
        <f>IF(COUNT($G102:G102),EDATE(EDATE($G102,13),0))</f>
        <v>43861</v>
      </c>
      <c r="AH102" s="304"/>
      <c r="AI102" s="220">
        <f>IF(COUNT($G102:G102),EDATE(EDATE($G102,14),0))</f>
        <v>43890</v>
      </c>
      <c r="AJ102" s="304"/>
      <c r="AK102" s="220">
        <f>IF(COUNT($G102:G102),EDATE(EDATE($G102,15),0))</f>
        <v>43921</v>
      </c>
      <c r="AL102" s="304"/>
      <c r="AM102" s="220">
        <f>IF(COUNT($G102:G102),EDATE(EDATE($G102,16),0))</f>
        <v>43951</v>
      </c>
      <c r="AN102" s="304"/>
      <c r="AO102" s="220">
        <f>IF(COUNT($G102:G102),EDATE(EDATE($G102,17),0))</f>
        <v>43982</v>
      </c>
      <c r="AP102" s="304"/>
      <c r="AQ102" s="220">
        <f>IF(COUNT($G102:G102),EDATE(EDATE($G102,18),0))</f>
        <v>44012</v>
      </c>
      <c r="AR102" s="304"/>
      <c r="AS102" s="220">
        <f>IF(COUNT($G102:G102),EDATE(EDATE($G102,19),0))</f>
        <v>44043</v>
      </c>
      <c r="AT102" s="304"/>
      <c r="AU102" s="220">
        <f>IF(COUNT($G102:G102),EDATE(EDATE($G102,20),0))</f>
        <v>44074</v>
      </c>
      <c r="AV102" s="304"/>
      <c r="AW102" s="220">
        <f>IF(COUNT($G102:G102),EDATE(EDATE($G102,21),0))</f>
        <v>44104</v>
      </c>
      <c r="AX102" s="304"/>
      <c r="AY102" s="220">
        <f>IF(COUNT($G102:G102),EDATE(EDATE($G102,22),0))</f>
        <v>44135</v>
      </c>
      <c r="AZ102" s="304"/>
      <c r="BA102" s="220">
        <f>IF(COUNT($G102:G102),EDATE(EDATE($G102,23),0))</f>
        <v>44165</v>
      </c>
      <c r="BB102" s="304"/>
      <c r="BC102" s="220">
        <f>IF(COUNT($G102:G102),EDATE(EDATE($G102,24),0))</f>
        <v>44196</v>
      </c>
      <c r="BD102" s="304"/>
      <c r="BE102" s="220">
        <f>IF(COUNT($G102:G102),EDATE(EDATE($G102,25),0))</f>
        <v>44227</v>
      </c>
      <c r="BF102" s="304"/>
      <c r="BG102" s="220">
        <f>IF(COUNT($G102:G102),EDATE(EDATE($G102,26),0))</f>
        <v>44255</v>
      </c>
      <c r="BH102" s="304"/>
      <c r="BI102" s="220">
        <f>IF(COUNT($G102:G102),EDATE(EDATE($G102,27),0))</f>
        <v>44286</v>
      </c>
      <c r="BJ102" s="304"/>
      <c r="BK102" s="220">
        <f>IF(COUNT($G102:G102),EDATE(EDATE($G102,28),0))</f>
        <v>44316</v>
      </c>
      <c r="BL102" s="304"/>
      <c r="BM102" s="220">
        <f>IF(COUNT($G102:G102),EDATE(EDATE($G102,29),0))</f>
        <v>44347</v>
      </c>
      <c r="BN102" s="304"/>
      <c r="BO102" s="220">
        <f>IF(COUNT($G102:G102),EDATE(EDATE($G102,30),0))</f>
        <v>44377</v>
      </c>
      <c r="BP102" s="304"/>
      <c r="BQ102" s="220">
        <f>IF(COUNT($G102:G102),EDATE(EDATE($G102,31),0))</f>
        <v>44408</v>
      </c>
      <c r="BR102" s="304"/>
      <c r="BS102" s="220">
        <f>IF(COUNT($G102:G102),EDATE(EDATE($G102,32),0))</f>
        <v>44439</v>
      </c>
      <c r="BT102" s="304"/>
      <c r="BU102" s="220">
        <f>IF(COUNT($G102:G102),EDATE(EDATE($G102,33),0))</f>
        <v>44469</v>
      </c>
      <c r="BV102" s="304"/>
      <c r="BW102" s="220">
        <f>IF(COUNT($G102:G102),EDATE(EDATE($G102,34),0))</f>
        <v>44500</v>
      </c>
      <c r="BX102" s="304"/>
      <c r="BY102" s="220">
        <f>IF(COUNT($G102:G102),EDATE(EDATE($G102,35),0))</f>
        <v>44530</v>
      </c>
      <c r="BZ102" s="304"/>
      <c r="CA102" s="220">
        <f>IF(COUNT($G102:G102),EDATE(EDATE($G102,36),0))</f>
        <v>44561</v>
      </c>
      <c r="CB102" s="304"/>
      <c r="CC102" s="220">
        <f>IF(COUNT($G102:G102),EDATE(EDATE($G102,37),0))</f>
        <v>44592</v>
      </c>
      <c r="CD102" s="304"/>
      <c r="CE102" s="220">
        <f>IF(COUNT($G102:G102),EDATE(EDATE($G102,38),0))</f>
        <v>44620</v>
      </c>
      <c r="CF102" s="304"/>
      <c r="CG102" s="220">
        <f>IF(COUNT($G102:G102),EDATE(EDATE($G102,39),0))</f>
        <v>44651</v>
      </c>
      <c r="CH102" s="304"/>
      <c r="CI102" s="220">
        <f>IF(COUNT($G102:G102),EDATE(EDATE($G102,40),0))</f>
        <v>44681</v>
      </c>
      <c r="CJ102" s="304"/>
      <c r="CK102" s="220">
        <f>IF(COUNT($G102:G102),EDATE(EDATE($G102,41),0))</f>
        <v>44712</v>
      </c>
      <c r="CL102" s="304"/>
      <c r="CM102" s="220">
        <f>IF(COUNT($G102:G102),EDATE(EDATE($G102,42),0))</f>
        <v>44742</v>
      </c>
      <c r="CN102" s="304"/>
      <c r="CO102" s="220">
        <f>IF(COUNT($G102:G102),EDATE(EDATE($G102,43),0))</f>
        <v>44773</v>
      </c>
      <c r="CP102" s="304"/>
      <c r="CQ102" s="220">
        <f>IF(COUNT($G102:G102),EDATE(EDATE($G102,44),0))</f>
        <v>44804</v>
      </c>
      <c r="CR102" s="304"/>
      <c r="CS102" s="220">
        <f>IF(COUNT($G102:G102),EDATE(EDATE($G102,45),0))</f>
        <v>44834</v>
      </c>
      <c r="CT102" s="304"/>
      <c r="CU102" s="220">
        <f>IF(COUNT($G102:G102),EDATE(EDATE($G102,46),0))</f>
        <v>44865</v>
      </c>
      <c r="CV102" s="304"/>
      <c r="CW102" s="220">
        <f>IF(COUNT($G102:G102),EDATE(EDATE($G102,47),0))</f>
        <v>44895</v>
      </c>
      <c r="CX102" s="304"/>
      <c r="CY102" s="220">
        <f>IF(COUNT($G102:G102),EDATE(EDATE($G102,48),0))</f>
        <v>44926</v>
      </c>
      <c r="CZ102" s="304"/>
      <c r="DA102" s="220">
        <f>IF(COUNT($G102:G102),EDATE(EDATE($G102,49),0))</f>
        <v>44957</v>
      </c>
      <c r="DB102" s="304"/>
      <c r="DC102" s="220">
        <f>IF(COUNT($G102:G102),EDATE(EDATE($G102,50),0))</f>
        <v>44985</v>
      </c>
      <c r="DD102" s="304"/>
      <c r="DE102" s="220">
        <f>IF(COUNT($G102:G102),EDATE(EDATE($G102,51),0))</f>
        <v>45016</v>
      </c>
      <c r="DF102" s="304"/>
      <c r="DG102" s="220">
        <f>IF(COUNT($G102:G102),EDATE(EDATE($G102,52),0))</f>
        <v>45046</v>
      </c>
      <c r="DH102" s="304"/>
      <c r="DI102" s="220">
        <f>IF(COUNT($G102:G102),EDATE(EDATE($G102,53),0))</f>
        <v>45077</v>
      </c>
      <c r="DJ102" s="304"/>
      <c r="DK102" s="220">
        <f>IF(COUNT($G102:G102),EDATE(EDATE($G102,54),0))</f>
        <v>45107</v>
      </c>
      <c r="DL102" s="304"/>
      <c r="DM102" s="220">
        <f>IF(COUNT($G102:G102),EDATE(EDATE($G102,55),0))</f>
        <v>45138</v>
      </c>
      <c r="DN102" s="304"/>
      <c r="DO102" s="220">
        <f>IF(COUNT($G102:G102),EDATE(EDATE($G102,56),0))</f>
        <v>45169</v>
      </c>
      <c r="DP102" s="304"/>
      <c r="DQ102" s="220">
        <f>IF(COUNT($G102:G102),EDATE(EDATE($G102,57),0))</f>
        <v>45199</v>
      </c>
      <c r="DR102" s="304"/>
      <c r="DS102" s="220">
        <f>IF(COUNT($G102:G102),EDATE(EDATE($G102,58),0))</f>
        <v>45230</v>
      </c>
      <c r="DT102" s="304"/>
      <c r="DU102" s="220">
        <f>IF(COUNT($G102:G102),EDATE(EDATE($G102,59),0))</f>
        <v>45260</v>
      </c>
      <c r="DV102" s="304"/>
      <c r="DW102" s="220">
        <f>IF(COUNT($G102:G102),EDATE(EDATE($G102,60),0))</f>
        <v>45291</v>
      </c>
      <c r="DX102" s="304"/>
      <c r="DY102" s="220">
        <f>IF(COUNT($G102:G102),EDATE(EDATE($G102,61),0))</f>
        <v>45322</v>
      </c>
      <c r="DZ102" s="304"/>
      <c r="EA102" s="220">
        <f>IF(COUNT($G102:G102),EDATE(EDATE($G102,62),0))</f>
        <v>45351</v>
      </c>
      <c r="EB102" s="304"/>
      <c r="EC102" s="220">
        <f>IF(COUNT($G102:G102),EDATE(EDATE($G102,63),0))</f>
        <v>45382</v>
      </c>
      <c r="ED102" s="304"/>
      <c r="EE102" s="220">
        <f>IF(COUNT($G102:G102),EDATE(EDATE($G102,64),0))</f>
        <v>45412</v>
      </c>
      <c r="EF102" s="308"/>
      <c r="EG102" s="47"/>
    </row>
    <row r="103" spans="1:137" ht="21" customHeight="1" thickBot="1">
      <c r="A103" s="216" t="str">
        <f t="shared" ca="1" si="1"/>
        <v/>
      </c>
      <c r="B103" s="281"/>
      <c r="C103" s="283" t="e">
        <f>+VLOOKUP(B103,'اسماء العملاء'!$A$2:$E$1270,5,FALSE)</f>
        <v>#N/A</v>
      </c>
      <c r="D103" s="283" t="e">
        <f>+VLOOKUP(B103,'اسماء العملاء'!$A$2:$C$1270,2,FALSE)</f>
        <v>#N/A</v>
      </c>
      <c r="E103" s="283" t="e">
        <f>+VLOOKUP(B103,'اسماء العملاء'!$A$2:$C$1270,3,FALSE)</f>
        <v>#N/A</v>
      </c>
      <c r="F103" s="219" t="e">
        <f>+VLOOKUP(B103,'اسماء العملاء'!$A$2:$F$142,6,FALSE)</f>
        <v>#N/A</v>
      </c>
      <c r="G103" s="220">
        <v>43466</v>
      </c>
      <c r="H103" s="304"/>
      <c r="I103" s="220">
        <f>IF(COUNT($G103:G103),EDATE(EDATE($G103,1),0))</f>
        <v>43497</v>
      </c>
      <c r="J103" s="304"/>
      <c r="K103" s="220">
        <f>IF(COUNT($G103:G103),EDATE(EDATE($G103,2),0))</f>
        <v>43525</v>
      </c>
      <c r="L103" s="304"/>
      <c r="M103" s="220">
        <f>IF(COUNT($G103:G103),EDATE(EDATE($G103,3),0))</f>
        <v>43556</v>
      </c>
      <c r="N103" s="304"/>
      <c r="O103" s="220">
        <f>IF(COUNT($G103:G103),EDATE(EDATE($G103,4),0))</f>
        <v>43586</v>
      </c>
      <c r="P103" s="304"/>
      <c r="Q103" s="220">
        <f>IF(COUNT($G103:G103),EDATE(EDATE($G103,5),0))</f>
        <v>43617</v>
      </c>
      <c r="R103" s="304"/>
      <c r="S103" s="220">
        <f>IF(COUNT($G103:G103),EDATE(EDATE($G103,6),0))</f>
        <v>43647</v>
      </c>
      <c r="T103" s="304"/>
      <c r="U103" s="220">
        <f>IF(COUNT($G103:G103),EDATE(EDATE($G103,7),0))</f>
        <v>43678</v>
      </c>
      <c r="V103" s="304"/>
      <c r="W103" s="220">
        <f>IF(COUNT($G103:G103),EDATE(EDATE($G103,8),0))</f>
        <v>43709</v>
      </c>
      <c r="X103" s="304"/>
      <c r="Y103" s="220">
        <f>IF(COUNT($G103:G103),EDATE(EDATE($G103,9),0))</f>
        <v>43739</v>
      </c>
      <c r="Z103" s="304"/>
      <c r="AA103" s="220">
        <f>IF(COUNT($G103:G103),EDATE(EDATE($G103,10),0))</f>
        <v>43770</v>
      </c>
      <c r="AB103" s="304"/>
      <c r="AC103" s="220">
        <f>IF(COUNT($G103:G103),EDATE(EDATE($G103,11),0))</f>
        <v>43800</v>
      </c>
      <c r="AD103" s="304"/>
      <c r="AE103" s="220">
        <f>IF(COUNT($G103:G103),EDATE(EDATE($G103,12),0))</f>
        <v>43831</v>
      </c>
      <c r="AF103" s="304"/>
      <c r="AG103" s="220">
        <f>IF(COUNT($G103:G103),EDATE(EDATE($G103,13),0))</f>
        <v>43862</v>
      </c>
      <c r="AH103" s="304"/>
      <c r="AI103" s="220">
        <f>IF(COUNT($G103:G103),EDATE(EDATE($G103,14),0))</f>
        <v>43891</v>
      </c>
      <c r="AJ103" s="304"/>
      <c r="AK103" s="220">
        <f>IF(COUNT($G103:G103),EDATE(EDATE($G103,15),0))</f>
        <v>43922</v>
      </c>
      <c r="AL103" s="304"/>
      <c r="AM103" s="220">
        <f>IF(COUNT($G103:G103),EDATE(EDATE($G103,16),0))</f>
        <v>43952</v>
      </c>
      <c r="AN103" s="304"/>
      <c r="AO103" s="220">
        <f>IF(COUNT($G103:G103),EDATE(EDATE($G103,17),0))</f>
        <v>43983</v>
      </c>
      <c r="AP103" s="304"/>
      <c r="AQ103" s="220">
        <f>IF(COUNT($G103:G103),EDATE(EDATE($G103,18),0))</f>
        <v>44013</v>
      </c>
      <c r="AR103" s="304"/>
      <c r="AS103" s="220">
        <f>IF(COUNT($G103:G103),EDATE(EDATE($G103,19),0))</f>
        <v>44044</v>
      </c>
      <c r="AT103" s="304"/>
      <c r="AU103" s="220">
        <f>IF(COUNT($G103:G103),EDATE(EDATE($G103,20),0))</f>
        <v>44075</v>
      </c>
      <c r="AV103" s="304"/>
      <c r="AW103" s="220">
        <f>IF(COUNT($G103:G103),EDATE(EDATE($G103,21),0))</f>
        <v>44105</v>
      </c>
      <c r="AX103" s="304"/>
      <c r="AY103" s="220">
        <f>IF(COUNT($G103:G103),EDATE(EDATE($G103,22),0))</f>
        <v>44136</v>
      </c>
      <c r="AZ103" s="304"/>
      <c r="BA103" s="220">
        <f>IF(COUNT($G103:G103),EDATE(EDATE($G103,23),0))</f>
        <v>44166</v>
      </c>
      <c r="BB103" s="304"/>
      <c r="BC103" s="220">
        <f>IF(COUNT($G103:G103),EDATE(EDATE($G103,24),0))</f>
        <v>44197</v>
      </c>
      <c r="BD103" s="304"/>
      <c r="BE103" s="220">
        <f>IF(COUNT($G103:G103),EDATE(EDATE($G103,25),0))</f>
        <v>44228</v>
      </c>
      <c r="BF103" s="304"/>
      <c r="BG103" s="220">
        <f>IF(COUNT($G103:G103),EDATE(EDATE($G103,26),0))</f>
        <v>44256</v>
      </c>
      <c r="BH103" s="304"/>
      <c r="BI103" s="220">
        <f>IF(COUNT($G103:G103),EDATE(EDATE($G103,27),0))</f>
        <v>44287</v>
      </c>
      <c r="BJ103" s="304"/>
      <c r="BK103" s="220">
        <f>IF(COUNT($G103:G103),EDATE(EDATE($G103,28),0))</f>
        <v>44317</v>
      </c>
      <c r="BL103" s="304"/>
      <c r="BM103" s="220">
        <f>IF(COUNT($G103:G103),EDATE(EDATE($G103,29),0))</f>
        <v>44348</v>
      </c>
      <c r="BN103" s="304"/>
      <c r="BO103" s="220">
        <f>IF(COUNT($G103:G103),EDATE(EDATE($G103,30),0))</f>
        <v>44378</v>
      </c>
      <c r="BP103" s="304"/>
      <c r="BQ103" s="220">
        <f>IF(COUNT($G103:G103),EDATE(EDATE($G103,31),0))</f>
        <v>44409</v>
      </c>
      <c r="BR103" s="304"/>
      <c r="BS103" s="220">
        <f>IF(COUNT($G103:G103),EDATE(EDATE($G103,32),0))</f>
        <v>44440</v>
      </c>
      <c r="BT103" s="304"/>
      <c r="BU103" s="220">
        <f>IF(COUNT($G103:G103),EDATE(EDATE($G103,33),0))</f>
        <v>44470</v>
      </c>
      <c r="BV103" s="304"/>
      <c r="BW103" s="220">
        <f>IF(COUNT($G103:G103),EDATE(EDATE($G103,34),0))</f>
        <v>44501</v>
      </c>
      <c r="BX103" s="304"/>
      <c r="BY103" s="220">
        <f>IF(COUNT($G103:G103),EDATE(EDATE($G103,35),0))</f>
        <v>44531</v>
      </c>
      <c r="BZ103" s="304"/>
      <c r="CA103" s="220">
        <f>IF(COUNT($G103:G103),EDATE(EDATE($G103,36),0))</f>
        <v>44562</v>
      </c>
      <c r="CB103" s="304"/>
      <c r="CC103" s="220">
        <f>IF(COUNT($G103:G103),EDATE(EDATE($G103,37),0))</f>
        <v>44593</v>
      </c>
      <c r="CD103" s="304"/>
      <c r="CE103" s="220">
        <f>IF(COUNT($G103:G103),EDATE(EDATE($G103,38),0))</f>
        <v>44621</v>
      </c>
      <c r="CF103" s="304"/>
      <c r="CG103" s="220">
        <f>IF(COUNT($G103:G103),EDATE(EDATE($G103,39),0))</f>
        <v>44652</v>
      </c>
      <c r="CH103" s="304"/>
      <c r="CI103" s="220">
        <f>IF(COUNT($G103:G103),EDATE(EDATE($G103,40),0))</f>
        <v>44682</v>
      </c>
      <c r="CJ103" s="304"/>
      <c r="CK103" s="220">
        <f>IF(COUNT($G103:G103),EDATE(EDATE($G103,41),0))</f>
        <v>44713</v>
      </c>
      <c r="CL103" s="304"/>
      <c r="CM103" s="220">
        <f>IF(COUNT($G103:G103),EDATE(EDATE($G103,42),0))</f>
        <v>44743</v>
      </c>
      <c r="CN103" s="304"/>
      <c r="CO103" s="220">
        <f>IF(COUNT($G103:G103),EDATE(EDATE($G103,43),0))</f>
        <v>44774</v>
      </c>
      <c r="CP103" s="304"/>
      <c r="CQ103" s="220">
        <f>IF(COUNT($G103:G103),EDATE(EDATE($G103,44),0))</f>
        <v>44805</v>
      </c>
      <c r="CR103" s="304"/>
      <c r="CS103" s="220">
        <f>IF(COUNT($G103:G103),EDATE(EDATE($G103,45),0))</f>
        <v>44835</v>
      </c>
      <c r="CT103" s="304"/>
      <c r="CU103" s="220">
        <f>IF(COUNT($G103:G103),EDATE(EDATE($G103,46),0))</f>
        <v>44866</v>
      </c>
      <c r="CV103" s="304"/>
      <c r="CW103" s="220">
        <f>IF(COUNT($G103:G103),EDATE(EDATE($G103,47),0))</f>
        <v>44896</v>
      </c>
      <c r="CX103" s="304"/>
      <c r="CY103" s="220">
        <f>IF(COUNT($G103:G103),EDATE(EDATE($G103,48),0))</f>
        <v>44927</v>
      </c>
      <c r="CZ103" s="304"/>
      <c r="DA103" s="220">
        <f>IF(COUNT($G103:G103),EDATE(EDATE($G103,49),0))</f>
        <v>44958</v>
      </c>
      <c r="DB103" s="304"/>
      <c r="DC103" s="220">
        <f>IF(COUNT($G103:G103),EDATE(EDATE($G103,50),0))</f>
        <v>44986</v>
      </c>
      <c r="DD103" s="304"/>
      <c r="DE103" s="220">
        <f>IF(COUNT($G103:G103),EDATE(EDATE($G103,51),0))</f>
        <v>45017</v>
      </c>
      <c r="DF103" s="304"/>
      <c r="DG103" s="220">
        <f>IF(COUNT($G103:G103),EDATE(EDATE($G103,52),0))</f>
        <v>45047</v>
      </c>
      <c r="DH103" s="304"/>
      <c r="DI103" s="220">
        <f>IF(COUNT($G103:G103),EDATE(EDATE($G103,53),0))</f>
        <v>45078</v>
      </c>
      <c r="DJ103" s="304"/>
      <c r="DK103" s="220">
        <f>IF(COUNT($G103:G103),EDATE(EDATE($G103,54),0))</f>
        <v>45108</v>
      </c>
      <c r="DL103" s="304"/>
      <c r="DM103" s="220">
        <f>IF(COUNT($G103:G103),EDATE(EDATE($G103,55),0))</f>
        <v>45139</v>
      </c>
      <c r="DN103" s="304"/>
      <c r="DO103" s="220">
        <f>IF(COUNT($G103:G103),EDATE(EDATE($G103,56),0))</f>
        <v>45170</v>
      </c>
      <c r="DP103" s="304"/>
      <c r="DQ103" s="220">
        <f>IF(COUNT($G103:G103),EDATE(EDATE($G103,57),0))</f>
        <v>45200</v>
      </c>
      <c r="DR103" s="304"/>
      <c r="DS103" s="220">
        <f>IF(COUNT($G103:G103),EDATE(EDATE($G103,58),0))</f>
        <v>45231</v>
      </c>
      <c r="DT103" s="303"/>
      <c r="DU103" s="277">
        <f>IF(COUNT($G103:G103),EDATE(EDATE($G103,59),0))</f>
        <v>45261</v>
      </c>
      <c r="DV103" s="303"/>
      <c r="DW103" s="277">
        <f>IF(COUNT($G103:G103),EDATE(EDATE($G103,60),0))</f>
        <v>45292</v>
      </c>
      <c r="DX103" s="303"/>
      <c r="DY103" s="277">
        <f>IF(COUNT($G103:G103),EDATE(EDATE($G103,61),0))</f>
        <v>45323</v>
      </c>
      <c r="DZ103" s="303"/>
      <c r="EA103" s="277">
        <f>IF(COUNT($G103:G103),EDATE(EDATE($G103,62),0))</f>
        <v>45352</v>
      </c>
      <c r="EB103" s="303"/>
      <c r="EC103" s="277">
        <f>IF(COUNT($G103:G103),EDATE(EDATE($G103,63),0))</f>
        <v>45383</v>
      </c>
      <c r="ED103" s="303"/>
      <c r="EE103" s="277">
        <f>IF(COUNT($G103:G103),EDATE(EDATE($G103,64),0))</f>
        <v>45413</v>
      </c>
      <c r="EF103" s="312"/>
      <c r="EG103" s="313"/>
    </row>
    <row r="393" spans="6:131" ht="21" customHeight="1" thickBot="1"/>
    <row r="394" spans="6:131" ht="21" customHeight="1" thickBot="1">
      <c r="F394" s="52"/>
      <c r="DU394" s="8" t="s">
        <v>30</v>
      </c>
      <c r="DV394" s="8" t="s">
        <v>43</v>
      </c>
      <c r="DW394" s="13" t="s">
        <v>31</v>
      </c>
      <c r="DX394" s="13" t="s">
        <v>149</v>
      </c>
      <c r="DY394" s="8" t="s">
        <v>133</v>
      </c>
      <c r="EA394" s="307"/>
    </row>
    <row r="395" spans="6:131" ht="21" customHeight="1">
      <c r="F395" s="52"/>
      <c r="DU395" s="10" t="s">
        <v>32</v>
      </c>
      <c r="DV395" s="10" t="s">
        <v>33</v>
      </c>
      <c r="DW395" s="130" t="s">
        <v>146</v>
      </c>
      <c r="DX395" s="130" t="s">
        <v>150</v>
      </c>
      <c r="DY395" s="9">
        <v>1</v>
      </c>
      <c r="EA395" s="307"/>
    </row>
    <row r="396" spans="6:131" ht="21" customHeight="1">
      <c r="F396" s="52"/>
      <c r="DU396" s="126" t="s">
        <v>34</v>
      </c>
      <c r="DV396" s="126" t="s">
        <v>35</v>
      </c>
      <c r="DW396" s="127" t="s">
        <v>36</v>
      </c>
      <c r="DX396" s="127"/>
      <c r="DY396" s="125">
        <v>2</v>
      </c>
      <c r="EA396" s="307"/>
    </row>
    <row r="397" spans="6:131" ht="21" customHeight="1">
      <c r="F397" s="52"/>
      <c r="DU397" s="126" t="s">
        <v>45</v>
      </c>
      <c r="DV397" s="126" t="s">
        <v>46</v>
      </c>
      <c r="DW397" s="127" t="s">
        <v>47</v>
      </c>
      <c r="DX397" s="127"/>
      <c r="DY397" s="125">
        <v>3</v>
      </c>
      <c r="EA397" s="307"/>
    </row>
    <row r="398" spans="6:131" ht="21" customHeight="1">
      <c r="F398" s="52"/>
      <c r="DU398" s="126" t="s">
        <v>48</v>
      </c>
      <c r="DV398" s="126" t="s">
        <v>49</v>
      </c>
      <c r="DW398" s="127" t="s">
        <v>154</v>
      </c>
      <c r="DX398" s="127"/>
      <c r="DY398" s="125">
        <v>4</v>
      </c>
      <c r="EA398" s="307"/>
    </row>
    <row r="399" spans="6:131" ht="21" customHeight="1">
      <c r="F399" s="52"/>
      <c r="DU399" s="126" t="s">
        <v>57</v>
      </c>
      <c r="DV399" s="126" t="s">
        <v>58</v>
      </c>
      <c r="DW399" s="127" t="s">
        <v>59</v>
      </c>
      <c r="DX399" s="127"/>
      <c r="DY399" s="125">
        <v>5</v>
      </c>
      <c r="EA399" s="307"/>
    </row>
    <row r="400" spans="6:131" ht="21" customHeight="1">
      <c r="F400" s="52"/>
      <c r="DU400" s="126" t="s">
        <v>60</v>
      </c>
      <c r="DV400" s="126" t="s">
        <v>61</v>
      </c>
      <c r="DW400" s="127" t="s">
        <v>62</v>
      </c>
      <c r="DX400" s="127"/>
      <c r="DY400" s="125">
        <v>6</v>
      </c>
      <c r="EA400" s="307"/>
    </row>
    <row r="401" spans="6:131" ht="21" customHeight="1">
      <c r="F401" s="52"/>
      <c r="DU401" s="126" t="s">
        <v>63</v>
      </c>
      <c r="DV401" s="126" t="s">
        <v>64</v>
      </c>
      <c r="DW401" s="127" t="s">
        <v>65</v>
      </c>
      <c r="DX401" s="127"/>
      <c r="DY401" s="125">
        <v>7</v>
      </c>
      <c r="EA401" s="307"/>
    </row>
    <row r="402" spans="6:131" ht="21" customHeight="1">
      <c r="F402" s="52"/>
      <c r="DU402" s="126" t="s">
        <v>89</v>
      </c>
      <c r="DV402" s="126" t="s">
        <v>33</v>
      </c>
      <c r="DW402" s="127" t="s">
        <v>90</v>
      </c>
      <c r="DX402" s="127"/>
      <c r="DY402" s="125">
        <v>8</v>
      </c>
      <c r="EA402" s="307"/>
    </row>
    <row r="403" spans="6:131" ht="21" customHeight="1">
      <c r="F403" s="52"/>
      <c r="DU403" s="126" t="s">
        <v>134</v>
      </c>
      <c r="DV403" s="126" t="s">
        <v>135</v>
      </c>
      <c r="DW403" s="127" t="s">
        <v>136</v>
      </c>
      <c r="DX403" s="127"/>
      <c r="DY403" s="125">
        <v>9</v>
      </c>
      <c r="EA403" s="307"/>
    </row>
    <row r="404" spans="6:131" ht="21" customHeight="1">
      <c r="F404" s="52"/>
      <c r="DU404" s="126"/>
      <c r="DV404" s="126"/>
      <c r="DW404" s="127"/>
      <c r="DX404" s="127"/>
      <c r="DY404" s="125">
        <v>10</v>
      </c>
      <c r="EA404" s="307"/>
    </row>
    <row r="405" spans="6:131" ht="21" customHeight="1">
      <c r="F405" s="52"/>
      <c r="DU405" s="126"/>
      <c r="DV405" s="126"/>
      <c r="DW405" s="127"/>
      <c r="DX405" s="127"/>
      <c r="DY405" s="125">
        <v>11</v>
      </c>
      <c r="EA405" s="307"/>
    </row>
    <row r="406" spans="6:131" ht="21" customHeight="1">
      <c r="F406" s="52"/>
      <c r="DU406" s="126"/>
      <c r="DV406" s="126"/>
      <c r="DW406" s="127"/>
      <c r="DX406" s="127"/>
      <c r="DY406" s="125">
        <v>12</v>
      </c>
      <c r="EA406" s="307"/>
    </row>
    <row r="407" spans="6:131" ht="21" customHeight="1">
      <c r="F407" s="52"/>
      <c r="DU407" s="126"/>
      <c r="DV407" s="126"/>
      <c r="DW407" s="127"/>
      <c r="DX407" s="127"/>
      <c r="DY407" s="125">
        <v>13</v>
      </c>
      <c r="EA407" s="307"/>
    </row>
    <row r="408" spans="6:131" ht="21" customHeight="1">
      <c r="F408" s="52"/>
      <c r="DU408" s="126"/>
      <c r="DV408" s="126"/>
      <c r="DW408" s="127"/>
      <c r="DX408" s="127"/>
      <c r="DY408" s="125">
        <v>14</v>
      </c>
      <c r="EA408" s="307"/>
    </row>
    <row r="409" spans="6:131" ht="21" customHeight="1">
      <c r="F409" s="52"/>
      <c r="DU409" s="126"/>
      <c r="DV409" s="126"/>
      <c r="DW409" s="127"/>
      <c r="DX409" s="127"/>
      <c r="DY409" s="125">
        <v>15</v>
      </c>
      <c r="EA409" s="307"/>
    </row>
    <row r="410" spans="6:131" ht="21" customHeight="1">
      <c r="F410" s="52"/>
      <c r="DU410" s="126"/>
      <c r="DV410" s="126"/>
      <c r="DW410" s="127"/>
      <c r="DX410" s="127"/>
      <c r="DY410" s="125">
        <v>16</v>
      </c>
      <c r="EA410" s="307"/>
    </row>
    <row r="411" spans="6:131" ht="21" customHeight="1">
      <c r="F411" s="52"/>
      <c r="DU411" s="126"/>
      <c r="DV411" s="126"/>
      <c r="DW411" s="127"/>
      <c r="DX411" s="127"/>
      <c r="DY411" s="125">
        <v>17</v>
      </c>
      <c r="EA411" s="307"/>
    </row>
    <row r="412" spans="6:131" ht="21" customHeight="1">
      <c r="F412" s="52"/>
      <c r="DU412" s="126"/>
      <c r="DV412" s="126"/>
      <c r="DW412" s="127"/>
      <c r="DX412" s="127"/>
      <c r="DY412" s="125">
        <v>18</v>
      </c>
      <c r="EA412" s="307"/>
    </row>
    <row r="413" spans="6:131" ht="21" customHeight="1">
      <c r="F413" s="52"/>
      <c r="DU413" s="126"/>
      <c r="DV413" s="126"/>
      <c r="DW413" s="127"/>
      <c r="DX413" s="127"/>
      <c r="DY413" s="125">
        <v>19</v>
      </c>
      <c r="EA413" s="307"/>
    </row>
    <row r="414" spans="6:131" ht="21" customHeight="1">
      <c r="F414" s="52"/>
      <c r="DU414" s="126"/>
      <c r="DV414" s="126"/>
      <c r="DW414" s="127"/>
      <c r="DX414" s="127"/>
      <c r="DY414" s="125">
        <v>20</v>
      </c>
      <c r="EA414" s="307"/>
    </row>
    <row r="415" spans="6:131" ht="21" customHeight="1">
      <c r="F415" s="52"/>
      <c r="DU415" s="126"/>
      <c r="DV415" s="126"/>
      <c r="DW415" s="127"/>
      <c r="DX415" s="127"/>
      <c r="DY415" s="125">
        <v>21</v>
      </c>
      <c r="EA415" s="307"/>
    </row>
    <row r="416" spans="6:131" ht="21" customHeight="1">
      <c r="F416" s="52"/>
      <c r="DU416" s="126"/>
      <c r="DV416" s="126"/>
      <c r="DW416" s="127"/>
      <c r="DX416" s="127"/>
      <c r="DY416" s="125">
        <v>22</v>
      </c>
      <c r="EA416" s="307"/>
    </row>
    <row r="417" spans="6:131" ht="21" customHeight="1">
      <c r="F417" s="52"/>
      <c r="DU417" s="126"/>
      <c r="DV417" s="126"/>
      <c r="DW417" s="127"/>
      <c r="DX417" s="127"/>
      <c r="DY417" s="125">
        <v>23</v>
      </c>
      <c r="EA417" s="307"/>
    </row>
    <row r="418" spans="6:131" ht="21" customHeight="1">
      <c r="F418" s="52"/>
      <c r="DU418" s="126"/>
      <c r="DV418" s="126"/>
      <c r="DW418" s="127"/>
      <c r="DX418" s="127"/>
      <c r="DY418" s="125">
        <v>24</v>
      </c>
      <c r="EA418" s="307"/>
    </row>
    <row r="419" spans="6:131" ht="21" customHeight="1">
      <c r="F419" s="52"/>
      <c r="DU419" s="126"/>
      <c r="DV419" s="126"/>
      <c r="DW419" s="127"/>
      <c r="DX419" s="127"/>
      <c r="DY419" s="125">
        <v>25</v>
      </c>
      <c r="EA419" s="307"/>
    </row>
    <row r="420" spans="6:131" ht="21" customHeight="1">
      <c r="F420" s="52"/>
      <c r="DU420" s="126"/>
      <c r="DV420" s="126"/>
      <c r="DW420" s="127"/>
      <c r="DX420" s="127"/>
      <c r="DY420" s="125">
        <v>26</v>
      </c>
      <c r="EA420" s="307"/>
    </row>
    <row r="421" spans="6:131" ht="21" customHeight="1">
      <c r="F421" s="52"/>
      <c r="DU421" s="126"/>
      <c r="DV421" s="126"/>
      <c r="DW421" s="127"/>
      <c r="DX421" s="127"/>
      <c r="DY421" s="125">
        <v>27</v>
      </c>
      <c r="EA421" s="307"/>
    </row>
    <row r="422" spans="6:131" ht="21" customHeight="1">
      <c r="F422" s="52"/>
      <c r="DU422" s="126"/>
      <c r="DV422" s="126"/>
      <c r="DW422" s="127"/>
      <c r="DX422" s="127"/>
      <c r="DY422" s="125">
        <v>28</v>
      </c>
      <c r="EA422" s="307"/>
    </row>
    <row r="423" spans="6:131" ht="21" customHeight="1">
      <c r="F423" s="52"/>
      <c r="DU423" s="126"/>
      <c r="DV423" s="126"/>
      <c r="DW423" s="127"/>
      <c r="DX423" s="127"/>
      <c r="DY423" s="125">
        <v>29</v>
      </c>
      <c r="EA423" s="307"/>
    </row>
    <row r="424" spans="6:131" ht="21" customHeight="1">
      <c r="F424" s="52"/>
      <c r="DU424" s="126"/>
      <c r="DV424" s="126"/>
      <c r="DW424" s="127"/>
      <c r="DX424" s="127"/>
      <c r="DY424" s="125">
        <v>30</v>
      </c>
      <c r="EA424" s="307"/>
    </row>
    <row r="425" spans="6:131" ht="21" customHeight="1">
      <c r="F425" s="52"/>
      <c r="DU425" s="126"/>
      <c r="DV425" s="126"/>
      <c r="DW425" s="127"/>
      <c r="DX425" s="127"/>
      <c r="DY425" s="125">
        <v>31</v>
      </c>
      <c r="EA425" s="307"/>
    </row>
    <row r="426" spans="6:131" ht="21" customHeight="1">
      <c r="F426" s="52"/>
      <c r="DU426" s="126"/>
      <c r="DV426" s="126"/>
      <c r="DW426" s="127"/>
      <c r="DX426" s="127"/>
      <c r="DY426" s="125">
        <v>32</v>
      </c>
      <c r="EA426" s="307"/>
    </row>
    <row r="427" spans="6:131" ht="21" customHeight="1">
      <c r="F427" s="52"/>
      <c r="DU427" s="126"/>
      <c r="DV427" s="126"/>
      <c r="DW427" s="127"/>
      <c r="DX427" s="127"/>
      <c r="DY427" s="125">
        <v>33</v>
      </c>
      <c r="EA427" s="307"/>
    </row>
    <row r="428" spans="6:131" ht="21" customHeight="1">
      <c r="F428" s="52"/>
      <c r="DU428" s="126"/>
      <c r="DV428" s="126"/>
      <c r="DW428" s="127"/>
      <c r="DX428" s="127"/>
      <c r="DY428" s="125">
        <v>34</v>
      </c>
      <c r="EA428" s="307"/>
    </row>
    <row r="429" spans="6:131" ht="21" customHeight="1">
      <c r="F429" s="52"/>
      <c r="DU429" s="126"/>
      <c r="DV429" s="126"/>
      <c r="DW429" s="127"/>
      <c r="DX429" s="127"/>
      <c r="DY429" s="125">
        <v>35</v>
      </c>
      <c r="EA429" s="307"/>
    </row>
    <row r="430" spans="6:131" ht="21" customHeight="1">
      <c r="F430" s="52"/>
      <c r="DU430" s="126"/>
      <c r="DV430" s="126"/>
      <c r="DW430" s="127"/>
      <c r="DX430" s="127"/>
      <c r="DY430" s="125">
        <v>36</v>
      </c>
      <c r="EA430" s="307"/>
    </row>
    <row r="431" spans="6:131" ht="21" customHeight="1">
      <c r="F431" s="52"/>
      <c r="DU431" s="126"/>
      <c r="DV431" s="126"/>
      <c r="DW431" s="127"/>
      <c r="DX431" s="127"/>
      <c r="DY431" s="125">
        <v>37</v>
      </c>
      <c r="EA431" s="307"/>
    </row>
    <row r="432" spans="6:131" ht="21" customHeight="1">
      <c r="F432" s="52"/>
      <c r="DU432" s="126"/>
      <c r="DV432" s="126"/>
      <c r="DW432" s="127"/>
      <c r="DX432" s="127"/>
      <c r="DY432" s="125">
        <v>38</v>
      </c>
      <c r="EA432" s="307"/>
    </row>
    <row r="433" spans="6:131" ht="21" customHeight="1">
      <c r="F433" s="52"/>
      <c r="DU433" s="126"/>
      <c r="DV433" s="126"/>
      <c r="DW433" s="127"/>
      <c r="DX433" s="127"/>
      <c r="DY433" s="125">
        <v>39</v>
      </c>
      <c r="EA433" s="307"/>
    </row>
    <row r="434" spans="6:131" ht="21" customHeight="1">
      <c r="F434" s="52"/>
      <c r="DU434" s="126"/>
      <c r="DV434" s="126"/>
      <c r="DW434" s="127"/>
      <c r="DX434" s="127"/>
      <c r="DY434" s="125">
        <v>40</v>
      </c>
      <c r="EA434" s="307"/>
    </row>
    <row r="435" spans="6:131" ht="21" customHeight="1">
      <c r="F435" s="52"/>
      <c r="DU435" s="126"/>
      <c r="DV435" s="126"/>
      <c r="DW435" s="127"/>
      <c r="DX435" s="127"/>
      <c r="DY435" s="125">
        <v>41</v>
      </c>
      <c r="EA435" s="307"/>
    </row>
    <row r="436" spans="6:131" ht="21" customHeight="1">
      <c r="F436" s="52"/>
      <c r="DU436" s="126"/>
      <c r="DV436" s="126"/>
      <c r="DW436" s="127"/>
      <c r="DX436" s="127"/>
      <c r="DY436" s="125">
        <v>42</v>
      </c>
      <c r="EA436" s="307"/>
    </row>
    <row r="437" spans="6:131" ht="21" customHeight="1">
      <c r="F437" s="52"/>
      <c r="DU437" s="126"/>
      <c r="DV437" s="126"/>
      <c r="DW437" s="127"/>
      <c r="DX437" s="127"/>
      <c r="DY437" s="125">
        <v>43</v>
      </c>
      <c r="EA437" s="307"/>
    </row>
    <row r="438" spans="6:131" ht="21" customHeight="1">
      <c r="F438" s="52"/>
      <c r="DU438" s="126"/>
      <c r="DV438" s="126"/>
      <c r="DW438" s="127"/>
      <c r="DX438" s="127"/>
      <c r="DY438" s="125">
        <v>44</v>
      </c>
      <c r="EA438" s="307"/>
    </row>
    <row r="439" spans="6:131" ht="21" customHeight="1">
      <c r="F439" s="52"/>
      <c r="DU439" s="126"/>
      <c r="DV439" s="126"/>
      <c r="DW439" s="127"/>
      <c r="DX439" s="127"/>
      <c r="DY439" s="125">
        <v>45</v>
      </c>
      <c r="EA439" s="307"/>
    </row>
    <row r="440" spans="6:131" ht="21" customHeight="1">
      <c r="F440" s="52"/>
      <c r="DU440" s="126"/>
      <c r="DV440" s="126"/>
      <c r="DW440" s="127"/>
      <c r="DX440" s="127"/>
      <c r="DY440" s="125">
        <v>46</v>
      </c>
      <c r="EA440" s="307"/>
    </row>
    <row r="441" spans="6:131" ht="21" customHeight="1">
      <c r="F441" s="52"/>
      <c r="DU441" s="126"/>
      <c r="DV441" s="126"/>
      <c r="DW441" s="127"/>
      <c r="DX441" s="127"/>
      <c r="DY441" s="125">
        <v>47</v>
      </c>
      <c r="EA441" s="307"/>
    </row>
    <row r="442" spans="6:131" ht="21" customHeight="1">
      <c r="F442" s="52"/>
      <c r="DU442" s="126"/>
      <c r="DV442" s="126"/>
      <c r="DW442" s="127"/>
      <c r="DX442" s="127"/>
      <c r="DY442" s="125">
        <v>48</v>
      </c>
      <c r="EA442" s="307"/>
    </row>
    <row r="443" spans="6:131" ht="21" customHeight="1">
      <c r="F443" s="52"/>
      <c r="DU443" s="126"/>
      <c r="DV443" s="126"/>
      <c r="DW443" s="127"/>
      <c r="DX443" s="127"/>
      <c r="DY443" s="125">
        <v>49</v>
      </c>
      <c r="EA443" s="307"/>
    </row>
    <row r="444" spans="6:131" ht="21" customHeight="1">
      <c r="F444" s="52"/>
      <c r="DU444" s="126"/>
      <c r="DV444" s="126"/>
      <c r="DW444" s="127"/>
      <c r="DX444" s="127"/>
      <c r="DY444" s="125">
        <v>50</v>
      </c>
      <c r="EA444" s="307"/>
    </row>
    <row r="445" spans="6:131" ht="21" customHeight="1">
      <c r="F445" s="52"/>
      <c r="DU445" s="126"/>
      <c r="DV445" s="126"/>
      <c r="DW445" s="127"/>
      <c r="DX445" s="127"/>
      <c r="DY445" s="125">
        <v>51</v>
      </c>
      <c r="EA445" s="307"/>
    </row>
    <row r="446" spans="6:131" ht="21" customHeight="1">
      <c r="F446" s="52"/>
      <c r="DU446" s="126"/>
      <c r="DV446" s="126"/>
      <c r="DW446" s="127"/>
      <c r="DX446" s="127"/>
      <c r="DY446" s="125">
        <v>52</v>
      </c>
      <c r="EA446" s="307"/>
    </row>
    <row r="447" spans="6:131" ht="21" customHeight="1">
      <c r="F447" s="52"/>
      <c r="DU447" s="126"/>
      <c r="DV447" s="126"/>
      <c r="DW447" s="127"/>
      <c r="DX447" s="127"/>
      <c r="DY447" s="125">
        <v>53</v>
      </c>
      <c r="EA447" s="307"/>
    </row>
    <row r="448" spans="6:131" ht="21" customHeight="1">
      <c r="F448" s="52"/>
      <c r="DU448" s="126"/>
      <c r="DV448" s="126"/>
      <c r="DW448" s="127"/>
      <c r="DX448" s="127"/>
      <c r="DY448" s="125">
        <v>54</v>
      </c>
      <c r="EA448" s="307"/>
    </row>
    <row r="449" spans="6:131" ht="21" customHeight="1">
      <c r="F449" s="52"/>
      <c r="DU449" s="126"/>
      <c r="DV449" s="126"/>
      <c r="DW449" s="127"/>
      <c r="DX449" s="127"/>
      <c r="DY449" s="125">
        <v>55</v>
      </c>
      <c r="EA449" s="307"/>
    </row>
    <row r="450" spans="6:131" ht="21" customHeight="1">
      <c r="F450" s="52"/>
      <c r="DU450" s="126"/>
      <c r="DV450" s="126"/>
      <c r="DW450" s="127"/>
      <c r="DX450" s="127"/>
      <c r="DY450" s="125">
        <v>56</v>
      </c>
      <c r="EA450" s="307"/>
    </row>
    <row r="451" spans="6:131" ht="21" customHeight="1">
      <c r="F451" s="52"/>
      <c r="DU451" s="126"/>
      <c r="DV451" s="126"/>
      <c r="DW451" s="127"/>
      <c r="DX451" s="127"/>
      <c r="DY451" s="125">
        <v>57</v>
      </c>
      <c r="EA451" s="307"/>
    </row>
    <row r="452" spans="6:131" ht="21" customHeight="1">
      <c r="F452" s="52"/>
      <c r="DU452" s="126"/>
      <c r="DV452" s="126"/>
      <c r="DW452" s="127"/>
      <c r="DX452" s="127"/>
      <c r="DY452" s="125">
        <v>58</v>
      </c>
      <c r="EA452" s="307"/>
    </row>
    <row r="453" spans="6:131" ht="21" customHeight="1">
      <c r="F453" s="52"/>
      <c r="DU453" s="126"/>
      <c r="DV453" s="126"/>
      <c r="DW453" s="127"/>
      <c r="DX453" s="127"/>
      <c r="DY453" s="125">
        <v>59</v>
      </c>
      <c r="EA453" s="307"/>
    </row>
    <row r="454" spans="6:131" ht="21" customHeight="1">
      <c r="F454" s="52"/>
      <c r="DU454" s="126"/>
      <c r="DV454" s="126"/>
      <c r="DW454" s="127"/>
      <c r="DX454" s="127"/>
      <c r="DY454" s="125">
        <v>60</v>
      </c>
      <c r="EA454" s="307"/>
    </row>
    <row r="455" spans="6:131" ht="21" customHeight="1">
      <c r="F455" s="52"/>
      <c r="DU455" s="126"/>
      <c r="DV455" s="126"/>
      <c r="DW455" s="127"/>
      <c r="DX455" s="127"/>
      <c r="DY455" s="125">
        <v>61</v>
      </c>
      <c r="EA455" s="307"/>
    </row>
    <row r="456" spans="6:131" ht="21" customHeight="1">
      <c r="F456" s="52"/>
      <c r="DU456" s="126"/>
      <c r="DV456" s="126"/>
      <c r="DW456" s="127"/>
      <c r="DX456" s="127"/>
      <c r="DY456" s="125">
        <v>62</v>
      </c>
      <c r="EA456" s="307"/>
    </row>
    <row r="457" spans="6:131" ht="21" customHeight="1">
      <c r="F457" s="52"/>
      <c r="DU457" s="126"/>
      <c r="DV457" s="126"/>
      <c r="DW457" s="127"/>
      <c r="DX457" s="127"/>
      <c r="DY457" s="125">
        <v>63</v>
      </c>
      <c r="EA457" s="307"/>
    </row>
    <row r="458" spans="6:131" ht="21" customHeight="1">
      <c r="F458" s="52"/>
      <c r="DU458" s="126"/>
      <c r="DV458" s="126"/>
      <c r="DW458" s="127"/>
      <c r="DX458" s="127"/>
      <c r="DY458" s="125">
        <v>64</v>
      </c>
      <c r="EA458" s="307"/>
    </row>
    <row r="459" spans="6:131" ht="21" customHeight="1">
      <c r="F459" s="52"/>
      <c r="DU459" s="126"/>
      <c r="DV459" s="126"/>
      <c r="DW459" s="127"/>
      <c r="DX459" s="127"/>
      <c r="DY459" s="125">
        <v>65</v>
      </c>
      <c r="EA459" s="307"/>
    </row>
    <row r="460" spans="6:131" ht="21" customHeight="1">
      <c r="F460" s="52"/>
      <c r="DU460" s="126"/>
      <c r="DV460" s="126"/>
      <c r="DW460" s="127"/>
      <c r="DX460" s="127"/>
      <c r="DY460" s="125">
        <v>66</v>
      </c>
      <c r="EA460" s="307"/>
    </row>
    <row r="461" spans="6:131" ht="21" customHeight="1">
      <c r="F461" s="52"/>
      <c r="DU461" s="126"/>
      <c r="DV461" s="126"/>
      <c r="DW461" s="127"/>
      <c r="DX461" s="127"/>
      <c r="DY461" s="125">
        <v>67</v>
      </c>
      <c r="EA461" s="307"/>
    </row>
    <row r="462" spans="6:131" ht="21" customHeight="1">
      <c r="F462" s="52"/>
      <c r="DU462" s="126"/>
      <c r="DV462" s="126"/>
      <c r="DW462" s="127"/>
      <c r="DX462" s="127"/>
      <c r="DY462" s="125">
        <v>68</v>
      </c>
      <c r="EA462" s="307"/>
    </row>
    <row r="463" spans="6:131" ht="21" customHeight="1">
      <c r="F463" s="52"/>
      <c r="DU463" s="126"/>
      <c r="DV463" s="126"/>
      <c r="DW463" s="127"/>
      <c r="DX463" s="127"/>
      <c r="DY463" s="125">
        <v>69</v>
      </c>
      <c r="EA463" s="307"/>
    </row>
    <row r="464" spans="6:131" ht="21" customHeight="1">
      <c r="F464" s="52"/>
      <c r="DU464" s="126"/>
      <c r="DV464" s="126"/>
      <c r="DW464" s="127"/>
      <c r="DX464" s="127"/>
      <c r="DY464" s="125">
        <v>70</v>
      </c>
      <c r="EA464" s="307"/>
    </row>
    <row r="465" spans="6:131" ht="21" customHeight="1">
      <c r="F465" s="52"/>
      <c r="DU465" s="126"/>
      <c r="DV465" s="126"/>
      <c r="DW465" s="127"/>
      <c r="DX465" s="127"/>
      <c r="DY465" s="125">
        <v>71</v>
      </c>
      <c r="EA465" s="307"/>
    </row>
    <row r="466" spans="6:131" ht="21" customHeight="1">
      <c r="F466" s="52"/>
      <c r="DU466" s="126"/>
      <c r="DV466" s="126"/>
      <c r="DW466" s="127"/>
      <c r="DX466" s="127"/>
      <c r="DY466" s="125">
        <v>72</v>
      </c>
      <c r="EA466" s="307"/>
    </row>
    <row r="467" spans="6:131" ht="21" customHeight="1">
      <c r="F467" s="52"/>
      <c r="DU467" s="126"/>
      <c r="DV467" s="126"/>
      <c r="DW467" s="127"/>
      <c r="DX467" s="127"/>
      <c r="DY467" s="125">
        <v>73</v>
      </c>
      <c r="EA467" s="307"/>
    </row>
    <row r="468" spans="6:131" ht="21" customHeight="1">
      <c r="F468" s="52"/>
      <c r="DU468" s="126"/>
      <c r="DV468" s="126"/>
      <c r="DW468" s="127"/>
      <c r="DX468" s="127"/>
      <c r="DY468" s="125">
        <v>74</v>
      </c>
      <c r="EA468" s="307"/>
    </row>
    <row r="469" spans="6:131" ht="21" customHeight="1">
      <c r="F469" s="52"/>
      <c r="DU469" s="126"/>
      <c r="DV469" s="126"/>
      <c r="DW469" s="127"/>
      <c r="DX469" s="127"/>
      <c r="DY469" s="125">
        <v>75</v>
      </c>
      <c r="EA469" s="307"/>
    </row>
    <row r="470" spans="6:131" ht="21" customHeight="1">
      <c r="F470" s="52"/>
      <c r="DU470" s="126"/>
      <c r="DV470" s="126"/>
      <c r="DW470" s="127"/>
      <c r="DX470" s="127"/>
      <c r="DY470" s="125">
        <v>76</v>
      </c>
      <c r="EA470" s="307"/>
    </row>
    <row r="471" spans="6:131" ht="21" customHeight="1">
      <c r="F471" s="52"/>
      <c r="DU471" s="126"/>
      <c r="DV471" s="126"/>
      <c r="DW471" s="127"/>
      <c r="DX471" s="127"/>
      <c r="DY471" s="125">
        <v>77</v>
      </c>
      <c r="EA471" s="307"/>
    </row>
    <row r="472" spans="6:131" ht="21" customHeight="1">
      <c r="F472" s="52"/>
      <c r="DU472" s="126"/>
      <c r="DV472" s="126"/>
      <c r="DW472" s="127"/>
      <c r="DX472" s="127"/>
      <c r="DY472" s="125">
        <v>78</v>
      </c>
      <c r="EA472" s="307"/>
    </row>
    <row r="473" spans="6:131" ht="21" customHeight="1">
      <c r="F473" s="52"/>
      <c r="DU473" s="126"/>
      <c r="DV473" s="126"/>
      <c r="DW473" s="127"/>
      <c r="DX473" s="127"/>
      <c r="DY473" s="125">
        <v>79</v>
      </c>
      <c r="EA473" s="307"/>
    </row>
    <row r="474" spans="6:131" ht="21" customHeight="1">
      <c r="F474" s="52"/>
      <c r="DU474" s="126"/>
      <c r="DV474" s="126"/>
      <c r="DW474" s="127"/>
      <c r="DX474" s="127"/>
      <c r="DY474" s="125">
        <v>80</v>
      </c>
      <c r="EA474" s="307"/>
    </row>
    <row r="475" spans="6:131" ht="21" customHeight="1">
      <c r="F475" s="52"/>
      <c r="DU475" s="126"/>
      <c r="DV475" s="126"/>
      <c r="DW475" s="127"/>
      <c r="DX475" s="127"/>
      <c r="DY475" s="125">
        <v>81</v>
      </c>
      <c r="EA475" s="307"/>
    </row>
    <row r="476" spans="6:131" ht="21" customHeight="1">
      <c r="F476" s="52"/>
      <c r="DU476" s="126"/>
      <c r="DV476" s="126"/>
      <c r="DW476" s="127"/>
      <c r="DX476" s="127"/>
      <c r="DY476" s="125">
        <v>82</v>
      </c>
      <c r="EA476" s="307"/>
    </row>
    <row r="477" spans="6:131" ht="21" customHeight="1">
      <c r="F477" s="52"/>
      <c r="DU477" s="126"/>
      <c r="DV477" s="126"/>
      <c r="DW477" s="127"/>
      <c r="DX477" s="127"/>
      <c r="DY477" s="125">
        <v>83</v>
      </c>
      <c r="EA477" s="307"/>
    </row>
    <row r="478" spans="6:131" ht="21" customHeight="1">
      <c r="F478" s="52"/>
      <c r="DU478" s="126"/>
      <c r="DV478" s="126"/>
      <c r="DW478" s="127"/>
      <c r="DX478" s="127"/>
      <c r="DY478" s="125">
        <v>84</v>
      </c>
      <c r="EA478" s="307"/>
    </row>
    <row r="479" spans="6:131" ht="21" customHeight="1">
      <c r="F479" s="52"/>
      <c r="DU479" s="126"/>
      <c r="DV479" s="126"/>
      <c r="DW479" s="127"/>
      <c r="DX479" s="127"/>
      <c r="DY479" s="125">
        <v>85</v>
      </c>
      <c r="EA479" s="307"/>
    </row>
    <row r="480" spans="6:131" ht="21" customHeight="1">
      <c r="DU480" s="126"/>
      <c r="DV480" s="126"/>
      <c r="DW480" s="127"/>
      <c r="DX480" s="127"/>
      <c r="DY480" s="125">
        <v>86</v>
      </c>
      <c r="EA480" s="307"/>
    </row>
    <row r="481" spans="125:131" ht="21" customHeight="1">
      <c r="DU481" s="126"/>
      <c r="DV481" s="126"/>
      <c r="DW481" s="127"/>
      <c r="DX481" s="127"/>
      <c r="DY481" s="125">
        <v>87</v>
      </c>
      <c r="EA481" s="307"/>
    </row>
    <row r="482" spans="125:131" ht="21" customHeight="1">
      <c r="DU482" s="126"/>
      <c r="DV482" s="126"/>
      <c r="DW482" s="127"/>
      <c r="DX482" s="127"/>
      <c r="DY482" s="125">
        <v>88</v>
      </c>
      <c r="EA482" s="307"/>
    </row>
    <row r="483" spans="125:131" ht="21" customHeight="1">
      <c r="DU483" s="126"/>
      <c r="DV483" s="126"/>
      <c r="DW483" s="127"/>
      <c r="DX483" s="127"/>
      <c r="DY483" s="125">
        <v>89</v>
      </c>
      <c r="EA483" s="307"/>
    </row>
    <row r="484" spans="125:131" ht="21" customHeight="1">
      <c r="DU484" s="126"/>
      <c r="DV484" s="126"/>
      <c r="DW484" s="127"/>
      <c r="DX484" s="127"/>
      <c r="DY484" s="125">
        <v>90</v>
      </c>
      <c r="EA484" s="307"/>
    </row>
    <row r="485" spans="125:131" ht="21" customHeight="1">
      <c r="DU485" s="126"/>
      <c r="DV485" s="126"/>
      <c r="DW485" s="127"/>
      <c r="DX485" s="127"/>
      <c r="DY485" s="125">
        <v>91</v>
      </c>
      <c r="EA485" s="307"/>
    </row>
    <row r="486" spans="125:131" ht="21" customHeight="1">
      <c r="DU486" s="126"/>
      <c r="DV486" s="126"/>
      <c r="DW486" s="127"/>
      <c r="DX486" s="127"/>
      <c r="DY486" s="125">
        <v>92</v>
      </c>
      <c r="EA486" s="307"/>
    </row>
    <row r="487" spans="125:131" ht="21" customHeight="1">
      <c r="DU487" s="126"/>
      <c r="DV487" s="126"/>
      <c r="DW487" s="127"/>
      <c r="DX487" s="127"/>
      <c r="DY487" s="125">
        <v>93</v>
      </c>
      <c r="EA487" s="307"/>
    </row>
    <row r="488" spans="125:131" ht="21" customHeight="1">
      <c r="DU488" s="126"/>
      <c r="DV488" s="126"/>
      <c r="DW488" s="127"/>
      <c r="DX488" s="127"/>
      <c r="DY488" s="125">
        <v>94</v>
      </c>
      <c r="EA488" s="307"/>
    </row>
    <row r="489" spans="125:131" ht="21" customHeight="1">
      <c r="DU489" s="126"/>
      <c r="DV489" s="126"/>
      <c r="DW489" s="127"/>
      <c r="DX489" s="127"/>
      <c r="DY489" s="125">
        <v>95</v>
      </c>
      <c r="EA489" s="307"/>
    </row>
    <row r="490" spans="125:131" ht="21" customHeight="1">
      <c r="DU490" s="126"/>
      <c r="DV490" s="126"/>
      <c r="DW490" s="127"/>
      <c r="DX490" s="127"/>
      <c r="DY490" s="125">
        <v>96</v>
      </c>
      <c r="EA490" s="307"/>
    </row>
    <row r="491" spans="125:131" ht="21" customHeight="1">
      <c r="DU491" s="126"/>
      <c r="DV491" s="126"/>
      <c r="DW491" s="127"/>
      <c r="DX491" s="127"/>
      <c r="DY491" s="125">
        <v>97</v>
      </c>
      <c r="EA491" s="307"/>
    </row>
    <row r="492" spans="125:131" ht="21" customHeight="1">
      <c r="DU492" s="126"/>
      <c r="DV492" s="126"/>
      <c r="DW492" s="127"/>
      <c r="DX492" s="127"/>
      <c r="DY492" s="125">
        <v>98</v>
      </c>
      <c r="EA492" s="307"/>
    </row>
    <row r="493" spans="125:131" ht="21" customHeight="1">
      <c r="DU493" s="126"/>
      <c r="DV493" s="126"/>
      <c r="DW493" s="127"/>
      <c r="DX493" s="127"/>
      <c r="DY493" s="125">
        <v>99</v>
      </c>
      <c r="EA493" s="307"/>
    </row>
    <row r="494" spans="125:131" ht="21" customHeight="1">
      <c r="DU494" s="126"/>
      <c r="DV494" s="126"/>
      <c r="DW494" s="127"/>
      <c r="DX494" s="127"/>
      <c r="DY494" s="125">
        <v>100</v>
      </c>
      <c r="EA494" s="307"/>
    </row>
    <row r="495" spans="125:131" ht="21" customHeight="1">
      <c r="DU495" s="126"/>
      <c r="DV495" s="126"/>
      <c r="DW495" s="127"/>
      <c r="DX495" s="127"/>
      <c r="DY495" s="125">
        <v>101</v>
      </c>
      <c r="EA495" s="307"/>
    </row>
    <row r="496" spans="125:131" ht="21" customHeight="1">
      <c r="DU496" s="126"/>
      <c r="DV496" s="126"/>
      <c r="DW496" s="127"/>
      <c r="DX496" s="127"/>
      <c r="DY496" s="125">
        <v>102</v>
      </c>
      <c r="EA496" s="307"/>
    </row>
    <row r="497" spans="125:131" ht="21" customHeight="1">
      <c r="DU497" s="126"/>
      <c r="DV497" s="126"/>
      <c r="DW497" s="127"/>
      <c r="DX497" s="127"/>
      <c r="DY497" s="125">
        <v>103</v>
      </c>
      <c r="EA497" s="307"/>
    </row>
    <row r="498" spans="125:131" ht="21" customHeight="1">
      <c r="DU498" s="126"/>
      <c r="DV498" s="126"/>
      <c r="DW498" s="127"/>
      <c r="DX498" s="127"/>
      <c r="DY498" s="125">
        <v>104</v>
      </c>
      <c r="EA498" s="307"/>
    </row>
    <row r="499" spans="125:131" ht="21" customHeight="1">
      <c r="DU499" s="126"/>
      <c r="DV499" s="126"/>
      <c r="DW499" s="127"/>
      <c r="DX499" s="127"/>
      <c r="DY499" s="125">
        <v>105</v>
      </c>
      <c r="EA499" s="307"/>
    </row>
    <row r="500" spans="125:131" ht="21" customHeight="1">
      <c r="DU500" s="126"/>
      <c r="DV500" s="126"/>
      <c r="DW500" s="127"/>
      <c r="DX500" s="127"/>
      <c r="DY500" s="125">
        <v>106</v>
      </c>
      <c r="EA500" s="307"/>
    </row>
    <row r="501" spans="125:131" ht="21" customHeight="1">
      <c r="DU501" s="126"/>
      <c r="DV501" s="126"/>
      <c r="DW501" s="127"/>
      <c r="DX501" s="127"/>
      <c r="DY501" s="125">
        <v>107</v>
      </c>
      <c r="EA501" s="307"/>
    </row>
    <row r="502" spans="125:131" ht="21" customHeight="1">
      <c r="DU502" s="126"/>
      <c r="DV502" s="126"/>
      <c r="DW502" s="127"/>
      <c r="DX502" s="127"/>
      <c r="DY502" s="125">
        <v>108</v>
      </c>
      <c r="EA502" s="307"/>
    </row>
    <row r="503" spans="125:131" ht="21" customHeight="1">
      <c r="DU503" s="126"/>
      <c r="DV503" s="126"/>
      <c r="DW503" s="127"/>
      <c r="DX503" s="127"/>
      <c r="DY503" s="125">
        <v>109</v>
      </c>
      <c r="EA503" s="307"/>
    </row>
    <row r="504" spans="125:131" ht="21" customHeight="1">
      <c r="DU504" s="126"/>
      <c r="DV504" s="126"/>
      <c r="DW504" s="127"/>
      <c r="DX504" s="127"/>
      <c r="DY504" s="125">
        <v>110</v>
      </c>
      <c r="EA504" s="307"/>
    </row>
    <row r="505" spans="125:131" ht="21" customHeight="1">
      <c r="DU505" s="126"/>
      <c r="DV505" s="126"/>
      <c r="DW505" s="127"/>
      <c r="DX505" s="127"/>
      <c r="DY505" s="125">
        <v>111</v>
      </c>
      <c r="EA505" s="307"/>
    </row>
    <row r="506" spans="125:131" ht="21" customHeight="1">
      <c r="DU506" s="126"/>
      <c r="DV506" s="126"/>
      <c r="DW506" s="127"/>
      <c r="DX506" s="127"/>
      <c r="DY506" s="125">
        <v>112</v>
      </c>
      <c r="EA506" s="307"/>
    </row>
    <row r="507" spans="125:131" ht="21" customHeight="1">
      <c r="DU507" s="126"/>
      <c r="DV507" s="126"/>
      <c r="DW507" s="127"/>
      <c r="DX507" s="127"/>
      <c r="DY507" s="125">
        <v>113</v>
      </c>
      <c r="EA507" s="307"/>
    </row>
    <row r="508" spans="125:131" ht="21" customHeight="1">
      <c r="DU508" s="126"/>
      <c r="DV508" s="126"/>
      <c r="DW508" s="127"/>
      <c r="DX508" s="127"/>
      <c r="DY508" s="125">
        <v>114</v>
      </c>
      <c r="EA508" s="307"/>
    </row>
    <row r="509" spans="125:131" ht="21" customHeight="1">
      <c r="DU509" s="126"/>
      <c r="DV509" s="126"/>
      <c r="DW509" s="127"/>
      <c r="DX509" s="127"/>
      <c r="DY509" s="125">
        <v>115</v>
      </c>
      <c r="EA509" s="307"/>
    </row>
    <row r="510" spans="125:131" ht="21" customHeight="1">
      <c r="DU510" s="126"/>
      <c r="DV510" s="126"/>
      <c r="DW510" s="127"/>
      <c r="DX510" s="127"/>
      <c r="DY510" s="125">
        <v>116</v>
      </c>
      <c r="EA510" s="307"/>
    </row>
    <row r="511" spans="125:131" ht="21" customHeight="1">
      <c r="DU511" s="126"/>
      <c r="DV511" s="126"/>
      <c r="DW511" s="127"/>
      <c r="DX511" s="127"/>
      <c r="DY511" s="125">
        <v>117</v>
      </c>
      <c r="EA511" s="307"/>
    </row>
    <row r="512" spans="125:131" ht="21" customHeight="1">
      <c r="DU512" s="126"/>
      <c r="DV512" s="126"/>
      <c r="DW512" s="127"/>
      <c r="DX512" s="127"/>
      <c r="DY512" s="125">
        <v>118</v>
      </c>
      <c r="EA512" s="307"/>
    </row>
    <row r="513" spans="125:131" ht="21" customHeight="1">
      <c r="DU513" s="126"/>
      <c r="DV513" s="126"/>
      <c r="DW513" s="127"/>
      <c r="DX513" s="127"/>
      <c r="DY513" s="125">
        <v>119</v>
      </c>
      <c r="EA513" s="307"/>
    </row>
    <row r="514" spans="125:131" ht="21" customHeight="1">
      <c r="DU514" s="126"/>
      <c r="DV514" s="126"/>
      <c r="DW514" s="127"/>
      <c r="DX514" s="127"/>
      <c r="DY514" s="125">
        <v>120</v>
      </c>
      <c r="EA514" s="307"/>
    </row>
    <row r="515" spans="125:131" ht="21" customHeight="1">
      <c r="DU515" s="126"/>
      <c r="DV515" s="126"/>
      <c r="DW515" s="127"/>
      <c r="DX515" s="127"/>
      <c r="DY515" s="125">
        <v>121</v>
      </c>
      <c r="EA515" s="307"/>
    </row>
    <row r="516" spans="125:131" ht="21" customHeight="1">
      <c r="DU516" s="126"/>
      <c r="DV516" s="126"/>
      <c r="DW516" s="127"/>
      <c r="DX516" s="127"/>
      <c r="DY516" s="125">
        <v>122</v>
      </c>
      <c r="EA516" s="307"/>
    </row>
    <row r="517" spans="125:131" ht="21" customHeight="1">
      <c r="DU517" s="126"/>
      <c r="DV517" s="126"/>
      <c r="DW517" s="127"/>
      <c r="DX517" s="127"/>
      <c r="DY517" s="125">
        <v>123</v>
      </c>
      <c r="EA517" s="307"/>
    </row>
    <row r="518" spans="125:131" ht="21" customHeight="1">
      <c r="DU518" s="126"/>
      <c r="DV518" s="126"/>
      <c r="DW518" s="127"/>
      <c r="DX518" s="127"/>
      <c r="DY518" s="125">
        <v>124</v>
      </c>
      <c r="EA518" s="307"/>
    </row>
    <row r="519" spans="125:131" ht="21" customHeight="1">
      <c r="DU519" s="126"/>
      <c r="DV519" s="126"/>
      <c r="DW519" s="127"/>
      <c r="DX519" s="127"/>
      <c r="DY519" s="125">
        <v>125</v>
      </c>
      <c r="EA519" s="307"/>
    </row>
    <row r="520" spans="125:131" ht="21" customHeight="1">
      <c r="DU520" s="126"/>
      <c r="DV520" s="126"/>
      <c r="DW520" s="127"/>
      <c r="DX520" s="127"/>
      <c r="DY520" s="125">
        <v>126</v>
      </c>
      <c r="EA520" s="307"/>
    </row>
    <row r="521" spans="125:131" ht="21" customHeight="1">
      <c r="DU521" s="126"/>
      <c r="DV521" s="126"/>
      <c r="DW521" s="127"/>
      <c r="DX521" s="127"/>
      <c r="DY521" s="125">
        <v>127</v>
      </c>
      <c r="EA521" s="307"/>
    </row>
    <row r="522" spans="125:131" ht="21" customHeight="1">
      <c r="DU522" s="126"/>
      <c r="DV522" s="126"/>
      <c r="DW522" s="127"/>
      <c r="DX522" s="127"/>
      <c r="DY522" s="125">
        <v>128</v>
      </c>
      <c r="EA522" s="307"/>
    </row>
    <row r="523" spans="125:131" ht="21" customHeight="1">
      <c r="DU523" s="126"/>
      <c r="DV523" s="126"/>
      <c r="DW523" s="127"/>
      <c r="DX523" s="127"/>
      <c r="DY523" s="125">
        <v>129</v>
      </c>
      <c r="EA523" s="307"/>
    </row>
    <row r="524" spans="125:131" ht="21" customHeight="1">
      <c r="DU524" s="126"/>
      <c r="DV524" s="126"/>
      <c r="DW524" s="127"/>
      <c r="DX524" s="127"/>
      <c r="DY524" s="125">
        <v>130</v>
      </c>
      <c r="EA524" s="307"/>
    </row>
    <row r="525" spans="125:131" ht="21" customHeight="1">
      <c r="DU525" s="126"/>
      <c r="DV525" s="126"/>
      <c r="DW525" s="127"/>
      <c r="DX525" s="127"/>
      <c r="DY525" s="125">
        <v>131</v>
      </c>
      <c r="EA525" s="307"/>
    </row>
    <row r="526" spans="125:131" ht="21" customHeight="1">
      <c r="DU526" s="126"/>
      <c r="DV526" s="126"/>
      <c r="DW526" s="127"/>
      <c r="DX526" s="127"/>
      <c r="DY526" s="125">
        <v>132</v>
      </c>
      <c r="EA526" s="307"/>
    </row>
    <row r="527" spans="125:131" ht="21" customHeight="1">
      <c r="DU527" s="126"/>
      <c r="DV527" s="126"/>
      <c r="DW527" s="127"/>
      <c r="DX527" s="127"/>
      <c r="DY527" s="125">
        <v>133</v>
      </c>
      <c r="EA527" s="307"/>
    </row>
    <row r="528" spans="125:131" ht="21" customHeight="1">
      <c r="DU528" s="126"/>
      <c r="DV528" s="126"/>
      <c r="DW528" s="127"/>
      <c r="DX528" s="127"/>
      <c r="DY528" s="125">
        <v>134</v>
      </c>
      <c r="EA528" s="307"/>
    </row>
    <row r="529" spans="125:132" ht="21" customHeight="1">
      <c r="DU529" s="126"/>
      <c r="DV529" s="126"/>
      <c r="DW529" s="127"/>
      <c r="DX529" s="127"/>
      <c r="DY529" s="125">
        <v>135</v>
      </c>
      <c r="EA529" s="307"/>
    </row>
    <row r="530" spans="125:132" ht="21" customHeight="1">
      <c r="DU530" s="126"/>
      <c r="DV530" s="126"/>
      <c r="DW530" s="127"/>
      <c r="DX530" s="127"/>
      <c r="DY530" s="125">
        <v>136</v>
      </c>
      <c r="EA530" s="307"/>
    </row>
    <row r="531" spans="125:132" ht="21" customHeight="1">
      <c r="DU531" s="126"/>
      <c r="DV531" s="126"/>
      <c r="DW531" s="127"/>
      <c r="DX531" s="127"/>
      <c r="DY531" s="125">
        <v>137</v>
      </c>
      <c r="EA531" s="307"/>
    </row>
    <row r="532" spans="125:132" ht="21" customHeight="1">
      <c r="DU532" s="126"/>
      <c r="DV532" s="126"/>
      <c r="DW532" s="127"/>
      <c r="DX532" s="127"/>
      <c r="DY532" s="125">
        <v>138</v>
      </c>
      <c r="EA532" s="307"/>
    </row>
    <row r="533" spans="125:132" ht="21" customHeight="1">
      <c r="DU533" s="126"/>
      <c r="DV533" s="126"/>
      <c r="DW533" s="127"/>
      <c r="DX533" s="127"/>
      <c r="DY533" s="125">
        <v>139</v>
      </c>
      <c r="EA533" s="307"/>
    </row>
    <row r="534" spans="125:132" ht="21" customHeight="1">
      <c r="DU534" s="129"/>
      <c r="DV534" s="129"/>
      <c r="DW534" s="127"/>
      <c r="DX534" s="127"/>
      <c r="DY534" s="125">
        <v>140</v>
      </c>
      <c r="EA534" s="307"/>
    </row>
    <row r="535" spans="125:132" ht="21" customHeight="1" thickBot="1">
      <c r="DU535" s="175"/>
      <c r="DV535" s="175"/>
      <c r="DW535" s="127"/>
      <c r="DX535" s="172"/>
      <c r="DY535" s="125">
        <v>141</v>
      </c>
      <c r="EA535" s="307"/>
    </row>
    <row r="536" spans="125:132" ht="21" customHeight="1">
      <c r="DU536" s="126"/>
      <c r="DV536" s="126"/>
      <c r="DW536" s="127"/>
      <c r="DX536" s="127"/>
      <c r="DY536" s="125">
        <v>142</v>
      </c>
      <c r="EA536" s="307"/>
    </row>
    <row r="537" spans="125:132" ht="21" customHeight="1">
      <c r="DU537" s="126"/>
      <c r="DV537" s="126"/>
      <c r="DW537" s="127"/>
      <c r="DX537" s="127"/>
      <c r="DY537" s="125">
        <v>143</v>
      </c>
      <c r="EA537" s="307"/>
    </row>
    <row r="538" spans="125:132" ht="21" customHeight="1">
      <c r="DU538" s="126"/>
      <c r="DV538" s="126"/>
      <c r="DW538" s="127"/>
      <c r="DX538" s="127"/>
      <c r="DY538" s="125">
        <v>144</v>
      </c>
      <c r="EA538" s="307"/>
    </row>
    <row r="539" spans="125:132" ht="21" customHeight="1">
      <c r="DU539" s="126"/>
      <c r="DV539" s="126"/>
      <c r="DW539" s="127"/>
      <c r="DX539" s="127"/>
      <c r="DY539" s="125">
        <v>145</v>
      </c>
      <c r="EA539" s="307"/>
    </row>
    <row r="540" spans="125:132" ht="21" customHeight="1">
      <c r="DU540" s="126"/>
      <c r="DV540" s="126"/>
      <c r="DW540" s="127"/>
      <c r="DX540" s="127"/>
      <c r="DY540" s="125">
        <v>146</v>
      </c>
      <c r="EA540" s="307"/>
    </row>
    <row r="541" spans="125:132" ht="21" customHeight="1">
      <c r="DU541" s="126"/>
      <c r="DV541" s="126"/>
      <c r="DW541" s="127"/>
      <c r="DX541" s="127"/>
      <c r="DY541" s="125">
        <v>147</v>
      </c>
      <c r="EA541" s="307"/>
    </row>
    <row r="542" spans="125:132" ht="21" customHeight="1">
      <c r="DU542" s="126"/>
      <c r="DV542" s="126"/>
      <c r="DW542" s="127"/>
      <c r="DX542" s="127"/>
      <c r="DY542" s="125">
        <v>148</v>
      </c>
      <c r="EA542" s="307"/>
    </row>
    <row r="543" spans="125:132" ht="21" customHeight="1">
      <c r="DU543" s="126"/>
      <c r="DV543" s="126"/>
      <c r="DW543" s="127"/>
      <c r="DX543" s="127"/>
      <c r="DY543" s="125">
        <v>149</v>
      </c>
      <c r="EA543" s="307"/>
    </row>
    <row r="544" spans="125:132" ht="21" customHeight="1">
      <c r="DU544" s="126"/>
      <c r="DV544" s="126"/>
      <c r="DW544" s="127"/>
      <c r="DX544" s="127"/>
      <c r="DY544" s="125">
        <v>150</v>
      </c>
      <c r="DZ544" s="309"/>
      <c r="EA544" s="310"/>
      <c r="EB544" s="311"/>
    </row>
    <row r="545" spans="125:132" ht="21" customHeight="1">
      <c r="DU545" s="126"/>
      <c r="DV545" s="126"/>
      <c r="DW545" s="127"/>
      <c r="DX545" s="127"/>
      <c r="DY545" s="125">
        <v>151</v>
      </c>
      <c r="DZ545" s="309"/>
      <c r="EA545" s="310"/>
      <c r="EB545" s="311"/>
    </row>
    <row r="546" spans="125:132" ht="21" customHeight="1">
      <c r="DU546" s="126"/>
      <c r="DV546" s="126"/>
      <c r="DW546" s="127"/>
      <c r="DX546" s="127"/>
      <c r="DY546" s="125">
        <v>152</v>
      </c>
      <c r="DZ546" s="309"/>
      <c r="EA546" s="310"/>
      <c r="EB546" s="311"/>
    </row>
    <row r="547" spans="125:132" ht="21" customHeight="1">
      <c r="DU547" s="126"/>
      <c r="DV547" s="126"/>
      <c r="DW547" s="127"/>
      <c r="DX547" s="127"/>
      <c r="DY547" s="125">
        <v>153</v>
      </c>
      <c r="DZ547" s="309"/>
      <c r="EA547" s="310"/>
      <c r="EB547" s="311"/>
    </row>
    <row r="548" spans="125:132" ht="21" customHeight="1">
      <c r="DU548" s="126"/>
      <c r="DV548" s="126"/>
      <c r="DW548" s="127"/>
      <c r="DX548" s="127"/>
      <c r="DY548" s="125">
        <v>154</v>
      </c>
      <c r="DZ548" s="309"/>
      <c r="EA548" s="310"/>
      <c r="EB548" s="311"/>
    </row>
    <row r="549" spans="125:132" ht="21" customHeight="1">
      <c r="DU549" s="126"/>
      <c r="DV549" s="126"/>
      <c r="DW549" s="127"/>
      <c r="DX549" s="127"/>
      <c r="DY549" s="125">
        <v>155</v>
      </c>
      <c r="DZ549" s="309"/>
      <c r="EA549" s="310"/>
      <c r="EB549" s="311"/>
    </row>
    <row r="550" spans="125:132" ht="21" customHeight="1">
      <c r="DU550" s="126"/>
      <c r="DV550" s="126"/>
      <c r="DW550" s="127"/>
      <c r="DX550" s="127"/>
      <c r="DY550" s="125">
        <v>156</v>
      </c>
      <c r="DZ550" s="309"/>
      <c r="EA550" s="310"/>
      <c r="EB550" s="311"/>
    </row>
    <row r="551" spans="125:132" ht="21" customHeight="1">
      <c r="DU551" s="126"/>
      <c r="DV551" s="126"/>
      <c r="DW551" s="127"/>
      <c r="DX551" s="127"/>
      <c r="DY551" s="125">
        <v>157</v>
      </c>
      <c r="DZ551" s="309"/>
      <c r="EA551" s="310"/>
      <c r="EB551" s="311"/>
    </row>
    <row r="552" spans="125:132" ht="21" customHeight="1">
      <c r="DU552" s="126"/>
      <c r="DV552" s="126"/>
      <c r="DW552" s="127"/>
      <c r="DX552" s="127"/>
      <c r="DY552" s="125">
        <v>158</v>
      </c>
      <c r="DZ552" s="309"/>
      <c r="EA552" s="310"/>
      <c r="EB552" s="311"/>
    </row>
    <row r="553" spans="125:132" ht="21" customHeight="1">
      <c r="DU553" s="126"/>
      <c r="DV553" s="126"/>
      <c r="DW553" s="127"/>
      <c r="DX553" s="127"/>
      <c r="DY553" s="125">
        <v>159</v>
      </c>
      <c r="DZ553" s="309"/>
      <c r="EA553" s="310"/>
      <c r="EB553" s="311"/>
    </row>
    <row r="554" spans="125:132" ht="21" customHeight="1">
      <c r="DU554" s="126"/>
      <c r="DV554" s="126"/>
      <c r="DW554" s="127"/>
      <c r="DX554" s="127"/>
      <c r="DY554" s="125">
        <v>160</v>
      </c>
      <c r="DZ554" s="309"/>
      <c r="EA554" s="310"/>
      <c r="EB554" s="311"/>
    </row>
    <row r="555" spans="125:132" ht="21" customHeight="1">
      <c r="DU555" s="126"/>
      <c r="DV555" s="126"/>
      <c r="DW555" s="127"/>
      <c r="DX555" s="127"/>
      <c r="DY555" s="125">
        <v>161</v>
      </c>
      <c r="DZ555" s="309"/>
      <c r="EA555" s="310"/>
      <c r="EB555" s="311"/>
    </row>
    <row r="556" spans="125:132" ht="21" customHeight="1">
      <c r="DU556" s="126"/>
      <c r="DV556" s="126"/>
      <c r="DW556" s="127"/>
      <c r="DX556" s="127"/>
      <c r="DY556" s="125">
        <v>162</v>
      </c>
      <c r="DZ556" s="309"/>
      <c r="EA556" s="310"/>
      <c r="EB556" s="311"/>
    </row>
    <row r="557" spans="125:132" ht="21" customHeight="1">
      <c r="DU557" s="126"/>
      <c r="DV557" s="126"/>
      <c r="DW557" s="127"/>
      <c r="DX557" s="127"/>
      <c r="DY557" s="125">
        <v>163</v>
      </c>
      <c r="DZ557" s="309"/>
      <c r="EA557" s="310"/>
      <c r="EB557" s="311"/>
    </row>
    <row r="558" spans="125:132" ht="21" customHeight="1">
      <c r="DU558" s="126"/>
      <c r="DV558" s="126"/>
      <c r="DW558" s="127"/>
      <c r="DX558" s="127"/>
      <c r="DY558" s="125">
        <v>164</v>
      </c>
      <c r="DZ558" s="309"/>
      <c r="EA558" s="310"/>
      <c r="EB558" s="311"/>
    </row>
    <row r="559" spans="125:132" ht="21" customHeight="1">
      <c r="DU559" s="126"/>
      <c r="DV559" s="126"/>
      <c r="DW559" s="127"/>
      <c r="DX559" s="127"/>
      <c r="DY559" s="125">
        <v>165</v>
      </c>
      <c r="DZ559" s="309"/>
      <c r="EA559" s="310"/>
      <c r="EB559" s="311"/>
    </row>
    <row r="560" spans="125:132" ht="21" customHeight="1">
      <c r="DU560" s="126"/>
      <c r="DV560" s="126"/>
      <c r="DW560" s="127"/>
      <c r="DX560" s="127"/>
      <c r="DY560" s="125">
        <v>166</v>
      </c>
      <c r="DZ560" s="309"/>
      <c r="EA560" s="310"/>
      <c r="EB560" s="311"/>
    </row>
    <row r="561" spans="125:132" ht="21" customHeight="1">
      <c r="DU561" s="126"/>
      <c r="DV561" s="126"/>
      <c r="DW561" s="127"/>
      <c r="DX561" s="127"/>
      <c r="DY561" s="125">
        <v>167</v>
      </c>
      <c r="DZ561" s="309"/>
      <c r="EA561" s="310"/>
      <c r="EB561" s="311"/>
    </row>
    <row r="562" spans="125:132" ht="21" customHeight="1">
      <c r="DU562" s="126"/>
      <c r="DV562" s="126"/>
      <c r="DW562" s="127"/>
      <c r="DX562" s="127"/>
      <c r="DY562" s="125">
        <v>168</v>
      </c>
      <c r="DZ562" s="309"/>
      <c r="EA562" s="310"/>
      <c r="EB562" s="311"/>
    </row>
    <row r="563" spans="125:132" ht="21" customHeight="1">
      <c r="DU563" s="126"/>
      <c r="DV563" s="126"/>
      <c r="DW563" s="127"/>
      <c r="DX563" s="127"/>
      <c r="DY563" s="125">
        <v>169</v>
      </c>
      <c r="DZ563" s="309"/>
      <c r="EA563" s="310"/>
      <c r="EB563" s="311"/>
    </row>
    <row r="564" spans="125:132" ht="21" customHeight="1">
      <c r="DU564" s="126"/>
      <c r="DV564" s="126"/>
      <c r="DW564" s="127"/>
      <c r="DX564" s="127"/>
      <c r="DY564" s="125">
        <v>170</v>
      </c>
      <c r="DZ564" s="309"/>
      <c r="EA564" s="310"/>
      <c r="EB564" s="311"/>
    </row>
    <row r="565" spans="125:132" ht="21" customHeight="1">
      <c r="DU565" s="126"/>
      <c r="DV565" s="126"/>
      <c r="DW565" s="127"/>
      <c r="DX565" s="127"/>
      <c r="DY565" s="125">
        <v>171</v>
      </c>
      <c r="DZ565" s="309"/>
      <c r="EA565" s="310"/>
      <c r="EB565" s="311"/>
    </row>
    <row r="566" spans="125:132" ht="21" customHeight="1">
      <c r="DU566" s="126"/>
      <c r="DV566" s="126"/>
      <c r="DW566" s="127"/>
      <c r="DX566" s="127"/>
      <c r="DY566" s="125">
        <v>172</v>
      </c>
      <c r="DZ566" s="309"/>
      <c r="EA566" s="310"/>
      <c r="EB566" s="311"/>
    </row>
    <row r="567" spans="125:132" ht="21" customHeight="1">
      <c r="DU567" s="126"/>
      <c r="DV567" s="126"/>
      <c r="DW567" s="127"/>
      <c r="DX567" s="127"/>
      <c r="DY567" s="125">
        <v>173</v>
      </c>
      <c r="DZ567" s="309"/>
      <c r="EA567" s="310"/>
      <c r="EB567" s="311"/>
    </row>
    <row r="568" spans="125:132" ht="21" customHeight="1">
      <c r="DU568" s="126"/>
      <c r="DV568" s="126"/>
      <c r="DW568" s="127"/>
      <c r="DX568" s="127"/>
      <c r="DY568" s="125">
        <v>174</v>
      </c>
      <c r="DZ568" s="309"/>
      <c r="EA568" s="310"/>
      <c r="EB568" s="311"/>
    </row>
    <row r="569" spans="125:132" ht="21" customHeight="1">
      <c r="DU569" s="126"/>
      <c r="DV569" s="126"/>
      <c r="DW569" s="127"/>
      <c r="DX569" s="127"/>
      <c r="DY569" s="125">
        <v>175</v>
      </c>
      <c r="DZ569" s="309"/>
      <c r="EA569" s="310"/>
      <c r="EB569" s="311"/>
    </row>
    <row r="570" spans="125:132" ht="21" customHeight="1">
      <c r="DU570" s="126"/>
      <c r="DV570" s="126"/>
      <c r="DW570" s="127"/>
      <c r="DX570" s="127"/>
      <c r="DY570" s="125">
        <v>176</v>
      </c>
      <c r="DZ570" s="309"/>
      <c r="EA570" s="310"/>
      <c r="EB570" s="311"/>
    </row>
    <row r="571" spans="125:132" ht="21" customHeight="1">
      <c r="DU571" s="126"/>
      <c r="DV571" s="126"/>
      <c r="DW571" s="127"/>
      <c r="DX571" s="127"/>
      <c r="DY571" s="125">
        <v>177</v>
      </c>
      <c r="DZ571" s="309"/>
      <c r="EA571" s="310"/>
      <c r="EB571" s="311"/>
    </row>
    <row r="572" spans="125:132" ht="21" customHeight="1">
      <c r="DU572" s="126"/>
      <c r="DV572" s="126"/>
      <c r="DW572" s="127"/>
      <c r="DX572" s="127"/>
      <c r="DY572" s="125">
        <v>178</v>
      </c>
      <c r="DZ572" s="309"/>
      <c r="EA572" s="310"/>
      <c r="EB572" s="311"/>
    </row>
    <row r="573" spans="125:132" ht="21" customHeight="1">
      <c r="DU573" s="126"/>
      <c r="DV573" s="126"/>
      <c r="DW573" s="127"/>
      <c r="DX573" s="127"/>
      <c r="DY573" s="125">
        <v>179</v>
      </c>
      <c r="DZ573" s="309"/>
      <c r="EA573" s="310"/>
      <c r="EB573" s="311"/>
    </row>
    <row r="574" spans="125:132" ht="21" customHeight="1">
      <c r="DU574" s="126"/>
      <c r="DV574" s="126"/>
      <c r="DW574" s="127"/>
      <c r="DX574" s="127"/>
      <c r="DY574" s="125">
        <v>180</v>
      </c>
      <c r="DZ574" s="309"/>
      <c r="EA574" s="310"/>
      <c r="EB574" s="311"/>
    </row>
    <row r="575" spans="125:132" ht="21" customHeight="1">
      <c r="DU575" s="126"/>
      <c r="DV575" s="126"/>
      <c r="DW575" s="127"/>
      <c r="DX575" s="127"/>
      <c r="DY575" s="125">
        <v>181</v>
      </c>
      <c r="DZ575" s="309"/>
      <c r="EA575" s="310"/>
      <c r="EB575" s="311"/>
    </row>
    <row r="576" spans="125:132" ht="21" customHeight="1">
      <c r="DU576" s="126"/>
      <c r="DV576" s="126"/>
      <c r="DW576" s="127"/>
      <c r="DX576" s="127"/>
      <c r="DY576" s="125">
        <v>182</v>
      </c>
      <c r="DZ576" s="309"/>
      <c r="EA576" s="310"/>
      <c r="EB576" s="311"/>
    </row>
    <row r="577" spans="125:132" ht="21" customHeight="1">
      <c r="DU577" s="126"/>
      <c r="DV577" s="126"/>
      <c r="DW577" s="127"/>
      <c r="DX577" s="127"/>
      <c r="DY577" s="125">
        <v>183</v>
      </c>
      <c r="DZ577" s="309"/>
      <c r="EA577" s="310"/>
      <c r="EB577" s="311"/>
    </row>
    <row r="578" spans="125:132" ht="21" customHeight="1">
      <c r="DU578" s="126"/>
      <c r="DV578" s="126"/>
      <c r="DW578" s="127"/>
      <c r="DX578" s="127"/>
      <c r="DY578" s="125">
        <v>184</v>
      </c>
      <c r="DZ578" s="309"/>
      <c r="EA578" s="310"/>
      <c r="EB578" s="311"/>
    </row>
    <row r="579" spans="125:132" ht="21" customHeight="1">
      <c r="DU579" s="126"/>
      <c r="DV579" s="126"/>
      <c r="DW579" s="127"/>
      <c r="DX579" s="127"/>
      <c r="DY579" s="125">
        <v>185</v>
      </c>
      <c r="DZ579" s="309"/>
      <c r="EA579" s="310"/>
      <c r="EB579" s="311"/>
    </row>
    <row r="580" spans="125:132" ht="21" customHeight="1">
      <c r="DU580" s="126"/>
      <c r="DV580" s="126"/>
      <c r="DW580" s="127"/>
      <c r="DX580" s="127"/>
      <c r="DY580" s="125">
        <v>186</v>
      </c>
      <c r="DZ580" s="309"/>
      <c r="EA580" s="310"/>
      <c r="EB580" s="311"/>
    </row>
    <row r="581" spans="125:132" ht="21" customHeight="1">
      <c r="DU581" s="126"/>
      <c r="DV581" s="126"/>
      <c r="DW581" s="127"/>
      <c r="DX581" s="127"/>
      <c r="DY581" s="125">
        <v>187</v>
      </c>
      <c r="DZ581" s="309"/>
      <c r="EA581" s="310"/>
      <c r="EB581" s="311"/>
    </row>
    <row r="582" spans="125:132" ht="21" customHeight="1">
      <c r="DU582" s="126"/>
      <c r="DV582" s="126"/>
      <c r="DW582" s="127"/>
      <c r="DX582" s="127"/>
      <c r="DY582" s="125">
        <v>188</v>
      </c>
      <c r="DZ582" s="309"/>
      <c r="EA582" s="310"/>
      <c r="EB582" s="311"/>
    </row>
    <row r="583" spans="125:132" ht="21" customHeight="1">
      <c r="DU583" s="126"/>
      <c r="DV583" s="126"/>
      <c r="DW583" s="127"/>
      <c r="DX583" s="127"/>
      <c r="DY583" s="125">
        <v>189</v>
      </c>
      <c r="DZ583" s="309"/>
      <c r="EA583" s="310"/>
      <c r="EB583" s="311"/>
    </row>
    <row r="584" spans="125:132" ht="21" customHeight="1">
      <c r="DU584" s="126"/>
      <c r="DV584" s="126"/>
      <c r="DW584" s="127"/>
      <c r="DX584" s="127"/>
      <c r="DY584" s="125">
        <v>190</v>
      </c>
      <c r="DZ584" s="309"/>
      <c r="EA584" s="310"/>
      <c r="EB584" s="311"/>
    </row>
    <row r="585" spans="125:132" ht="21" customHeight="1">
      <c r="DU585" s="126"/>
      <c r="DV585" s="126"/>
      <c r="DW585" s="127"/>
      <c r="DX585" s="127"/>
      <c r="DY585" s="125">
        <v>191</v>
      </c>
      <c r="DZ585" s="309"/>
      <c r="EA585" s="310"/>
      <c r="EB585" s="311"/>
    </row>
    <row r="586" spans="125:132" ht="21" customHeight="1">
      <c r="DU586" s="126"/>
      <c r="DV586" s="126"/>
      <c r="DW586" s="127"/>
      <c r="DX586" s="127"/>
      <c r="DY586" s="125">
        <v>192</v>
      </c>
      <c r="DZ586" s="309"/>
      <c r="EA586" s="310"/>
      <c r="EB586" s="311"/>
    </row>
    <row r="587" spans="125:132" ht="21" customHeight="1">
      <c r="DU587" s="126"/>
      <c r="DV587" s="126"/>
      <c r="DW587" s="127"/>
      <c r="DX587" s="127"/>
      <c r="DY587" s="125">
        <v>193</v>
      </c>
      <c r="DZ587" s="309"/>
      <c r="EA587" s="310"/>
      <c r="EB587" s="311"/>
    </row>
    <row r="588" spans="125:132" ht="21" customHeight="1">
      <c r="DU588" s="126"/>
      <c r="DV588" s="126"/>
      <c r="DW588" s="127"/>
      <c r="DX588" s="127"/>
      <c r="DY588" s="125">
        <v>194</v>
      </c>
      <c r="DZ588" s="309"/>
      <c r="EA588" s="310"/>
      <c r="EB588" s="311"/>
    </row>
    <row r="589" spans="125:132" ht="21" customHeight="1">
      <c r="DU589" s="126"/>
      <c r="DV589" s="126"/>
      <c r="DW589" s="127"/>
      <c r="DX589" s="127"/>
      <c r="DY589" s="125">
        <v>195</v>
      </c>
      <c r="DZ589" s="309"/>
      <c r="EA589" s="310"/>
      <c r="EB589" s="311"/>
    </row>
    <row r="590" spans="125:132" ht="21" customHeight="1">
      <c r="DU590" s="126"/>
      <c r="DV590" s="126"/>
      <c r="DW590" s="127"/>
      <c r="DX590" s="127"/>
      <c r="DY590" s="125">
        <v>196</v>
      </c>
      <c r="DZ590" s="309"/>
      <c r="EA590" s="310"/>
      <c r="EB590" s="311"/>
    </row>
    <row r="591" spans="125:132" ht="21" customHeight="1">
      <c r="DU591" s="126"/>
      <c r="DV591" s="126"/>
      <c r="DW591" s="127"/>
      <c r="DX591" s="127"/>
      <c r="DY591" s="125">
        <v>197</v>
      </c>
      <c r="DZ591" s="309"/>
      <c r="EA591" s="310"/>
      <c r="EB591" s="311"/>
    </row>
    <row r="592" spans="125:132" ht="21" customHeight="1">
      <c r="DU592" s="126"/>
      <c r="DV592" s="126"/>
      <c r="DW592" s="127"/>
      <c r="DX592" s="127"/>
      <c r="DY592" s="125">
        <v>198</v>
      </c>
      <c r="DZ592" s="309"/>
      <c r="EA592" s="310"/>
      <c r="EB592" s="311"/>
    </row>
    <row r="593" spans="125:132" ht="21" customHeight="1">
      <c r="DU593" s="126"/>
      <c r="DV593" s="126"/>
      <c r="DW593" s="127"/>
      <c r="DX593" s="127"/>
      <c r="DY593" s="125">
        <v>199</v>
      </c>
      <c r="DZ593" s="309"/>
      <c r="EA593" s="310"/>
      <c r="EB593" s="311"/>
    </row>
    <row r="594" spans="125:132" ht="21" customHeight="1">
      <c r="DU594" s="126"/>
      <c r="DV594" s="126"/>
      <c r="DW594" s="127"/>
      <c r="DX594" s="127"/>
      <c r="DY594" s="125">
        <v>200</v>
      </c>
      <c r="DZ594" s="309"/>
      <c r="EA594" s="310"/>
      <c r="EB594" s="311"/>
    </row>
    <row r="595" spans="125:132" ht="21" customHeight="1">
      <c r="DU595" s="126"/>
      <c r="DV595" s="126"/>
      <c r="DW595" s="127"/>
      <c r="DX595" s="127"/>
      <c r="DY595" s="125">
        <v>201</v>
      </c>
      <c r="DZ595" s="309"/>
      <c r="EA595" s="310"/>
      <c r="EB595" s="311"/>
    </row>
    <row r="596" spans="125:132" ht="21" customHeight="1">
      <c r="DU596" s="126"/>
      <c r="DV596" s="126"/>
      <c r="DW596" s="127"/>
      <c r="DX596" s="127"/>
      <c r="DY596" s="125">
        <v>202</v>
      </c>
      <c r="DZ596" s="309"/>
      <c r="EA596" s="310"/>
      <c r="EB596" s="311"/>
    </row>
    <row r="597" spans="125:132" ht="21" customHeight="1">
      <c r="DU597" s="126"/>
      <c r="DV597" s="126"/>
      <c r="DW597" s="127"/>
      <c r="DX597" s="127"/>
      <c r="DY597" s="125">
        <v>203</v>
      </c>
      <c r="DZ597" s="309"/>
      <c r="EA597" s="310"/>
      <c r="EB597" s="311"/>
    </row>
    <row r="598" spans="125:132" ht="21" customHeight="1">
      <c r="DU598" s="126"/>
      <c r="DV598" s="126"/>
      <c r="DW598" s="127"/>
      <c r="DX598" s="127"/>
      <c r="DY598" s="125">
        <v>204</v>
      </c>
      <c r="DZ598" s="309"/>
      <c r="EA598" s="310"/>
      <c r="EB598" s="311"/>
    </row>
    <row r="599" spans="125:132" ht="21" customHeight="1">
      <c r="DU599" s="126"/>
      <c r="DV599" s="126"/>
      <c r="DW599" s="127"/>
      <c r="DX599" s="127"/>
      <c r="DY599" s="125">
        <v>205</v>
      </c>
      <c r="DZ599" s="309"/>
      <c r="EA599" s="310"/>
      <c r="EB599" s="311"/>
    </row>
    <row r="600" spans="125:132" ht="21" customHeight="1">
      <c r="DU600" s="126"/>
      <c r="DV600" s="126"/>
      <c r="DW600" s="127"/>
      <c r="DX600" s="127"/>
      <c r="DY600" s="125">
        <v>206</v>
      </c>
      <c r="DZ600" s="309"/>
      <c r="EA600" s="310"/>
      <c r="EB600" s="311"/>
    </row>
    <row r="601" spans="125:132" ht="21" customHeight="1">
      <c r="DU601" s="126"/>
      <c r="DV601" s="126"/>
      <c r="DW601" s="127"/>
      <c r="DX601" s="127"/>
      <c r="DY601" s="125">
        <v>207</v>
      </c>
      <c r="DZ601" s="309"/>
      <c r="EA601" s="310"/>
      <c r="EB601" s="311"/>
    </row>
    <row r="602" spans="125:132" ht="21" customHeight="1">
      <c r="DU602" s="126"/>
      <c r="DV602" s="126"/>
      <c r="DW602" s="127"/>
      <c r="DX602" s="127"/>
      <c r="DY602" s="125">
        <v>208</v>
      </c>
      <c r="DZ602" s="309"/>
      <c r="EA602" s="310"/>
      <c r="EB602" s="311"/>
    </row>
    <row r="603" spans="125:132" ht="21" customHeight="1">
      <c r="DU603" s="126"/>
      <c r="DV603" s="126"/>
      <c r="DW603" s="127"/>
      <c r="DX603" s="127"/>
      <c r="DY603" s="125">
        <v>209</v>
      </c>
      <c r="DZ603" s="309"/>
      <c r="EA603" s="310"/>
      <c r="EB603" s="311"/>
    </row>
    <row r="604" spans="125:132" ht="21" customHeight="1">
      <c r="DU604" s="126"/>
      <c r="DV604" s="126"/>
      <c r="DW604" s="127"/>
      <c r="DX604" s="127"/>
      <c r="DY604" s="125">
        <v>210</v>
      </c>
      <c r="DZ604" s="309"/>
      <c r="EA604" s="310"/>
      <c r="EB604" s="311"/>
    </row>
    <row r="605" spans="125:132" ht="21" customHeight="1">
      <c r="DU605" s="126"/>
      <c r="DV605" s="126"/>
      <c r="DW605" s="127"/>
      <c r="DX605" s="127"/>
      <c r="DY605" s="125">
        <v>211</v>
      </c>
      <c r="DZ605" s="309"/>
      <c r="EA605" s="310"/>
      <c r="EB605" s="311"/>
    </row>
    <row r="606" spans="125:132" ht="21" customHeight="1">
      <c r="DU606" s="126"/>
      <c r="DV606" s="126"/>
      <c r="DW606" s="127"/>
      <c r="DX606" s="127"/>
      <c r="DY606" s="125">
        <v>212</v>
      </c>
      <c r="DZ606" s="309"/>
      <c r="EA606" s="310"/>
      <c r="EB606" s="311"/>
    </row>
    <row r="607" spans="125:132" ht="21" customHeight="1">
      <c r="DU607" s="126"/>
      <c r="DV607" s="126"/>
      <c r="DW607" s="127"/>
      <c r="DX607" s="127"/>
      <c r="DY607" s="125">
        <v>213</v>
      </c>
      <c r="DZ607" s="309"/>
      <c r="EA607" s="310"/>
      <c r="EB607" s="311"/>
    </row>
    <row r="608" spans="125:132" ht="21" customHeight="1">
      <c r="DU608" s="126"/>
      <c r="DV608" s="126"/>
      <c r="DW608" s="127"/>
      <c r="DX608" s="127"/>
      <c r="DY608" s="125">
        <v>214</v>
      </c>
      <c r="DZ608" s="309"/>
      <c r="EA608" s="310"/>
      <c r="EB608" s="311"/>
    </row>
    <row r="609" spans="125:132" ht="21" customHeight="1">
      <c r="DU609" s="126"/>
      <c r="DV609" s="126"/>
      <c r="DW609" s="127"/>
      <c r="DX609" s="127"/>
      <c r="DY609" s="125">
        <v>215</v>
      </c>
      <c r="DZ609" s="309"/>
      <c r="EA609" s="310"/>
      <c r="EB609" s="311"/>
    </row>
    <row r="610" spans="125:132" ht="21" customHeight="1">
      <c r="DU610" s="126"/>
      <c r="DV610" s="126"/>
      <c r="DW610" s="127"/>
      <c r="DX610" s="127"/>
      <c r="DY610" s="125">
        <v>216</v>
      </c>
      <c r="DZ610" s="309"/>
      <c r="EA610" s="310"/>
      <c r="EB610" s="311"/>
    </row>
    <row r="611" spans="125:132" ht="21" customHeight="1">
      <c r="DU611" s="126"/>
      <c r="DV611" s="126"/>
      <c r="DW611" s="127"/>
      <c r="DX611" s="127"/>
      <c r="DY611" s="125">
        <v>217</v>
      </c>
      <c r="DZ611" s="309"/>
      <c r="EA611" s="310"/>
      <c r="EB611" s="311"/>
    </row>
    <row r="612" spans="125:132" ht="21" customHeight="1">
      <c r="DU612" s="126"/>
      <c r="DV612" s="126"/>
      <c r="DW612" s="127"/>
      <c r="DX612" s="127"/>
      <c r="DY612" s="125">
        <v>218</v>
      </c>
      <c r="DZ612" s="309"/>
      <c r="EA612" s="310"/>
      <c r="EB612" s="311"/>
    </row>
    <row r="613" spans="125:132" ht="21" customHeight="1">
      <c r="DU613" s="126"/>
      <c r="DV613" s="126"/>
      <c r="DW613" s="127"/>
      <c r="DX613" s="127"/>
      <c r="DY613" s="125">
        <v>219</v>
      </c>
      <c r="DZ613" s="309"/>
      <c r="EA613" s="310"/>
      <c r="EB613" s="311"/>
    </row>
    <row r="614" spans="125:132" ht="21" customHeight="1">
      <c r="DU614" s="126"/>
      <c r="DV614" s="126"/>
      <c r="DW614" s="127"/>
      <c r="DX614" s="127"/>
      <c r="DY614" s="125">
        <v>220</v>
      </c>
      <c r="DZ614" s="309"/>
      <c r="EA614" s="310"/>
      <c r="EB614" s="311"/>
    </row>
    <row r="615" spans="125:132" ht="21" customHeight="1">
      <c r="DU615" s="126"/>
      <c r="DV615" s="126"/>
      <c r="DW615" s="127"/>
      <c r="DX615" s="127"/>
      <c r="DY615" s="125">
        <v>221</v>
      </c>
      <c r="DZ615" s="309"/>
      <c r="EA615" s="310"/>
      <c r="EB615" s="311"/>
    </row>
    <row r="616" spans="125:132" ht="21" customHeight="1">
      <c r="DU616" s="126"/>
      <c r="DV616" s="126"/>
      <c r="DW616" s="127"/>
      <c r="DX616" s="127"/>
      <c r="DY616" s="125">
        <v>222</v>
      </c>
      <c r="DZ616" s="309"/>
      <c r="EA616" s="310"/>
      <c r="EB616" s="311"/>
    </row>
    <row r="617" spans="125:132" ht="21" customHeight="1">
      <c r="DU617" s="129"/>
      <c r="DV617" s="129"/>
      <c r="DW617" s="127"/>
      <c r="DX617" s="127"/>
      <c r="DY617" s="125">
        <v>223</v>
      </c>
      <c r="DZ617" s="309"/>
      <c r="EA617" s="310"/>
      <c r="EB617" s="311"/>
    </row>
    <row r="618" spans="125:132" ht="21" customHeight="1">
      <c r="DU618" s="126"/>
      <c r="DV618" s="126"/>
      <c r="DW618" s="127"/>
      <c r="DX618" s="127"/>
      <c r="DY618" s="125">
        <v>224</v>
      </c>
      <c r="DZ618" s="309"/>
      <c r="EA618" s="310"/>
      <c r="EB618" s="311"/>
    </row>
    <row r="619" spans="125:132" ht="21" customHeight="1">
      <c r="DU619" s="126"/>
      <c r="DV619" s="126"/>
      <c r="DW619" s="127"/>
      <c r="DX619" s="127"/>
      <c r="DY619" s="125">
        <v>225</v>
      </c>
      <c r="DZ619" s="309"/>
      <c r="EA619" s="310"/>
      <c r="EB619" s="311"/>
    </row>
    <row r="620" spans="125:132" ht="21" customHeight="1">
      <c r="DU620" s="126"/>
      <c r="DV620" s="126"/>
      <c r="DW620" s="127"/>
      <c r="DX620" s="127"/>
      <c r="DY620" s="125">
        <v>226</v>
      </c>
      <c r="DZ620" s="309"/>
      <c r="EA620" s="310"/>
      <c r="EB620" s="311"/>
    </row>
    <row r="621" spans="125:132" ht="21" customHeight="1">
      <c r="DU621" s="126"/>
      <c r="DV621" s="126"/>
      <c r="DW621" s="127"/>
      <c r="DX621" s="127"/>
      <c r="DY621" s="125">
        <v>227</v>
      </c>
      <c r="DZ621" s="309"/>
      <c r="EA621" s="310"/>
      <c r="EB621" s="311"/>
    </row>
    <row r="622" spans="125:132" ht="21" customHeight="1">
      <c r="DU622" s="126"/>
      <c r="DV622" s="126"/>
      <c r="DW622" s="127"/>
      <c r="DX622" s="127"/>
      <c r="DY622" s="125">
        <v>228</v>
      </c>
      <c r="DZ622" s="309"/>
      <c r="EA622" s="310"/>
      <c r="EB622" s="311"/>
    </row>
    <row r="623" spans="125:132" ht="21" customHeight="1">
      <c r="DU623" s="126"/>
      <c r="DV623" s="126"/>
      <c r="DW623" s="127"/>
      <c r="DX623" s="127"/>
      <c r="DY623" s="125">
        <v>229</v>
      </c>
      <c r="DZ623" s="309"/>
      <c r="EA623" s="310"/>
      <c r="EB623" s="311"/>
    </row>
    <row r="624" spans="125:132" ht="21" customHeight="1">
      <c r="DU624" s="126"/>
      <c r="DV624" s="126"/>
      <c r="DW624" s="127"/>
      <c r="DX624" s="127"/>
      <c r="DY624" s="125">
        <v>230</v>
      </c>
      <c r="DZ624" s="309"/>
      <c r="EA624" s="310"/>
      <c r="EB624" s="311"/>
    </row>
    <row r="625" spans="125:132" ht="21" customHeight="1">
      <c r="DU625" s="126"/>
      <c r="DV625" s="126"/>
      <c r="DW625" s="127"/>
      <c r="DX625" s="127"/>
      <c r="DY625" s="125">
        <v>231</v>
      </c>
      <c r="DZ625" s="309"/>
      <c r="EA625" s="310"/>
      <c r="EB625" s="311"/>
    </row>
    <row r="626" spans="125:132" ht="21" customHeight="1">
      <c r="DU626" s="126"/>
      <c r="DV626" s="126"/>
      <c r="DW626" s="127"/>
      <c r="DX626" s="127"/>
      <c r="DY626" s="125">
        <v>232</v>
      </c>
      <c r="DZ626" s="309"/>
      <c r="EA626" s="310"/>
      <c r="EB626" s="311"/>
    </row>
    <row r="627" spans="125:132" ht="21" customHeight="1">
      <c r="DU627" s="126"/>
      <c r="DV627" s="126"/>
      <c r="DW627" s="127"/>
      <c r="DX627" s="127"/>
      <c r="DY627" s="125">
        <v>233</v>
      </c>
      <c r="DZ627" s="309"/>
      <c r="EA627" s="310"/>
      <c r="EB627" s="311"/>
    </row>
    <row r="628" spans="125:132" ht="21" customHeight="1">
      <c r="DU628" s="126"/>
      <c r="DV628" s="126"/>
      <c r="DW628" s="127"/>
      <c r="DX628" s="127"/>
      <c r="DY628" s="125">
        <v>234</v>
      </c>
      <c r="DZ628" s="309"/>
      <c r="EA628" s="310"/>
      <c r="EB628" s="311"/>
    </row>
    <row r="629" spans="125:132" ht="21" customHeight="1">
      <c r="DU629" s="126"/>
      <c r="DV629" s="126"/>
      <c r="DW629" s="127"/>
      <c r="DX629" s="127"/>
      <c r="DY629" s="125">
        <v>235</v>
      </c>
      <c r="DZ629" s="309"/>
      <c r="EA629" s="310"/>
      <c r="EB629" s="311"/>
    </row>
    <row r="630" spans="125:132" ht="21" customHeight="1">
      <c r="DU630" s="126"/>
      <c r="DV630" s="126"/>
      <c r="DW630" s="127"/>
      <c r="DX630" s="127"/>
      <c r="DY630" s="125">
        <v>236</v>
      </c>
      <c r="DZ630" s="309"/>
      <c r="EA630" s="310"/>
      <c r="EB630" s="311"/>
    </row>
    <row r="631" spans="125:132" ht="21" customHeight="1">
      <c r="DU631" s="126"/>
      <c r="DV631" s="126"/>
      <c r="DW631" s="127"/>
      <c r="DX631" s="127"/>
      <c r="DY631" s="125">
        <v>237</v>
      </c>
      <c r="DZ631" s="309"/>
      <c r="EA631" s="310"/>
      <c r="EB631" s="311"/>
    </row>
    <row r="632" spans="125:132" ht="21" customHeight="1">
      <c r="DU632" s="126"/>
      <c r="DV632" s="126"/>
      <c r="DW632" s="127"/>
      <c r="DX632" s="127"/>
      <c r="DY632" s="125">
        <v>238</v>
      </c>
      <c r="DZ632" s="309"/>
      <c r="EA632" s="310"/>
      <c r="EB632" s="311"/>
    </row>
    <row r="633" spans="125:132" ht="21" customHeight="1">
      <c r="DU633" s="126"/>
      <c r="DV633" s="126"/>
      <c r="DW633" s="127"/>
      <c r="DX633" s="127"/>
      <c r="DY633" s="125">
        <v>239</v>
      </c>
      <c r="DZ633" s="309"/>
      <c r="EA633" s="310"/>
      <c r="EB633" s="311"/>
    </row>
    <row r="634" spans="125:132" ht="21" customHeight="1">
      <c r="DU634" s="126"/>
      <c r="DV634" s="126"/>
      <c r="DW634" s="127"/>
      <c r="DX634" s="127"/>
      <c r="DY634" s="125">
        <v>240</v>
      </c>
      <c r="DZ634" s="309"/>
      <c r="EA634" s="310"/>
      <c r="EB634" s="311"/>
    </row>
    <row r="635" spans="125:132" ht="21" customHeight="1">
      <c r="DU635" s="126"/>
      <c r="DV635" s="126"/>
      <c r="DW635" s="127"/>
      <c r="DX635" s="127"/>
      <c r="DY635" s="125">
        <v>241</v>
      </c>
      <c r="DZ635" s="309"/>
      <c r="EA635" s="310"/>
      <c r="EB635" s="311"/>
    </row>
    <row r="636" spans="125:132" ht="21" customHeight="1">
      <c r="DU636" s="126"/>
      <c r="DV636" s="126"/>
      <c r="DW636" s="127"/>
      <c r="DX636" s="127"/>
      <c r="DY636" s="125">
        <v>242</v>
      </c>
      <c r="DZ636" s="309"/>
      <c r="EA636" s="310"/>
      <c r="EB636" s="311"/>
    </row>
    <row r="637" spans="125:132" ht="21" customHeight="1">
      <c r="DU637" s="126"/>
      <c r="DV637" s="126"/>
      <c r="DW637" s="127"/>
      <c r="DX637" s="127"/>
      <c r="DY637" s="125">
        <v>243</v>
      </c>
      <c r="DZ637" s="309"/>
      <c r="EA637" s="310"/>
      <c r="EB637" s="311"/>
    </row>
    <row r="638" spans="125:132" ht="21" customHeight="1">
      <c r="DU638" s="126"/>
      <c r="DV638" s="126"/>
      <c r="DW638" s="127"/>
      <c r="DX638" s="127"/>
      <c r="DY638" s="125">
        <v>244</v>
      </c>
      <c r="DZ638" s="309"/>
      <c r="EA638" s="310"/>
      <c r="EB638" s="311"/>
    </row>
    <row r="639" spans="125:132" ht="21" customHeight="1">
      <c r="DU639" s="126"/>
      <c r="DV639" s="126"/>
      <c r="DW639" s="127"/>
      <c r="DX639" s="127"/>
      <c r="DY639" s="125">
        <v>245</v>
      </c>
      <c r="DZ639" s="309"/>
      <c r="EA639" s="310"/>
      <c r="EB639" s="311"/>
    </row>
    <row r="640" spans="125:132" ht="21" customHeight="1">
      <c r="DU640" s="126"/>
      <c r="DV640" s="126"/>
      <c r="DW640" s="127"/>
      <c r="DX640" s="127"/>
      <c r="DY640" s="125">
        <v>246</v>
      </c>
      <c r="DZ640" s="309"/>
      <c r="EA640" s="310"/>
      <c r="EB640" s="311"/>
    </row>
    <row r="641" spans="125:132" ht="21" customHeight="1">
      <c r="DU641" s="126"/>
      <c r="DV641" s="126"/>
      <c r="DW641" s="127"/>
      <c r="DX641" s="127"/>
      <c r="DY641" s="125">
        <v>247</v>
      </c>
      <c r="DZ641" s="309"/>
      <c r="EA641" s="310"/>
      <c r="EB641" s="311"/>
    </row>
    <row r="642" spans="125:132" ht="21" customHeight="1">
      <c r="DU642" s="126"/>
      <c r="DV642" s="126"/>
      <c r="DW642" s="127"/>
      <c r="DX642" s="127"/>
      <c r="DY642" s="125">
        <v>248</v>
      </c>
      <c r="DZ642" s="309"/>
      <c r="EA642" s="310"/>
      <c r="EB642" s="311"/>
    </row>
    <row r="643" spans="125:132" ht="21" customHeight="1">
      <c r="DU643" s="126"/>
      <c r="DV643" s="126"/>
      <c r="DW643" s="127"/>
      <c r="DX643" s="127"/>
      <c r="DY643" s="125">
        <v>249</v>
      </c>
      <c r="DZ643" s="309"/>
      <c r="EA643" s="310"/>
      <c r="EB643" s="311"/>
    </row>
    <row r="644" spans="125:132" ht="21" customHeight="1">
      <c r="DU644" s="126"/>
      <c r="DV644" s="126"/>
      <c r="DW644" s="127"/>
      <c r="DX644" s="127"/>
      <c r="DY644" s="125">
        <v>250</v>
      </c>
      <c r="DZ644" s="309"/>
      <c r="EA644" s="310"/>
      <c r="EB644" s="311"/>
    </row>
    <row r="645" spans="125:132" ht="21" customHeight="1">
      <c r="DU645" s="126"/>
      <c r="DV645" s="126"/>
      <c r="DW645" s="127"/>
      <c r="DX645" s="127"/>
      <c r="DY645" s="125">
        <v>251</v>
      </c>
      <c r="DZ645" s="309"/>
      <c r="EA645" s="310"/>
      <c r="EB645" s="311"/>
    </row>
    <row r="646" spans="125:132" ht="21" customHeight="1">
      <c r="DU646" s="126"/>
      <c r="DV646" s="126"/>
      <c r="DW646" s="127"/>
      <c r="DX646" s="127"/>
      <c r="DY646" s="125">
        <v>252</v>
      </c>
      <c r="DZ646" s="309"/>
      <c r="EA646" s="310"/>
      <c r="EB646" s="311"/>
    </row>
    <row r="647" spans="125:132" ht="21" customHeight="1">
      <c r="DU647" s="126"/>
      <c r="DV647" s="126"/>
      <c r="DW647" s="127"/>
      <c r="DX647" s="127"/>
      <c r="DY647" s="125">
        <v>253</v>
      </c>
      <c r="DZ647" s="309"/>
      <c r="EA647" s="310"/>
      <c r="EB647" s="311"/>
    </row>
    <row r="648" spans="125:132" ht="21" customHeight="1">
      <c r="DU648" s="126"/>
      <c r="DV648" s="126"/>
      <c r="DW648" s="127"/>
      <c r="DX648" s="127"/>
      <c r="DY648" s="125">
        <v>254</v>
      </c>
      <c r="DZ648" s="309"/>
      <c r="EA648" s="310"/>
      <c r="EB648" s="311"/>
    </row>
    <row r="649" spans="125:132" ht="21" customHeight="1">
      <c r="DU649" s="126"/>
      <c r="DV649" s="126"/>
      <c r="DW649" s="127"/>
      <c r="DX649" s="127"/>
      <c r="DY649" s="125">
        <v>255</v>
      </c>
      <c r="DZ649" s="309"/>
      <c r="EA649" s="310"/>
      <c r="EB649" s="311"/>
    </row>
    <row r="650" spans="125:132" ht="21" customHeight="1">
      <c r="DU650" s="126"/>
      <c r="DV650" s="126"/>
      <c r="DW650" s="127"/>
      <c r="DX650" s="127"/>
      <c r="DY650" s="125">
        <v>256</v>
      </c>
      <c r="DZ650" s="309"/>
      <c r="EA650" s="310"/>
      <c r="EB650" s="311"/>
    </row>
    <row r="651" spans="125:132" ht="21" customHeight="1">
      <c r="DU651" s="126"/>
      <c r="DV651" s="126"/>
      <c r="DW651" s="127"/>
      <c r="DX651" s="127"/>
      <c r="DY651" s="125">
        <v>257</v>
      </c>
      <c r="DZ651" s="309"/>
      <c r="EA651" s="310"/>
      <c r="EB651" s="311"/>
    </row>
    <row r="652" spans="125:132" ht="21" customHeight="1">
      <c r="DU652" s="126"/>
      <c r="DV652" s="126"/>
      <c r="DW652" s="127"/>
      <c r="DX652" s="127"/>
      <c r="DY652" s="125">
        <v>258</v>
      </c>
      <c r="DZ652" s="309"/>
      <c r="EA652" s="310"/>
      <c r="EB652" s="311"/>
    </row>
    <row r="653" spans="125:132" ht="21" customHeight="1">
      <c r="DU653" s="126"/>
      <c r="DV653" s="126"/>
      <c r="DW653" s="127"/>
      <c r="DX653" s="127"/>
      <c r="DY653" s="125">
        <v>259</v>
      </c>
      <c r="DZ653" s="309"/>
      <c r="EA653" s="310"/>
      <c r="EB653" s="311"/>
    </row>
    <row r="654" spans="125:132" ht="21" customHeight="1">
      <c r="DU654" s="126"/>
      <c r="DV654" s="126"/>
      <c r="DW654" s="127"/>
      <c r="DX654" s="127"/>
      <c r="DY654" s="125">
        <v>260</v>
      </c>
      <c r="DZ654" s="309"/>
      <c r="EA654" s="310"/>
      <c r="EB654" s="311"/>
    </row>
    <row r="655" spans="125:132" ht="21" customHeight="1">
      <c r="DU655" s="126"/>
      <c r="DV655" s="126"/>
      <c r="DW655" s="127"/>
      <c r="DX655" s="127"/>
      <c r="DY655" s="125">
        <v>261</v>
      </c>
      <c r="DZ655" s="309"/>
      <c r="EA655" s="310"/>
      <c r="EB655" s="311"/>
    </row>
    <row r="656" spans="125:132" ht="21" customHeight="1">
      <c r="DU656" s="126"/>
      <c r="DV656" s="126"/>
      <c r="DW656" s="127"/>
      <c r="DX656" s="127"/>
      <c r="DY656" s="125">
        <v>262</v>
      </c>
      <c r="DZ656" s="309"/>
      <c r="EA656" s="310"/>
      <c r="EB656" s="311"/>
    </row>
    <row r="657" spans="125:132" ht="21" customHeight="1">
      <c r="DU657" s="126"/>
      <c r="DV657" s="126"/>
      <c r="DW657" s="127"/>
      <c r="DX657" s="127"/>
      <c r="DY657" s="125">
        <v>263</v>
      </c>
      <c r="DZ657" s="309"/>
      <c r="EA657" s="310"/>
      <c r="EB657" s="311"/>
    </row>
    <row r="658" spans="125:132" ht="21" customHeight="1">
      <c r="DU658" s="126"/>
      <c r="DV658" s="126"/>
      <c r="DW658" s="127"/>
      <c r="DX658" s="127"/>
      <c r="DY658" s="125">
        <v>264</v>
      </c>
      <c r="DZ658" s="309"/>
      <c r="EA658" s="310"/>
      <c r="EB658" s="311"/>
    </row>
    <row r="659" spans="125:132" ht="21" customHeight="1">
      <c r="DU659" s="126"/>
      <c r="DV659" s="126"/>
      <c r="DW659" s="127"/>
      <c r="DX659" s="127"/>
      <c r="DY659" s="125">
        <v>265</v>
      </c>
      <c r="DZ659" s="309"/>
      <c r="EA659" s="310"/>
      <c r="EB659" s="311"/>
    </row>
    <row r="660" spans="125:132" ht="21" customHeight="1">
      <c r="DU660" s="126"/>
      <c r="DV660" s="126"/>
      <c r="DW660" s="127"/>
      <c r="DX660" s="127"/>
      <c r="DY660" s="125">
        <v>266</v>
      </c>
      <c r="DZ660" s="309"/>
      <c r="EA660" s="310"/>
      <c r="EB660" s="311"/>
    </row>
    <row r="661" spans="125:132" ht="21" customHeight="1">
      <c r="DU661" s="126"/>
      <c r="DV661" s="126"/>
      <c r="DW661" s="127"/>
      <c r="DX661" s="127"/>
      <c r="DY661" s="125">
        <v>267</v>
      </c>
      <c r="DZ661" s="309"/>
      <c r="EA661" s="310"/>
      <c r="EB661" s="311"/>
    </row>
    <row r="662" spans="125:132" ht="21" customHeight="1">
      <c r="DU662" s="126"/>
      <c r="DV662" s="126"/>
      <c r="DW662" s="127"/>
      <c r="DX662" s="127"/>
      <c r="DY662" s="125">
        <v>268</v>
      </c>
      <c r="DZ662" s="309"/>
      <c r="EA662" s="310"/>
      <c r="EB662" s="311"/>
    </row>
    <row r="663" spans="125:132" ht="21" customHeight="1">
      <c r="DU663" s="126"/>
      <c r="DV663" s="126"/>
      <c r="DW663" s="127"/>
      <c r="DX663" s="127"/>
      <c r="DY663" s="125">
        <v>269</v>
      </c>
      <c r="DZ663" s="309"/>
      <c r="EA663" s="310"/>
      <c r="EB663" s="311"/>
    </row>
    <row r="664" spans="125:132" ht="21" customHeight="1">
      <c r="DU664" s="126"/>
      <c r="DV664" s="126"/>
      <c r="DW664" s="127"/>
      <c r="DX664" s="127"/>
      <c r="DY664" s="125">
        <v>270</v>
      </c>
      <c r="DZ664" s="309"/>
      <c r="EA664" s="310"/>
      <c r="EB664" s="311"/>
    </row>
    <row r="665" spans="125:132" ht="21" customHeight="1">
      <c r="DU665" s="126"/>
      <c r="DV665" s="126"/>
      <c r="DW665" s="127"/>
      <c r="DX665" s="127"/>
      <c r="DY665" s="125">
        <v>271</v>
      </c>
      <c r="DZ665" s="309"/>
      <c r="EA665" s="310"/>
      <c r="EB665" s="311"/>
    </row>
    <row r="666" spans="125:132" ht="21" customHeight="1">
      <c r="DU666" s="126"/>
      <c r="DV666" s="126"/>
      <c r="DW666" s="127"/>
      <c r="DX666" s="127"/>
      <c r="DY666" s="125">
        <v>272</v>
      </c>
      <c r="DZ666" s="309"/>
      <c r="EA666" s="310"/>
      <c r="EB666" s="311"/>
    </row>
    <row r="667" spans="125:132" ht="21" customHeight="1">
      <c r="DU667" s="126"/>
      <c r="DV667" s="126"/>
      <c r="DW667" s="127"/>
      <c r="DX667" s="127"/>
      <c r="DY667" s="125">
        <v>273</v>
      </c>
      <c r="DZ667" s="309"/>
      <c r="EA667" s="310"/>
      <c r="EB667" s="311"/>
    </row>
    <row r="668" spans="125:132" ht="21" customHeight="1">
      <c r="DU668" s="126"/>
      <c r="DV668" s="126"/>
      <c r="DW668" s="127"/>
      <c r="DX668" s="127"/>
      <c r="DY668" s="125">
        <v>274</v>
      </c>
      <c r="DZ668" s="309"/>
      <c r="EA668" s="310"/>
      <c r="EB668" s="311"/>
    </row>
    <row r="669" spans="125:132" ht="21" customHeight="1">
      <c r="DU669" s="126"/>
      <c r="DV669" s="126"/>
      <c r="DW669" s="127"/>
      <c r="DX669" s="127"/>
      <c r="DY669" s="125">
        <v>275</v>
      </c>
      <c r="DZ669" s="309"/>
      <c r="EA669" s="310"/>
      <c r="EB669" s="311"/>
    </row>
    <row r="670" spans="125:132" ht="21" customHeight="1">
      <c r="DU670" s="126"/>
      <c r="DV670" s="126"/>
      <c r="DW670" s="127"/>
      <c r="DX670" s="127"/>
      <c r="DY670" s="125">
        <v>276</v>
      </c>
      <c r="DZ670" s="309"/>
      <c r="EA670" s="310"/>
      <c r="EB670" s="311"/>
    </row>
    <row r="671" spans="125:132" ht="21" customHeight="1">
      <c r="DU671" s="126"/>
      <c r="DV671" s="126"/>
      <c r="DW671" s="127"/>
      <c r="DX671" s="127"/>
      <c r="DY671" s="125">
        <v>277</v>
      </c>
      <c r="DZ671" s="309"/>
      <c r="EA671" s="310"/>
      <c r="EB671" s="311"/>
    </row>
    <row r="672" spans="125:132" ht="21" customHeight="1">
      <c r="DU672" s="126"/>
      <c r="DV672" s="126"/>
      <c r="DW672" s="127"/>
      <c r="DX672" s="127"/>
      <c r="DY672" s="125">
        <v>278</v>
      </c>
      <c r="DZ672" s="309"/>
      <c r="EA672" s="310"/>
      <c r="EB672" s="311"/>
    </row>
    <row r="673" spans="125:132" ht="21" customHeight="1">
      <c r="DU673" s="126"/>
      <c r="DV673" s="126"/>
      <c r="DW673" s="127"/>
      <c r="DX673" s="127"/>
      <c r="DY673" s="125">
        <v>279</v>
      </c>
      <c r="DZ673" s="309"/>
      <c r="EA673" s="310"/>
      <c r="EB673" s="311"/>
    </row>
    <row r="674" spans="125:132" ht="21" customHeight="1">
      <c r="DU674" s="126"/>
      <c r="DV674" s="126"/>
      <c r="DW674" s="127"/>
      <c r="DX674" s="127"/>
      <c r="DY674" s="125">
        <v>280</v>
      </c>
      <c r="DZ674" s="309"/>
      <c r="EA674" s="310"/>
      <c r="EB674" s="311"/>
    </row>
    <row r="675" spans="125:132" ht="21" customHeight="1">
      <c r="DU675" s="126"/>
      <c r="DV675" s="126"/>
      <c r="DW675" s="127"/>
      <c r="DX675" s="127"/>
      <c r="DY675" s="125">
        <v>281</v>
      </c>
      <c r="DZ675" s="309"/>
      <c r="EA675" s="310"/>
      <c r="EB675" s="311"/>
    </row>
    <row r="676" spans="125:132" ht="21" customHeight="1">
      <c r="DU676" s="126"/>
      <c r="DV676" s="126"/>
      <c r="DW676" s="127"/>
      <c r="DX676" s="127"/>
      <c r="DY676" s="125">
        <v>282</v>
      </c>
      <c r="DZ676" s="309"/>
      <c r="EA676" s="310"/>
      <c r="EB676" s="311"/>
    </row>
    <row r="677" spans="125:132" ht="21" customHeight="1">
      <c r="DU677" s="126"/>
      <c r="DV677" s="126"/>
      <c r="DW677" s="127"/>
      <c r="DX677" s="127"/>
      <c r="DY677" s="125">
        <v>283</v>
      </c>
      <c r="DZ677" s="309"/>
      <c r="EA677" s="310"/>
      <c r="EB677" s="311"/>
    </row>
    <row r="678" spans="125:132" ht="21" customHeight="1">
      <c r="DU678" s="126"/>
      <c r="DV678" s="126"/>
      <c r="DW678" s="127"/>
      <c r="DX678" s="127"/>
      <c r="DY678" s="125">
        <v>284</v>
      </c>
      <c r="DZ678" s="309"/>
      <c r="EA678" s="310"/>
      <c r="EB678" s="311"/>
    </row>
    <row r="679" spans="125:132" ht="21" customHeight="1">
      <c r="DU679" s="126"/>
      <c r="DV679" s="126"/>
      <c r="DW679" s="127"/>
      <c r="DX679" s="127"/>
      <c r="DY679" s="125">
        <v>285</v>
      </c>
      <c r="DZ679" s="309"/>
      <c r="EA679" s="310"/>
      <c r="EB679" s="311"/>
    </row>
    <row r="680" spans="125:132" ht="21" customHeight="1">
      <c r="DU680" s="126"/>
      <c r="DV680" s="126"/>
      <c r="DW680" s="127"/>
      <c r="DX680" s="127"/>
      <c r="DY680" s="125">
        <v>286</v>
      </c>
      <c r="DZ680" s="309"/>
      <c r="EA680" s="310"/>
      <c r="EB680" s="311"/>
    </row>
    <row r="681" spans="125:132" ht="21" customHeight="1">
      <c r="DU681" s="126"/>
      <c r="DV681" s="126"/>
      <c r="DW681" s="127"/>
      <c r="DX681" s="127"/>
      <c r="DY681" s="125">
        <v>287</v>
      </c>
      <c r="DZ681" s="309"/>
      <c r="EA681" s="310"/>
      <c r="EB681" s="311"/>
    </row>
    <row r="682" spans="125:132" ht="21" customHeight="1">
      <c r="DU682" s="126"/>
      <c r="DV682" s="126"/>
      <c r="DW682" s="127"/>
      <c r="DX682" s="127"/>
      <c r="DY682" s="125">
        <v>288</v>
      </c>
      <c r="DZ682" s="309"/>
      <c r="EA682" s="310"/>
      <c r="EB682" s="311"/>
    </row>
    <row r="683" spans="125:132" ht="21" customHeight="1">
      <c r="DU683" s="126"/>
      <c r="DV683" s="126"/>
      <c r="DW683" s="127"/>
      <c r="DX683" s="127"/>
      <c r="DY683" s="125">
        <v>289</v>
      </c>
      <c r="DZ683" s="309"/>
      <c r="EA683" s="310"/>
      <c r="EB683" s="311"/>
    </row>
    <row r="684" spans="125:132" ht="21" customHeight="1">
      <c r="DU684" s="126"/>
      <c r="DV684" s="126"/>
      <c r="DW684" s="127"/>
      <c r="DX684" s="127"/>
      <c r="DY684" s="125">
        <v>290</v>
      </c>
      <c r="DZ684" s="309"/>
      <c r="EA684" s="310"/>
      <c r="EB684" s="311"/>
    </row>
    <row r="685" spans="125:132" ht="21" customHeight="1">
      <c r="DU685" s="126"/>
      <c r="DV685" s="126"/>
      <c r="DW685" s="127"/>
      <c r="DX685" s="127"/>
      <c r="DY685" s="125">
        <v>291</v>
      </c>
      <c r="DZ685" s="309"/>
      <c r="EA685" s="310"/>
      <c r="EB685" s="311"/>
    </row>
    <row r="686" spans="125:132" ht="21" customHeight="1">
      <c r="DU686" s="126"/>
      <c r="DV686" s="126"/>
      <c r="DW686" s="127"/>
      <c r="DX686" s="127"/>
      <c r="DY686" s="125">
        <v>292</v>
      </c>
      <c r="DZ686" s="309"/>
      <c r="EA686" s="310"/>
      <c r="EB686" s="311"/>
    </row>
    <row r="687" spans="125:132" ht="21" customHeight="1">
      <c r="DU687" s="126"/>
      <c r="DV687" s="126"/>
      <c r="DW687" s="127"/>
      <c r="DX687" s="127"/>
      <c r="DY687" s="125">
        <v>293</v>
      </c>
      <c r="DZ687" s="309"/>
      <c r="EA687" s="310"/>
      <c r="EB687" s="311"/>
    </row>
    <row r="688" spans="125:132" ht="21" customHeight="1">
      <c r="DU688" s="126"/>
      <c r="DV688" s="126"/>
      <c r="DW688" s="127"/>
      <c r="DX688" s="127"/>
      <c r="DY688" s="125">
        <v>294</v>
      </c>
      <c r="DZ688" s="309"/>
      <c r="EA688" s="310"/>
      <c r="EB688" s="311"/>
    </row>
    <row r="689" spans="125:132" ht="21" customHeight="1">
      <c r="DU689" s="126"/>
      <c r="DV689" s="126"/>
      <c r="DW689" s="127"/>
      <c r="DX689" s="127"/>
      <c r="DY689" s="125">
        <v>295</v>
      </c>
      <c r="DZ689" s="309"/>
      <c r="EA689" s="310"/>
      <c r="EB689" s="311"/>
    </row>
    <row r="690" spans="125:132" ht="21" customHeight="1">
      <c r="DU690" s="126"/>
      <c r="DV690" s="126"/>
      <c r="DW690" s="127"/>
      <c r="DX690" s="127"/>
      <c r="DY690" s="125">
        <v>296</v>
      </c>
      <c r="DZ690" s="309"/>
      <c r="EA690" s="310"/>
      <c r="EB690" s="311"/>
    </row>
    <row r="691" spans="125:132" ht="21" customHeight="1">
      <c r="DU691" s="126"/>
      <c r="DV691" s="126"/>
      <c r="DW691" s="127"/>
      <c r="DX691" s="127"/>
      <c r="DY691" s="125">
        <v>297</v>
      </c>
      <c r="DZ691" s="309"/>
      <c r="EA691" s="310"/>
      <c r="EB691" s="311"/>
    </row>
    <row r="692" spans="125:132" ht="21" customHeight="1">
      <c r="DU692" s="126"/>
      <c r="DV692" s="126"/>
      <c r="DW692" s="127"/>
      <c r="DX692" s="127"/>
      <c r="DY692" s="125">
        <v>298</v>
      </c>
      <c r="DZ692" s="309"/>
      <c r="EA692" s="310"/>
      <c r="EB692" s="311"/>
    </row>
    <row r="693" spans="125:132" ht="21" customHeight="1">
      <c r="DU693" s="126"/>
      <c r="DV693" s="126"/>
      <c r="DW693" s="127"/>
      <c r="DX693" s="127"/>
      <c r="DY693" s="125">
        <v>299</v>
      </c>
      <c r="DZ693" s="309"/>
      <c r="EA693" s="310"/>
      <c r="EB693" s="311"/>
    </row>
    <row r="694" spans="125:132" ht="21" customHeight="1">
      <c r="DU694" s="126"/>
      <c r="DV694" s="126"/>
      <c r="DW694" s="127"/>
      <c r="DX694" s="127"/>
      <c r="DY694" s="125">
        <v>300</v>
      </c>
      <c r="DZ694" s="309"/>
      <c r="EA694" s="310"/>
      <c r="EB694" s="311"/>
    </row>
    <row r="695" spans="125:132" ht="21" customHeight="1">
      <c r="DU695" s="126"/>
      <c r="DV695" s="126"/>
      <c r="DW695" s="127"/>
      <c r="DX695" s="127"/>
      <c r="DY695" s="125">
        <v>301</v>
      </c>
      <c r="DZ695" s="309"/>
      <c r="EA695" s="310"/>
      <c r="EB695" s="311"/>
    </row>
    <row r="696" spans="125:132" ht="21" customHeight="1">
      <c r="DU696" s="126"/>
      <c r="DV696" s="126"/>
      <c r="DW696" s="127"/>
      <c r="DX696" s="127"/>
      <c r="DY696" s="125">
        <v>302</v>
      </c>
      <c r="DZ696" s="309"/>
      <c r="EA696" s="310"/>
      <c r="EB696" s="311"/>
    </row>
    <row r="697" spans="125:132" ht="21" customHeight="1">
      <c r="DU697" s="126"/>
      <c r="DV697" s="126"/>
      <c r="DW697" s="127"/>
      <c r="DX697" s="127"/>
      <c r="DY697" s="125">
        <v>303</v>
      </c>
      <c r="DZ697" s="309"/>
      <c r="EA697" s="310"/>
      <c r="EB697" s="311"/>
    </row>
    <row r="698" spans="125:132" ht="21" customHeight="1">
      <c r="DU698" s="126"/>
      <c r="DV698" s="126"/>
      <c r="DW698" s="127"/>
      <c r="DX698" s="127"/>
      <c r="DY698" s="125">
        <v>304</v>
      </c>
      <c r="DZ698" s="309"/>
      <c r="EA698" s="310"/>
      <c r="EB698" s="311"/>
    </row>
    <row r="699" spans="125:132" ht="21" customHeight="1">
      <c r="DU699" s="129"/>
      <c r="DV699" s="129"/>
      <c r="DW699" s="127"/>
      <c r="DX699" s="127"/>
      <c r="DY699" s="125">
        <v>305</v>
      </c>
      <c r="DZ699" s="309"/>
      <c r="EA699" s="310"/>
      <c r="EB699" s="311"/>
    </row>
    <row r="700" spans="125:132" ht="21" customHeight="1" thickBot="1">
      <c r="DU700" s="175"/>
      <c r="DV700" s="175"/>
      <c r="DW700" s="127"/>
      <c r="DX700" s="172"/>
      <c r="DY700" s="125">
        <v>306</v>
      </c>
      <c r="DZ700" s="309"/>
      <c r="EA700" s="310"/>
      <c r="EB700" s="311"/>
    </row>
    <row r="701" spans="125:132" ht="21" customHeight="1">
      <c r="DU701" s="126"/>
      <c r="DV701" s="126"/>
      <c r="DW701" s="127"/>
      <c r="DX701" s="127"/>
      <c r="DY701" s="125">
        <v>307</v>
      </c>
      <c r="DZ701" s="309"/>
      <c r="EA701" s="310"/>
      <c r="EB701" s="311"/>
    </row>
    <row r="702" spans="125:132" ht="21" customHeight="1">
      <c r="DU702" s="126"/>
      <c r="DV702" s="126"/>
      <c r="DW702" s="127"/>
      <c r="DX702" s="127"/>
      <c r="DY702" s="125">
        <v>308</v>
      </c>
      <c r="DZ702" s="309"/>
      <c r="EA702" s="310"/>
      <c r="EB702" s="311"/>
    </row>
    <row r="703" spans="125:132" ht="21" customHeight="1">
      <c r="DU703" s="126"/>
      <c r="DV703" s="126"/>
      <c r="DW703" s="127"/>
      <c r="DX703" s="127"/>
      <c r="DY703" s="125">
        <v>309</v>
      </c>
      <c r="DZ703" s="309"/>
      <c r="EA703" s="310"/>
      <c r="EB703" s="311"/>
    </row>
    <row r="704" spans="125:132" ht="21" customHeight="1">
      <c r="DU704" s="126"/>
      <c r="DV704" s="126"/>
      <c r="DW704" s="127"/>
      <c r="DX704" s="127"/>
      <c r="DY704" s="125">
        <v>310</v>
      </c>
      <c r="DZ704" s="309"/>
      <c r="EA704" s="310"/>
      <c r="EB704" s="311"/>
    </row>
    <row r="705" spans="125:132" ht="21" customHeight="1">
      <c r="DU705" s="126"/>
      <c r="DV705" s="126"/>
      <c r="DW705" s="127"/>
      <c r="DX705" s="127"/>
      <c r="DY705" s="125">
        <v>311</v>
      </c>
      <c r="DZ705" s="309"/>
      <c r="EA705" s="310"/>
      <c r="EB705" s="311"/>
    </row>
    <row r="706" spans="125:132" ht="21" customHeight="1">
      <c r="DU706" s="126"/>
      <c r="DV706" s="126"/>
      <c r="DW706" s="127"/>
      <c r="DX706" s="127"/>
      <c r="DY706" s="125">
        <v>312</v>
      </c>
      <c r="DZ706" s="309"/>
      <c r="EA706" s="310"/>
      <c r="EB706" s="311"/>
    </row>
    <row r="707" spans="125:132" ht="21" customHeight="1">
      <c r="DU707" s="126"/>
      <c r="DV707" s="126"/>
      <c r="DW707" s="127"/>
      <c r="DX707" s="127"/>
      <c r="DY707" s="125">
        <v>313</v>
      </c>
      <c r="DZ707" s="309"/>
      <c r="EA707" s="310"/>
      <c r="EB707" s="311"/>
    </row>
    <row r="708" spans="125:132" ht="21" customHeight="1">
      <c r="DU708" s="126"/>
      <c r="DV708" s="126"/>
      <c r="DW708" s="127"/>
      <c r="DX708" s="127"/>
      <c r="DY708" s="125">
        <v>314</v>
      </c>
      <c r="DZ708" s="309"/>
      <c r="EA708" s="310"/>
      <c r="EB708" s="311"/>
    </row>
    <row r="709" spans="125:132" ht="21" customHeight="1">
      <c r="DU709" s="126"/>
      <c r="DV709" s="126"/>
      <c r="DW709" s="127"/>
      <c r="DX709" s="127"/>
      <c r="DY709" s="125">
        <v>315</v>
      </c>
      <c r="DZ709" s="309"/>
      <c r="EA709" s="310"/>
      <c r="EB709" s="311"/>
    </row>
    <row r="710" spans="125:132" ht="21" customHeight="1">
      <c r="DU710" s="126"/>
      <c r="DV710" s="126"/>
      <c r="DW710" s="127"/>
      <c r="DX710" s="127"/>
      <c r="DY710" s="125">
        <v>316</v>
      </c>
      <c r="DZ710" s="309"/>
      <c r="EA710" s="310"/>
      <c r="EB710" s="311"/>
    </row>
    <row r="711" spans="125:132" ht="21" customHeight="1">
      <c r="DU711" s="126"/>
      <c r="DV711" s="126"/>
      <c r="DW711" s="127"/>
      <c r="DX711" s="127"/>
      <c r="DY711" s="125">
        <v>317</v>
      </c>
      <c r="DZ711" s="309"/>
      <c r="EA711" s="310"/>
      <c r="EB711" s="311"/>
    </row>
    <row r="712" spans="125:132" ht="21" customHeight="1">
      <c r="DU712" s="126"/>
      <c r="DV712" s="126"/>
      <c r="DW712" s="127"/>
      <c r="DX712" s="127"/>
      <c r="DY712" s="125">
        <v>318</v>
      </c>
      <c r="DZ712" s="309"/>
      <c r="EA712" s="310"/>
      <c r="EB712" s="311"/>
    </row>
    <row r="713" spans="125:132" ht="21" customHeight="1">
      <c r="DU713" s="126"/>
      <c r="DV713" s="126"/>
      <c r="DW713" s="127"/>
      <c r="DX713" s="127"/>
      <c r="DY713" s="125">
        <v>319</v>
      </c>
      <c r="DZ713" s="309"/>
      <c r="EA713" s="310"/>
      <c r="EB713" s="311"/>
    </row>
    <row r="714" spans="125:132" ht="21" customHeight="1">
      <c r="DU714" s="126"/>
      <c r="DV714" s="126"/>
      <c r="DW714" s="127"/>
      <c r="DX714" s="127"/>
      <c r="DY714" s="125">
        <v>320</v>
      </c>
      <c r="DZ714" s="309"/>
      <c r="EA714" s="310"/>
      <c r="EB714" s="311"/>
    </row>
    <row r="715" spans="125:132" ht="21" customHeight="1">
      <c r="DU715" s="126"/>
      <c r="DV715" s="126"/>
      <c r="DW715" s="127"/>
      <c r="DX715" s="127"/>
      <c r="DY715" s="125">
        <v>321</v>
      </c>
      <c r="DZ715" s="309"/>
      <c r="EA715" s="310"/>
      <c r="EB715" s="311"/>
    </row>
    <row r="716" spans="125:132" ht="21" customHeight="1">
      <c r="DU716" s="126"/>
      <c r="DV716" s="126"/>
      <c r="DW716" s="127"/>
      <c r="DX716" s="127"/>
      <c r="DY716" s="125">
        <v>322</v>
      </c>
      <c r="DZ716" s="309"/>
      <c r="EA716" s="310"/>
      <c r="EB716" s="311"/>
    </row>
    <row r="717" spans="125:132" ht="21" customHeight="1">
      <c r="DU717" s="126"/>
      <c r="DV717" s="126"/>
      <c r="DW717" s="127"/>
      <c r="DX717" s="127"/>
      <c r="DY717" s="125">
        <v>323</v>
      </c>
      <c r="DZ717" s="309"/>
      <c r="EA717" s="310"/>
      <c r="EB717" s="311"/>
    </row>
    <row r="718" spans="125:132" ht="21" customHeight="1">
      <c r="DU718" s="126"/>
      <c r="DV718" s="126"/>
      <c r="DW718" s="127"/>
      <c r="DX718" s="127"/>
      <c r="DY718" s="125">
        <v>324</v>
      </c>
      <c r="DZ718" s="309"/>
      <c r="EA718" s="310"/>
      <c r="EB718" s="311"/>
    </row>
    <row r="719" spans="125:132" ht="21" customHeight="1">
      <c r="DU719" s="126"/>
      <c r="DV719" s="126"/>
      <c r="DW719" s="127"/>
      <c r="DX719" s="127"/>
      <c r="DY719" s="125">
        <v>325</v>
      </c>
      <c r="DZ719" s="309"/>
      <c r="EA719" s="310"/>
      <c r="EB719" s="311"/>
    </row>
    <row r="720" spans="125:132" ht="21" customHeight="1">
      <c r="DU720" s="126"/>
      <c r="DV720" s="126"/>
      <c r="DW720" s="127"/>
      <c r="DX720" s="127"/>
      <c r="DY720" s="125">
        <v>326</v>
      </c>
      <c r="DZ720" s="309"/>
      <c r="EA720" s="310"/>
      <c r="EB720" s="311"/>
    </row>
    <row r="721" spans="125:132" ht="21" customHeight="1">
      <c r="DU721" s="126"/>
      <c r="DV721" s="126"/>
      <c r="DW721" s="127"/>
      <c r="DX721" s="127"/>
      <c r="DY721" s="125">
        <v>327</v>
      </c>
      <c r="DZ721" s="309"/>
      <c r="EA721" s="310"/>
      <c r="EB721" s="311"/>
    </row>
    <row r="722" spans="125:132" ht="21" customHeight="1">
      <c r="DU722" s="126"/>
      <c r="DV722" s="126"/>
      <c r="DW722" s="127"/>
      <c r="DX722" s="127"/>
      <c r="DY722" s="125">
        <v>328</v>
      </c>
      <c r="DZ722" s="309"/>
      <c r="EA722" s="310"/>
      <c r="EB722" s="311"/>
    </row>
    <row r="723" spans="125:132" ht="21" customHeight="1">
      <c r="DU723" s="126"/>
      <c r="DV723" s="126"/>
      <c r="DW723" s="127"/>
      <c r="DX723" s="127"/>
      <c r="DY723" s="125">
        <v>329</v>
      </c>
      <c r="DZ723" s="309"/>
      <c r="EA723" s="310"/>
      <c r="EB723" s="311"/>
    </row>
    <row r="724" spans="125:132" ht="21" customHeight="1">
      <c r="DU724" s="126"/>
      <c r="DV724" s="126"/>
      <c r="DW724" s="127"/>
      <c r="DX724" s="127"/>
      <c r="DY724" s="125">
        <v>330</v>
      </c>
      <c r="DZ724" s="309"/>
      <c r="EA724" s="310"/>
      <c r="EB724" s="311"/>
    </row>
    <row r="725" spans="125:132" ht="21" customHeight="1">
      <c r="DU725" s="126"/>
      <c r="DV725" s="126"/>
      <c r="DW725" s="127"/>
      <c r="DX725" s="127"/>
      <c r="DY725" s="125">
        <v>331</v>
      </c>
      <c r="DZ725" s="309"/>
      <c r="EA725" s="310"/>
      <c r="EB725" s="311"/>
    </row>
    <row r="726" spans="125:132" ht="21" customHeight="1">
      <c r="DU726" s="126"/>
      <c r="DV726" s="126"/>
      <c r="DW726" s="127"/>
      <c r="DX726" s="127"/>
      <c r="DY726" s="125">
        <v>332</v>
      </c>
      <c r="DZ726" s="309"/>
      <c r="EA726" s="310"/>
      <c r="EB726" s="311"/>
    </row>
    <row r="727" spans="125:132" ht="21" customHeight="1">
      <c r="DU727" s="126"/>
      <c r="DV727" s="126"/>
      <c r="DW727" s="127"/>
      <c r="DX727" s="127"/>
      <c r="DY727" s="125">
        <v>333</v>
      </c>
      <c r="DZ727" s="309"/>
      <c r="EA727" s="310"/>
      <c r="EB727" s="311"/>
    </row>
    <row r="728" spans="125:132" ht="21" customHeight="1">
      <c r="DU728" s="126"/>
      <c r="DV728" s="126"/>
      <c r="DW728" s="127"/>
      <c r="DX728" s="127"/>
      <c r="DY728" s="125">
        <v>334</v>
      </c>
      <c r="DZ728" s="309"/>
      <c r="EA728" s="310"/>
      <c r="EB728" s="311"/>
    </row>
    <row r="729" spans="125:132" ht="21" customHeight="1">
      <c r="DU729" s="126"/>
      <c r="DV729" s="126"/>
      <c r="DW729" s="127"/>
      <c r="DX729" s="127"/>
      <c r="DY729" s="125">
        <v>335</v>
      </c>
      <c r="DZ729" s="309"/>
      <c r="EA729" s="310"/>
      <c r="EB729" s="311"/>
    </row>
    <row r="730" spans="125:132" ht="21" customHeight="1">
      <c r="DU730" s="126"/>
      <c r="DV730" s="126"/>
      <c r="DW730" s="127"/>
      <c r="DX730" s="127"/>
      <c r="DY730" s="125">
        <v>336</v>
      </c>
      <c r="DZ730" s="309"/>
      <c r="EA730" s="310"/>
      <c r="EB730" s="311"/>
    </row>
    <row r="731" spans="125:132" ht="21" customHeight="1">
      <c r="DU731" s="126"/>
      <c r="DV731" s="126"/>
      <c r="DW731" s="127"/>
      <c r="DX731" s="127"/>
      <c r="DY731" s="125">
        <v>337</v>
      </c>
      <c r="DZ731" s="309"/>
      <c r="EA731" s="310"/>
      <c r="EB731" s="311"/>
    </row>
    <row r="732" spans="125:132" ht="21" customHeight="1">
      <c r="DU732" s="126"/>
      <c r="DV732" s="126"/>
      <c r="DW732" s="127"/>
      <c r="DX732" s="127"/>
      <c r="DY732" s="125">
        <v>338</v>
      </c>
      <c r="DZ732" s="309"/>
      <c r="EA732" s="310"/>
      <c r="EB732" s="311"/>
    </row>
    <row r="733" spans="125:132" ht="21" customHeight="1">
      <c r="DU733" s="126"/>
      <c r="DV733" s="126"/>
      <c r="DW733" s="127"/>
      <c r="DX733" s="127"/>
      <c r="DY733" s="125">
        <v>339</v>
      </c>
      <c r="DZ733" s="309"/>
      <c r="EA733" s="310"/>
      <c r="EB733" s="311"/>
    </row>
    <row r="734" spans="125:132" ht="21" customHeight="1">
      <c r="DU734" s="126"/>
      <c r="DV734" s="126"/>
      <c r="DW734" s="127"/>
      <c r="DX734" s="127"/>
      <c r="DY734" s="125">
        <v>340</v>
      </c>
      <c r="DZ734" s="309"/>
      <c r="EA734" s="310"/>
      <c r="EB734" s="311"/>
    </row>
    <row r="735" spans="125:132" ht="21" customHeight="1">
      <c r="DU735" s="126"/>
      <c r="DV735" s="126"/>
      <c r="DW735" s="127"/>
      <c r="DX735" s="127"/>
      <c r="DY735" s="125">
        <v>341</v>
      </c>
      <c r="DZ735" s="309"/>
      <c r="EA735" s="310"/>
      <c r="EB735" s="311"/>
    </row>
    <row r="736" spans="125:132" ht="21" customHeight="1">
      <c r="DU736" s="126"/>
      <c r="DV736" s="126"/>
      <c r="DW736" s="127"/>
      <c r="DX736" s="127"/>
      <c r="DY736" s="125">
        <v>342</v>
      </c>
      <c r="DZ736" s="309"/>
      <c r="EA736" s="310"/>
      <c r="EB736" s="311"/>
    </row>
    <row r="737" spans="125:132" ht="21" customHeight="1">
      <c r="DU737" s="126"/>
      <c r="DV737" s="126"/>
      <c r="DW737" s="127"/>
      <c r="DX737" s="127"/>
      <c r="DY737" s="125">
        <v>343</v>
      </c>
      <c r="DZ737" s="309"/>
      <c r="EA737" s="310"/>
      <c r="EB737" s="311"/>
    </row>
    <row r="738" spans="125:132" ht="21" customHeight="1">
      <c r="DU738" s="126"/>
      <c r="DV738" s="126"/>
      <c r="DW738" s="127"/>
      <c r="DX738" s="127"/>
      <c r="DY738" s="125">
        <v>344</v>
      </c>
      <c r="DZ738" s="309"/>
      <c r="EA738" s="310"/>
      <c r="EB738" s="311"/>
    </row>
    <row r="739" spans="125:132" ht="21" customHeight="1">
      <c r="DU739" s="126"/>
      <c r="DV739" s="126"/>
      <c r="DW739" s="127"/>
      <c r="DX739" s="127"/>
      <c r="DY739" s="125">
        <v>345</v>
      </c>
      <c r="DZ739" s="309"/>
      <c r="EA739" s="310"/>
      <c r="EB739" s="311"/>
    </row>
    <row r="740" spans="125:132" ht="21" customHeight="1">
      <c r="DU740" s="126"/>
      <c r="DV740" s="126"/>
      <c r="DW740" s="127"/>
      <c r="DX740" s="127"/>
      <c r="DY740" s="125">
        <v>346</v>
      </c>
      <c r="DZ740" s="309"/>
      <c r="EA740" s="310"/>
      <c r="EB740" s="311"/>
    </row>
    <row r="741" spans="125:132" ht="21" customHeight="1">
      <c r="DU741" s="126"/>
      <c r="DV741" s="126"/>
      <c r="DW741" s="127"/>
      <c r="DX741" s="127"/>
      <c r="DY741" s="125">
        <v>347</v>
      </c>
      <c r="DZ741" s="309"/>
      <c r="EA741" s="310"/>
      <c r="EB741" s="311"/>
    </row>
    <row r="742" spans="125:132" ht="21" customHeight="1">
      <c r="DU742" s="126"/>
      <c r="DV742" s="126"/>
      <c r="DW742" s="127"/>
      <c r="DX742" s="127"/>
      <c r="DY742" s="125">
        <v>348</v>
      </c>
      <c r="DZ742" s="309"/>
      <c r="EA742" s="310"/>
      <c r="EB742" s="311"/>
    </row>
    <row r="743" spans="125:132" ht="21" customHeight="1">
      <c r="DU743" s="126"/>
      <c r="DV743" s="126"/>
      <c r="DW743" s="127"/>
      <c r="DX743" s="127"/>
      <c r="DY743" s="125">
        <v>349</v>
      </c>
      <c r="DZ743" s="309"/>
      <c r="EA743" s="310"/>
      <c r="EB743" s="311"/>
    </row>
    <row r="744" spans="125:132" ht="21" customHeight="1">
      <c r="DU744" s="126"/>
      <c r="DV744" s="126"/>
      <c r="DW744" s="127"/>
      <c r="DX744" s="127"/>
      <c r="DY744" s="125">
        <v>350</v>
      </c>
      <c r="DZ744" s="309"/>
      <c r="EA744" s="310"/>
      <c r="EB744" s="311"/>
    </row>
    <row r="745" spans="125:132" ht="21" customHeight="1">
      <c r="DU745" s="126"/>
      <c r="DV745" s="126"/>
      <c r="DW745" s="127"/>
      <c r="DX745" s="127"/>
      <c r="DY745" s="125">
        <v>351</v>
      </c>
      <c r="DZ745" s="309"/>
      <c r="EA745" s="310"/>
      <c r="EB745" s="311"/>
    </row>
    <row r="746" spans="125:132" ht="21" customHeight="1">
      <c r="DU746" s="126"/>
      <c r="DV746" s="126"/>
      <c r="DW746" s="127"/>
      <c r="DX746" s="127"/>
      <c r="DY746" s="125">
        <v>352</v>
      </c>
      <c r="DZ746" s="309"/>
      <c r="EA746" s="310"/>
      <c r="EB746" s="311"/>
    </row>
    <row r="747" spans="125:132" ht="21" customHeight="1">
      <c r="DU747" s="126"/>
      <c r="DV747" s="126"/>
      <c r="DW747" s="127"/>
      <c r="DX747" s="127"/>
      <c r="DY747" s="125">
        <v>353</v>
      </c>
      <c r="DZ747" s="309"/>
      <c r="EA747" s="310"/>
      <c r="EB747" s="311"/>
    </row>
    <row r="748" spans="125:132" ht="21" customHeight="1">
      <c r="DU748" s="126"/>
      <c r="DV748" s="126"/>
      <c r="DW748" s="127"/>
      <c r="DX748" s="127"/>
      <c r="DY748" s="125">
        <v>354</v>
      </c>
      <c r="DZ748" s="309"/>
      <c r="EA748" s="310"/>
      <c r="EB748" s="311"/>
    </row>
    <row r="749" spans="125:132" ht="21" customHeight="1">
      <c r="DU749" s="126"/>
      <c r="DV749" s="126"/>
      <c r="DW749" s="127"/>
      <c r="DX749" s="127"/>
      <c r="DY749" s="125">
        <v>355</v>
      </c>
      <c r="DZ749" s="309"/>
      <c r="EA749" s="310"/>
      <c r="EB749" s="311"/>
    </row>
    <row r="750" spans="125:132" ht="21" customHeight="1">
      <c r="DU750" s="126"/>
      <c r="DV750" s="126"/>
      <c r="DW750" s="127"/>
      <c r="DX750" s="127"/>
      <c r="DY750" s="125">
        <v>356</v>
      </c>
    </row>
    <row r="751" spans="125:132" ht="21" customHeight="1">
      <c r="DU751" s="126"/>
      <c r="DV751" s="126"/>
      <c r="DW751" s="127"/>
      <c r="DX751" s="127"/>
      <c r="DY751" s="125">
        <v>357</v>
      </c>
    </row>
    <row r="752" spans="125:132" ht="21" customHeight="1">
      <c r="DU752" s="126"/>
      <c r="DV752" s="126"/>
      <c r="DW752" s="127"/>
      <c r="DX752" s="127"/>
      <c r="DY752" s="125">
        <v>358</v>
      </c>
    </row>
    <row r="753" spans="125:129" ht="21" customHeight="1">
      <c r="DU753" s="126"/>
      <c r="DV753" s="126"/>
      <c r="DW753" s="127"/>
      <c r="DX753" s="127"/>
      <c r="DY753" s="125">
        <v>359</v>
      </c>
    </row>
    <row r="754" spans="125:129" ht="21" customHeight="1">
      <c r="DU754" s="126"/>
      <c r="DV754" s="126"/>
      <c r="DW754" s="127"/>
      <c r="DX754" s="127"/>
      <c r="DY754" s="125">
        <v>360</v>
      </c>
    </row>
    <row r="755" spans="125:129" ht="21" customHeight="1">
      <c r="DU755" s="126"/>
      <c r="DV755" s="126"/>
      <c r="DW755" s="127"/>
      <c r="DX755" s="127"/>
      <c r="DY755" s="125">
        <v>361</v>
      </c>
    </row>
    <row r="756" spans="125:129" ht="21" customHeight="1">
      <c r="DU756" s="126"/>
      <c r="DV756" s="126"/>
      <c r="DW756" s="127"/>
      <c r="DX756" s="127"/>
      <c r="DY756" s="125">
        <v>362</v>
      </c>
    </row>
    <row r="757" spans="125:129" ht="21" customHeight="1">
      <c r="DU757" s="126"/>
      <c r="DV757" s="126"/>
      <c r="DW757" s="127"/>
      <c r="DX757" s="127"/>
      <c r="DY757" s="125">
        <v>363</v>
      </c>
    </row>
    <row r="758" spans="125:129" ht="21" customHeight="1">
      <c r="DU758" s="126"/>
      <c r="DV758" s="126"/>
      <c r="DW758" s="127"/>
      <c r="DX758" s="127"/>
      <c r="DY758" s="125">
        <v>364</v>
      </c>
    </row>
    <row r="759" spans="125:129" ht="21" customHeight="1">
      <c r="DU759" s="126"/>
      <c r="DV759" s="126"/>
      <c r="DW759" s="127"/>
      <c r="DX759" s="127"/>
      <c r="DY759" s="125">
        <v>365</v>
      </c>
    </row>
    <row r="760" spans="125:129" ht="21" customHeight="1">
      <c r="DU760" s="126"/>
      <c r="DV760" s="126"/>
      <c r="DW760" s="127"/>
      <c r="DX760" s="127"/>
      <c r="DY760" s="125">
        <v>366</v>
      </c>
    </row>
    <row r="761" spans="125:129" ht="21" customHeight="1">
      <c r="DU761" s="126"/>
      <c r="DV761" s="126"/>
      <c r="DW761" s="127"/>
      <c r="DX761" s="127"/>
      <c r="DY761" s="125">
        <v>367</v>
      </c>
    </row>
    <row r="762" spans="125:129" ht="21" customHeight="1">
      <c r="DU762" s="126"/>
      <c r="DV762" s="126"/>
      <c r="DW762" s="127"/>
      <c r="DX762" s="127"/>
      <c r="DY762" s="125">
        <v>368</v>
      </c>
    </row>
    <row r="763" spans="125:129" ht="21" customHeight="1">
      <c r="DU763" s="126"/>
      <c r="DV763" s="126"/>
      <c r="DW763" s="127"/>
      <c r="DX763" s="127"/>
      <c r="DY763" s="125">
        <v>369</v>
      </c>
    </row>
    <row r="764" spans="125:129" ht="21" customHeight="1">
      <c r="DU764" s="126"/>
      <c r="DV764" s="126"/>
      <c r="DW764" s="127"/>
      <c r="DX764" s="127"/>
      <c r="DY764" s="125">
        <v>370</v>
      </c>
    </row>
    <row r="765" spans="125:129" ht="21" customHeight="1">
      <c r="DU765" s="126"/>
      <c r="DV765" s="126"/>
      <c r="DW765" s="127"/>
      <c r="DX765" s="127"/>
      <c r="DY765" s="125">
        <v>371</v>
      </c>
    </row>
    <row r="766" spans="125:129" ht="21" customHeight="1">
      <c r="DU766" s="126"/>
      <c r="DV766" s="126"/>
      <c r="DW766" s="127"/>
      <c r="DX766" s="127"/>
      <c r="DY766" s="125">
        <v>372</v>
      </c>
    </row>
    <row r="767" spans="125:129" ht="21" customHeight="1">
      <c r="DU767" s="126"/>
      <c r="DV767" s="126"/>
      <c r="DW767" s="127"/>
      <c r="DX767" s="127"/>
      <c r="DY767" s="125">
        <v>373</v>
      </c>
    </row>
    <row r="768" spans="125:129" ht="21" customHeight="1">
      <c r="DU768" s="126"/>
      <c r="DV768" s="126"/>
      <c r="DW768" s="127"/>
      <c r="DX768" s="127"/>
      <c r="DY768" s="125">
        <v>374</v>
      </c>
    </row>
    <row r="769" spans="125:129" ht="21" customHeight="1">
      <c r="DU769" s="126"/>
      <c r="DV769" s="126"/>
      <c r="DW769" s="127"/>
      <c r="DX769" s="127"/>
      <c r="DY769" s="125">
        <v>375</v>
      </c>
    </row>
    <row r="770" spans="125:129" ht="21" customHeight="1">
      <c r="DU770" s="126"/>
      <c r="DV770" s="126"/>
      <c r="DW770" s="127"/>
      <c r="DX770" s="127"/>
      <c r="DY770" s="125">
        <v>376</v>
      </c>
    </row>
    <row r="771" spans="125:129" ht="21" customHeight="1">
      <c r="DU771" s="126"/>
      <c r="DV771" s="126"/>
      <c r="DW771" s="127"/>
      <c r="DX771" s="127"/>
      <c r="DY771" s="125">
        <v>377</v>
      </c>
    </row>
    <row r="772" spans="125:129" ht="21" customHeight="1">
      <c r="DU772" s="126"/>
      <c r="DV772" s="126"/>
      <c r="DW772" s="127"/>
      <c r="DX772" s="127"/>
      <c r="DY772" s="125">
        <v>378</v>
      </c>
    </row>
    <row r="773" spans="125:129" ht="21" customHeight="1">
      <c r="DU773" s="126"/>
      <c r="DV773" s="126"/>
      <c r="DW773" s="127"/>
      <c r="DX773" s="127"/>
      <c r="DY773" s="125">
        <v>379</v>
      </c>
    </row>
    <row r="774" spans="125:129" ht="21" customHeight="1">
      <c r="DU774" s="126"/>
      <c r="DV774" s="126"/>
      <c r="DW774" s="127"/>
      <c r="DX774" s="127"/>
      <c r="DY774" s="125">
        <v>380</v>
      </c>
    </row>
    <row r="775" spans="125:129" ht="21" customHeight="1">
      <c r="DU775" s="126"/>
      <c r="DV775" s="126"/>
      <c r="DW775" s="127"/>
      <c r="DX775" s="127"/>
      <c r="DY775" s="125">
        <v>381</v>
      </c>
    </row>
    <row r="776" spans="125:129" ht="21" customHeight="1">
      <c r="DU776" s="126"/>
      <c r="DV776" s="126"/>
      <c r="DW776" s="127"/>
      <c r="DX776" s="127"/>
      <c r="DY776" s="125">
        <v>382</v>
      </c>
    </row>
    <row r="777" spans="125:129" ht="21" customHeight="1">
      <c r="DU777" s="126"/>
      <c r="DV777" s="126"/>
      <c r="DW777" s="127"/>
      <c r="DX777" s="127"/>
      <c r="DY777" s="125">
        <v>383</v>
      </c>
    </row>
    <row r="778" spans="125:129" ht="21" customHeight="1">
      <c r="DU778" s="126"/>
      <c r="DV778" s="126"/>
      <c r="DW778" s="127"/>
      <c r="DX778" s="127"/>
      <c r="DY778" s="125">
        <v>384</v>
      </c>
    </row>
    <row r="779" spans="125:129" ht="21" customHeight="1">
      <c r="DU779" s="126"/>
      <c r="DV779" s="126"/>
      <c r="DW779" s="127"/>
      <c r="DX779" s="127"/>
      <c r="DY779" s="125">
        <v>385</v>
      </c>
    </row>
    <row r="780" spans="125:129" ht="21" customHeight="1">
      <c r="DU780" s="126"/>
      <c r="DV780" s="126"/>
      <c r="DW780" s="127"/>
      <c r="DX780" s="127"/>
      <c r="DY780" s="125">
        <v>386</v>
      </c>
    </row>
    <row r="781" spans="125:129" ht="21" customHeight="1">
      <c r="DU781" s="126"/>
      <c r="DV781" s="126"/>
      <c r="DW781" s="127"/>
      <c r="DX781" s="127"/>
      <c r="DY781" s="125">
        <v>387</v>
      </c>
    </row>
    <row r="782" spans="125:129" ht="21" customHeight="1">
      <c r="DU782" s="129"/>
      <c r="DV782" s="129"/>
      <c r="DW782" s="127"/>
      <c r="DX782" s="127"/>
      <c r="DY782" s="125">
        <v>388</v>
      </c>
    </row>
    <row r="783" spans="125:129" ht="21" customHeight="1" thickBot="1">
      <c r="DU783" s="175"/>
      <c r="DV783" s="175"/>
      <c r="DW783" s="127"/>
      <c r="DX783" s="172"/>
      <c r="DY783" s="125">
        <v>389</v>
      </c>
    </row>
    <row r="784" spans="125:129" ht="21" customHeight="1">
      <c r="DU784" s="126"/>
      <c r="DV784" s="126"/>
      <c r="DW784" s="127"/>
      <c r="DX784" s="127"/>
      <c r="DY784" s="125">
        <v>390</v>
      </c>
    </row>
    <row r="785" spans="125:129" ht="21" customHeight="1">
      <c r="DU785" s="126"/>
      <c r="DV785" s="126"/>
      <c r="DW785" s="127"/>
      <c r="DX785" s="127"/>
      <c r="DY785" s="125">
        <v>391</v>
      </c>
    </row>
    <row r="786" spans="125:129" ht="21" customHeight="1">
      <c r="DU786" s="126"/>
      <c r="DV786" s="126"/>
      <c r="DW786" s="127"/>
      <c r="DX786" s="127"/>
      <c r="DY786" s="125">
        <v>392</v>
      </c>
    </row>
    <row r="787" spans="125:129" ht="21" customHeight="1">
      <c r="DU787" s="126"/>
      <c r="DV787" s="126"/>
      <c r="DW787" s="127"/>
      <c r="DX787" s="127"/>
      <c r="DY787" s="125">
        <v>393</v>
      </c>
    </row>
    <row r="788" spans="125:129" ht="21" customHeight="1">
      <c r="DU788" s="126"/>
      <c r="DV788" s="126"/>
      <c r="DW788" s="127"/>
      <c r="DX788" s="127"/>
      <c r="DY788" s="125">
        <v>394</v>
      </c>
    </row>
    <row r="789" spans="125:129" ht="21" customHeight="1">
      <c r="DU789" s="126"/>
      <c r="DV789" s="126"/>
      <c r="DW789" s="127"/>
      <c r="DX789" s="127"/>
      <c r="DY789" s="125">
        <v>395</v>
      </c>
    </row>
    <row r="790" spans="125:129" ht="21" customHeight="1">
      <c r="DU790" s="126"/>
      <c r="DV790" s="126"/>
      <c r="DW790" s="127"/>
      <c r="DX790" s="127"/>
      <c r="DY790" s="125">
        <v>396</v>
      </c>
    </row>
    <row r="791" spans="125:129" ht="21" customHeight="1">
      <c r="DU791" s="126"/>
      <c r="DV791" s="126"/>
      <c r="DW791" s="127"/>
      <c r="DX791" s="127"/>
      <c r="DY791" s="125">
        <v>397</v>
      </c>
    </row>
    <row r="792" spans="125:129" ht="21" customHeight="1">
      <c r="DU792" s="126"/>
      <c r="DV792" s="126"/>
      <c r="DW792" s="127"/>
      <c r="DX792" s="127"/>
      <c r="DY792" s="125">
        <v>398</v>
      </c>
    </row>
    <row r="793" spans="125:129" ht="21" customHeight="1">
      <c r="DU793" s="126"/>
      <c r="DV793" s="126"/>
      <c r="DW793" s="127"/>
      <c r="DX793" s="127"/>
      <c r="DY793" s="125">
        <v>399</v>
      </c>
    </row>
    <row r="794" spans="125:129" ht="21" customHeight="1">
      <c r="DU794" s="126"/>
      <c r="DV794" s="126"/>
      <c r="DW794" s="127"/>
      <c r="DX794" s="127"/>
      <c r="DY794" s="125">
        <v>400</v>
      </c>
    </row>
    <row r="795" spans="125:129" ht="21" customHeight="1">
      <c r="DU795" s="126"/>
      <c r="DV795" s="126"/>
      <c r="DW795" s="127"/>
      <c r="DX795" s="127"/>
      <c r="DY795" s="125">
        <v>401</v>
      </c>
    </row>
    <row r="796" spans="125:129" ht="21" customHeight="1">
      <c r="DU796" s="126"/>
      <c r="DV796" s="126"/>
      <c r="DW796" s="127"/>
      <c r="DX796" s="127"/>
      <c r="DY796" s="125">
        <v>402</v>
      </c>
    </row>
    <row r="797" spans="125:129" ht="21" customHeight="1">
      <c r="DU797" s="126"/>
      <c r="DV797" s="126"/>
      <c r="DW797" s="127"/>
      <c r="DX797" s="127"/>
      <c r="DY797" s="125">
        <v>403</v>
      </c>
    </row>
    <row r="798" spans="125:129" ht="21" customHeight="1">
      <c r="DU798" s="126"/>
      <c r="DV798" s="126"/>
      <c r="DW798" s="127"/>
      <c r="DX798" s="127"/>
      <c r="DY798" s="125">
        <v>404</v>
      </c>
    </row>
    <row r="799" spans="125:129" ht="21" customHeight="1">
      <c r="DU799" s="126"/>
      <c r="DV799" s="126"/>
      <c r="DW799" s="127"/>
      <c r="DX799" s="127"/>
      <c r="DY799" s="125">
        <v>405</v>
      </c>
    </row>
    <row r="800" spans="125:129" ht="21" customHeight="1">
      <c r="DU800" s="126"/>
      <c r="DV800" s="126"/>
      <c r="DW800" s="127"/>
      <c r="DX800" s="127"/>
      <c r="DY800" s="125">
        <v>406</v>
      </c>
    </row>
    <row r="801" spans="125:129" ht="21" customHeight="1">
      <c r="DU801" s="126"/>
      <c r="DV801" s="126"/>
      <c r="DW801" s="127"/>
      <c r="DX801" s="127"/>
      <c r="DY801" s="125">
        <v>407</v>
      </c>
    </row>
    <row r="802" spans="125:129" ht="21" customHeight="1">
      <c r="DU802" s="126"/>
      <c r="DV802" s="126"/>
      <c r="DW802" s="127"/>
      <c r="DX802" s="127"/>
      <c r="DY802" s="125">
        <v>408</v>
      </c>
    </row>
    <row r="803" spans="125:129" ht="21" customHeight="1">
      <c r="DU803" s="126"/>
      <c r="DV803" s="126"/>
      <c r="DW803" s="127"/>
      <c r="DX803" s="127"/>
      <c r="DY803" s="125">
        <v>409</v>
      </c>
    </row>
    <row r="804" spans="125:129" ht="21" customHeight="1">
      <c r="DU804" s="126"/>
      <c r="DV804" s="126"/>
      <c r="DW804" s="127"/>
      <c r="DX804" s="127"/>
      <c r="DY804" s="125">
        <v>410</v>
      </c>
    </row>
    <row r="805" spans="125:129" ht="21" customHeight="1">
      <c r="DU805" s="126"/>
      <c r="DV805" s="126"/>
      <c r="DW805" s="127"/>
      <c r="DX805" s="127"/>
      <c r="DY805" s="125">
        <v>411</v>
      </c>
    </row>
    <row r="806" spans="125:129" ht="21" customHeight="1">
      <c r="DU806" s="126"/>
      <c r="DV806" s="126"/>
      <c r="DW806" s="127"/>
      <c r="DX806" s="127"/>
      <c r="DY806" s="125">
        <v>412</v>
      </c>
    </row>
    <row r="807" spans="125:129" ht="21" customHeight="1">
      <c r="DU807" s="126"/>
      <c r="DV807" s="126"/>
      <c r="DW807" s="127"/>
      <c r="DX807" s="127"/>
      <c r="DY807" s="125">
        <v>413</v>
      </c>
    </row>
    <row r="808" spans="125:129" ht="21" customHeight="1">
      <c r="DU808" s="126"/>
      <c r="DV808" s="126"/>
      <c r="DW808" s="127"/>
      <c r="DX808" s="127"/>
      <c r="DY808" s="125">
        <v>414</v>
      </c>
    </row>
    <row r="809" spans="125:129" ht="21" customHeight="1">
      <c r="DU809" s="126"/>
      <c r="DV809" s="126"/>
      <c r="DW809" s="127"/>
      <c r="DX809" s="127"/>
      <c r="DY809" s="125">
        <v>415</v>
      </c>
    </row>
    <row r="810" spans="125:129" ht="21" customHeight="1">
      <c r="DU810" s="126"/>
      <c r="DV810" s="126"/>
      <c r="DW810" s="127"/>
      <c r="DX810" s="127"/>
      <c r="DY810" s="125">
        <v>416</v>
      </c>
    </row>
    <row r="811" spans="125:129" ht="21" customHeight="1">
      <c r="DU811" s="126"/>
      <c r="DV811" s="126"/>
      <c r="DW811" s="127"/>
      <c r="DX811" s="127"/>
      <c r="DY811" s="125">
        <v>417</v>
      </c>
    </row>
    <row r="812" spans="125:129" ht="21" customHeight="1">
      <c r="DU812" s="126"/>
      <c r="DV812" s="126"/>
      <c r="DW812" s="127"/>
      <c r="DX812" s="127"/>
      <c r="DY812" s="125">
        <v>418</v>
      </c>
    </row>
    <row r="813" spans="125:129" ht="21" customHeight="1">
      <c r="DU813" s="126"/>
      <c r="DV813" s="126"/>
      <c r="DW813" s="127"/>
      <c r="DX813" s="127"/>
      <c r="DY813" s="125">
        <v>419</v>
      </c>
    </row>
    <row r="814" spans="125:129" ht="21" customHeight="1">
      <c r="DU814" s="126"/>
      <c r="DV814" s="126"/>
      <c r="DW814" s="127"/>
      <c r="DX814" s="127"/>
      <c r="DY814" s="125">
        <v>420</v>
      </c>
    </row>
    <row r="815" spans="125:129" ht="21" customHeight="1">
      <c r="DU815" s="126"/>
      <c r="DV815" s="126"/>
      <c r="DW815" s="127"/>
      <c r="DX815" s="127"/>
      <c r="DY815" s="125">
        <v>421</v>
      </c>
    </row>
    <row r="816" spans="125:129" ht="21" customHeight="1">
      <c r="DU816" s="126"/>
      <c r="DV816" s="126"/>
      <c r="DW816" s="127"/>
      <c r="DX816" s="127"/>
      <c r="DY816" s="125">
        <v>422</v>
      </c>
    </row>
    <row r="817" spans="125:129" ht="21" customHeight="1">
      <c r="DU817" s="126"/>
      <c r="DV817" s="126"/>
      <c r="DW817" s="127"/>
      <c r="DX817" s="127"/>
      <c r="DY817" s="125">
        <v>423</v>
      </c>
    </row>
    <row r="818" spans="125:129" ht="21" customHeight="1">
      <c r="DU818" s="126"/>
      <c r="DV818" s="126"/>
      <c r="DW818" s="127"/>
      <c r="DX818" s="127"/>
      <c r="DY818" s="125">
        <v>424</v>
      </c>
    </row>
    <row r="819" spans="125:129" ht="21" customHeight="1">
      <c r="DU819" s="126"/>
      <c r="DV819" s="126"/>
      <c r="DW819" s="127"/>
      <c r="DX819" s="127"/>
      <c r="DY819" s="125">
        <v>425</v>
      </c>
    </row>
    <row r="820" spans="125:129" ht="21" customHeight="1">
      <c r="DU820" s="126"/>
      <c r="DV820" s="126"/>
      <c r="DW820" s="127"/>
      <c r="DX820" s="127"/>
      <c r="DY820" s="125">
        <v>426</v>
      </c>
    </row>
    <row r="821" spans="125:129" ht="21" customHeight="1">
      <c r="DU821" s="126"/>
      <c r="DV821" s="126"/>
      <c r="DW821" s="127"/>
      <c r="DX821" s="127"/>
      <c r="DY821" s="125">
        <v>427</v>
      </c>
    </row>
    <row r="822" spans="125:129" ht="21" customHeight="1">
      <c r="DU822" s="126"/>
      <c r="DV822" s="126"/>
      <c r="DW822" s="127"/>
      <c r="DX822" s="127"/>
      <c r="DY822" s="125">
        <v>428</v>
      </c>
    </row>
    <row r="823" spans="125:129" ht="21" customHeight="1">
      <c r="DU823" s="126"/>
      <c r="DV823" s="126"/>
      <c r="DW823" s="127"/>
      <c r="DX823" s="127"/>
      <c r="DY823" s="125">
        <v>429</v>
      </c>
    </row>
    <row r="824" spans="125:129" ht="21" customHeight="1">
      <c r="DU824" s="126"/>
      <c r="DV824" s="126"/>
      <c r="DW824" s="127"/>
      <c r="DX824" s="127"/>
      <c r="DY824" s="125">
        <v>430</v>
      </c>
    </row>
    <row r="825" spans="125:129" ht="21" customHeight="1">
      <c r="DU825" s="126"/>
      <c r="DV825" s="126"/>
      <c r="DW825" s="127"/>
      <c r="DX825" s="127"/>
      <c r="DY825" s="125">
        <v>431</v>
      </c>
    </row>
    <row r="826" spans="125:129" ht="21" customHeight="1">
      <c r="DU826" s="126"/>
      <c r="DV826" s="126"/>
      <c r="DW826" s="127"/>
      <c r="DX826" s="127"/>
      <c r="DY826" s="125">
        <v>432</v>
      </c>
    </row>
    <row r="827" spans="125:129" ht="21" customHeight="1">
      <c r="DU827" s="126"/>
      <c r="DV827" s="126"/>
      <c r="DW827" s="127"/>
      <c r="DX827" s="127"/>
      <c r="DY827" s="125">
        <v>433</v>
      </c>
    </row>
    <row r="828" spans="125:129" ht="21" customHeight="1">
      <c r="DU828" s="126"/>
      <c r="DV828" s="126"/>
      <c r="DW828" s="127"/>
      <c r="DX828" s="127"/>
      <c r="DY828" s="125">
        <v>434</v>
      </c>
    </row>
    <row r="829" spans="125:129" ht="21" customHeight="1">
      <c r="DU829" s="126"/>
      <c r="DV829" s="126"/>
      <c r="DW829" s="127"/>
      <c r="DX829" s="127"/>
      <c r="DY829" s="125">
        <v>435</v>
      </c>
    </row>
    <row r="830" spans="125:129" ht="21" customHeight="1">
      <c r="DU830" s="126"/>
      <c r="DV830" s="126"/>
      <c r="DW830" s="127"/>
      <c r="DX830" s="127"/>
      <c r="DY830" s="125">
        <v>436</v>
      </c>
    </row>
    <row r="831" spans="125:129" ht="21" customHeight="1">
      <c r="DU831" s="126"/>
      <c r="DV831" s="126"/>
      <c r="DW831" s="127"/>
      <c r="DX831" s="127"/>
      <c r="DY831" s="125">
        <v>437</v>
      </c>
    </row>
    <row r="832" spans="125:129" ht="21" customHeight="1">
      <c r="DU832" s="126"/>
      <c r="DV832" s="126"/>
      <c r="DW832" s="127"/>
      <c r="DX832" s="127"/>
      <c r="DY832" s="125">
        <v>438</v>
      </c>
    </row>
    <row r="833" spans="125:129" ht="21" customHeight="1">
      <c r="DU833" s="126"/>
      <c r="DV833" s="126"/>
      <c r="DW833" s="127"/>
      <c r="DX833" s="127"/>
      <c r="DY833" s="125">
        <v>439</v>
      </c>
    </row>
    <row r="834" spans="125:129" ht="21" customHeight="1">
      <c r="DU834" s="126"/>
      <c r="DV834" s="126"/>
      <c r="DW834" s="127"/>
      <c r="DX834" s="127"/>
      <c r="DY834" s="125">
        <v>440</v>
      </c>
    </row>
    <row r="835" spans="125:129" ht="21" customHeight="1">
      <c r="DU835" s="126"/>
      <c r="DV835" s="126"/>
      <c r="DW835" s="127"/>
      <c r="DX835" s="127"/>
      <c r="DY835" s="125">
        <v>441</v>
      </c>
    </row>
    <row r="836" spans="125:129" ht="21" customHeight="1">
      <c r="DU836" s="126"/>
      <c r="DV836" s="126"/>
      <c r="DW836" s="127"/>
      <c r="DX836" s="127"/>
      <c r="DY836" s="125">
        <v>442</v>
      </c>
    </row>
    <row r="837" spans="125:129" ht="21" customHeight="1">
      <c r="DU837" s="126"/>
      <c r="DV837" s="126"/>
      <c r="DW837" s="127"/>
      <c r="DX837" s="127"/>
      <c r="DY837" s="125">
        <v>443</v>
      </c>
    </row>
    <row r="838" spans="125:129" ht="21" customHeight="1">
      <c r="DU838" s="126"/>
      <c r="DV838" s="126"/>
      <c r="DW838" s="127"/>
      <c r="DX838" s="127"/>
      <c r="DY838" s="125">
        <v>444</v>
      </c>
    </row>
    <row r="839" spans="125:129" ht="21" customHeight="1">
      <c r="DU839" s="126"/>
      <c r="DV839" s="126"/>
      <c r="DW839" s="127"/>
      <c r="DX839" s="127"/>
      <c r="DY839" s="125">
        <v>445</v>
      </c>
    </row>
    <row r="840" spans="125:129" ht="21" customHeight="1">
      <c r="DU840" s="126"/>
      <c r="DV840" s="126"/>
      <c r="DW840" s="127"/>
      <c r="DX840" s="127"/>
      <c r="DY840" s="125">
        <v>446</v>
      </c>
    </row>
    <row r="841" spans="125:129" ht="21" customHeight="1">
      <c r="DU841" s="126"/>
      <c r="DV841" s="126"/>
      <c r="DW841" s="127"/>
      <c r="DX841" s="127"/>
      <c r="DY841" s="125">
        <v>447</v>
      </c>
    </row>
    <row r="842" spans="125:129" ht="21" customHeight="1">
      <c r="DU842" s="126"/>
      <c r="DV842" s="126"/>
      <c r="DW842" s="127"/>
      <c r="DX842" s="127"/>
      <c r="DY842" s="125">
        <v>448</v>
      </c>
    </row>
    <row r="843" spans="125:129" ht="21" customHeight="1">
      <c r="DU843" s="126"/>
      <c r="DV843" s="126"/>
      <c r="DW843" s="127"/>
      <c r="DX843" s="127"/>
      <c r="DY843" s="125">
        <v>449</v>
      </c>
    </row>
    <row r="844" spans="125:129" ht="21" customHeight="1">
      <c r="DU844" s="126"/>
      <c r="DV844" s="126"/>
      <c r="DW844" s="127"/>
      <c r="DX844" s="127"/>
      <c r="DY844" s="125">
        <v>450</v>
      </c>
    </row>
    <row r="845" spans="125:129" ht="21" customHeight="1">
      <c r="DU845" s="126"/>
      <c r="DV845" s="126"/>
      <c r="DW845" s="127"/>
      <c r="DX845" s="127"/>
      <c r="DY845" s="125">
        <v>451</v>
      </c>
    </row>
    <row r="846" spans="125:129" ht="21" customHeight="1">
      <c r="DU846" s="126"/>
      <c r="DV846" s="126"/>
      <c r="DW846" s="127"/>
      <c r="DX846" s="127"/>
      <c r="DY846" s="125">
        <v>452</v>
      </c>
    </row>
    <row r="847" spans="125:129" ht="21" customHeight="1">
      <c r="DU847" s="126"/>
      <c r="DV847" s="126"/>
      <c r="DW847" s="127"/>
      <c r="DX847" s="127"/>
      <c r="DY847" s="125">
        <v>453</v>
      </c>
    </row>
    <row r="848" spans="125:129" ht="21" customHeight="1">
      <c r="DU848" s="126"/>
      <c r="DV848" s="126"/>
      <c r="DW848" s="127"/>
      <c r="DX848" s="127"/>
      <c r="DY848" s="125">
        <v>454</v>
      </c>
    </row>
    <row r="849" spans="125:129" ht="21" customHeight="1">
      <c r="DU849" s="126"/>
      <c r="DV849" s="126"/>
      <c r="DW849" s="127"/>
      <c r="DX849" s="127"/>
      <c r="DY849" s="125">
        <v>455</v>
      </c>
    </row>
    <row r="850" spans="125:129" ht="21" customHeight="1">
      <c r="DU850" s="126"/>
      <c r="DV850" s="126"/>
      <c r="DW850" s="127"/>
      <c r="DX850" s="127"/>
      <c r="DY850" s="125">
        <v>456</v>
      </c>
    </row>
    <row r="851" spans="125:129" ht="21" customHeight="1">
      <c r="DU851" s="126"/>
      <c r="DV851" s="126"/>
      <c r="DW851" s="127"/>
      <c r="DX851" s="127"/>
      <c r="DY851" s="125">
        <v>457</v>
      </c>
    </row>
    <row r="852" spans="125:129" ht="21" customHeight="1">
      <c r="DU852" s="126"/>
      <c r="DV852" s="126"/>
      <c r="DW852" s="127"/>
      <c r="DX852" s="127"/>
      <c r="DY852" s="125">
        <v>458</v>
      </c>
    </row>
    <row r="853" spans="125:129" ht="21" customHeight="1">
      <c r="DU853" s="126"/>
      <c r="DV853" s="126"/>
      <c r="DW853" s="127"/>
      <c r="DX853" s="127"/>
      <c r="DY853" s="125">
        <v>459</v>
      </c>
    </row>
    <row r="854" spans="125:129" ht="21" customHeight="1">
      <c r="DU854" s="126"/>
      <c r="DV854" s="126"/>
      <c r="DW854" s="127"/>
      <c r="DX854" s="127"/>
      <c r="DY854" s="125">
        <v>460</v>
      </c>
    </row>
    <row r="855" spans="125:129" ht="21" customHeight="1">
      <c r="DU855" s="126"/>
      <c r="DV855" s="126"/>
      <c r="DW855" s="127"/>
      <c r="DX855" s="127"/>
      <c r="DY855" s="125">
        <v>461</v>
      </c>
    </row>
    <row r="856" spans="125:129" ht="21" customHeight="1">
      <c r="DU856" s="126"/>
      <c r="DV856" s="126"/>
      <c r="DW856" s="127"/>
      <c r="DX856" s="127"/>
      <c r="DY856" s="125">
        <v>462</v>
      </c>
    </row>
    <row r="857" spans="125:129" ht="21" customHeight="1">
      <c r="DU857" s="126"/>
      <c r="DV857" s="126"/>
      <c r="DW857" s="127"/>
      <c r="DX857" s="127"/>
      <c r="DY857" s="125">
        <v>463</v>
      </c>
    </row>
    <row r="858" spans="125:129" ht="21" customHeight="1">
      <c r="DU858" s="126"/>
      <c r="DV858" s="126"/>
      <c r="DW858" s="127"/>
      <c r="DX858" s="127"/>
      <c r="DY858" s="125">
        <v>464</v>
      </c>
    </row>
    <row r="859" spans="125:129" ht="21" customHeight="1">
      <c r="DU859" s="126"/>
      <c r="DV859" s="126"/>
      <c r="DW859" s="127"/>
      <c r="DX859" s="127"/>
      <c r="DY859" s="125">
        <v>465</v>
      </c>
    </row>
    <row r="860" spans="125:129" ht="21" customHeight="1">
      <c r="DU860" s="126"/>
      <c r="DV860" s="126"/>
      <c r="DW860" s="127"/>
      <c r="DX860" s="127"/>
      <c r="DY860" s="125">
        <v>466</v>
      </c>
    </row>
    <row r="861" spans="125:129" ht="21" customHeight="1">
      <c r="DU861" s="126"/>
      <c r="DV861" s="126"/>
      <c r="DW861" s="127"/>
      <c r="DX861" s="127"/>
      <c r="DY861" s="125">
        <v>467</v>
      </c>
    </row>
    <row r="862" spans="125:129" ht="21" customHeight="1">
      <c r="DU862" s="126"/>
      <c r="DV862" s="126"/>
      <c r="DW862" s="127"/>
      <c r="DX862" s="127"/>
      <c r="DY862" s="125">
        <v>468</v>
      </c>
    </row>
    <row r="863" spans="125:129" ht="21" customHeight="1">
      <c r="DU863" s="126"/>
      <c r="DV863" s="126"/>
      <c r="DW863" s="127"/>
      <c r="DX863" s="127"/>
      <c r="DY863" s="125">
        <v>469</v>
      </c>
    </row>
    <row r="864" spans="125:129" ht="21" customHeight="1">
      <c r="DU864" s="126"/>
      <c r="DV864" s="126"/>
      <c r="DW864" s="127"/>
      <c r="DX864" s="127"/>
      <c r="DY864" s="125">
        <v>470</v>
      </c>
    </row>
    <row r="865" spans="125:129" ht="21" customHeight="1">
      <c r="DU865" s="129"/>
      <c r="DV865" s="129"/>
      <c r="DW865" s="127"/>
      <c r="DX865" s="127"/>
      <c r="DY865" s="125">
        <v>471</v>
      </c>
    </row>
    <row r="866" spans="125:129" ht="21" customHeight="1" thickBot="1">
      <c r="DU866" s="175"/>
      <c r="DV866" s="175"/>
      <c r="DW866" s="127"/>
      <c r="DX866" s="172"/>
      <c r="DY866" s="125">
        <v>472</v>
      </c>
    </row>
    <row r="867" spans="125:129" ht="21" customHeight="1">
      <c r="DU867" s="126"/>
      <c r="DV867" s="126"/>
      <c r="DW867" s="127"/>
      <c r="DX867" s="127"/>
      <c r="DY867" s="125">
        <v>473</v>
      </c>
    </row>
    <row r="868" spans="125:129" ht="21" customHeight="1">
      <c r="DU868" s="126"/>
      <c r="DV868" s="126"/>
      <c r="DW868" s="127"/>
      <c r="DX868" s="127"/>
      <c r="DY868" s="125">
        <v>474</v>
      </c>
    </row>
    <row r="869" spans="125:129" ht="21" customHeight="1">
      <c r="DU869" s="126"/>
      <c r="DV869" s="126"/>
      <c r="DW869" s="127"/>
      <c r="DX869" s="127"/>
      <c r="DY869" s="125">
        <v>475</v>
      </c>
    </row>
    <row r="870" spans="125:129" ht="21" customHeight="1">
      <c r="DU870" s="126"/>
      <c r="DV870" s="126"/>
      <c r="DW870" s="127"/>
      <c r="DX870" s="127"/>
      <c r="DY870" s="125">
        <v>476</v>
      </c>
    </row>
    <row r="871" spans="125:129" ht="21" customHeight="1">
      <c r="DU871" s="126"/>
      <c r="DV871" s="126"/>
      <c r="DW871" s="127"/>
      <c r="DX871" s="127"/>
      <c r="DY871" s="125">
        <v>477</v>
      </c>
    </row>
    <row r="872" spans="125:129" ht="21" customHeight="1">
      <c r="DU872" s="126"/>
      <c r="DV872" s="126"/>
      <c r="DW872" s="127"/>
      <c r="DX872" s="127"/>
      <c r="DY872" s="125">
        <v>478</v>
      </c>
    </row>
    <row r="873" spans="125:129" ht="21" customHeight="1">
      <c r="DU873" s="126"/>
      <c r="DV873" s="126"/>
      <c r="DW873" s="127"/>
      <c r="DX873" s="127"/>
      <c r="DY873" s="125">
        <v>479</v>
      </c>
    </row>
    <row r="874" spans="125:129" ht="21" customHeight="1">
      <c r="DU874" s="126"/>
      <c r="DV874" s="126"/>
      <c r="DW874" s="127"/>
      <c r="DX874" s="127"/>
      <c r="DY874" s="125">
        <v>480</v>
      </c>
    </row>
    <row r="875" spans="125:129" ht="21" customHeight="1">
      <c r="DU875" s="126"/>
      <c r="DV875" s="126"/>
      <c r="DW875" s="127"/>
      <c r="DX875" s="127"/>
      <c r="DY875" s="125">
        <v>481</v>
      </c>
    </row>
    <row r="876" spans="125:129" ht="21" customHeight="1">
      <c r="DU876" s="126"/>
      <c r="DV876" s="126"/>
      <c r="DW876" s="127"/>
      <c r="DX876" s="127"/>
      <c r="DY876" s="125">
        <v>482</v>
      </c>
    </row>
    <row r="877" spans="125:129" ht="21" customHeight="1">
      <c r="DU877" s="126"/>
      <c r="DV877" s="126"/>
      <c r="DW877" s="127"/>
      <c r="DX877" s="127"/>
      <c r="DY877" s="125">
        <v>483</v>
      </c>
    </row>
    <row r="878" spans="125:129" ht="21" customHeight="1">
      <c r="DU878" s="126"/>
      <c r="DV878" s="126"/>
      <c r="DW878" s="127"/>
      <c r="DX878" s="127"/>
      <c r="DY878" s="125">
        <v>484</v>
      </c>
    </row>
    <row r="879" spans="125:129" ht="21" customHeight="1">
      <c r="DU879" s="126"/>
      <c r="DV879" s="126"/>
      <c r="DW879" s="127"/>
      <c r="DX879" s="127"/>
      <c r="DY879" s="125">
        <v>485</v>
      </c>
    </row>
    <row r="880" spans="125:129" ht="21" customHeight="1">
      <c r="DU880" s="126"/>
      <c r="DV880" s="126"/>
      <c r="DW880" s="127"/>
      <c r="DX880" s="127"/>
      <c r="DY880" s="125">
        <v>486</v>
      </c>
    </row>
    <row r="881" spans="125:129" ht="21" customHeight="1">
      <c r="DU881" s="126"/>
      <c r="DV881" s="126"/>
      <c r="DW881" s="127"/>
      <c r="DX881" s="127"/>
      <c r="DY881" s="125">
        <v>487</v>
      </c>
    </row>
    <row r="882" spans="125:129" ht="21" customHeight="1">
      <c r="DU882" s="126"/>
      <c r="DV882" s="126"/>
      <c r="DW882" s="127"/>
      <c r="DX882" s="127"/>
      <c r="DY882" s="125">
        <v>488</v>
      </c>
    </row>
    <row r="883" spans="125:129" ht="21" customHeight="1">
      <c r="DU883" s="126"/>
      <c r="DV883" s="126"/>
      <c r="DW883" s="127"/>
      <c r="DX883" s="127"/>
      <c r="DY883" s="125">
        <v>489</v>
      </c>
    </row>
    <row r="884" spans="125:129" ht="21" customHeight="1">
      <c r="DU884" s="126"/>
      <c r="DV884" s="126"/>
      <c r="DW884" s="127"/>
      <c r="DX884" s="127"/>
      <c r="DY884" s="125">
        <v>490</v>
      </c>
    </row>
    <row r="885" spans="125:129" ht="21" customHeight="1">
      <c r="DU885" s="126"/>
      <c r="DV885" s="126"/>
      <c r="DW885" s="127"/>
      <c r="DX885" s="127"/>
      <c r="DY885" s="125">
        <v>491</v>
      </c>
    </row>
    <row r="886" spans="125:129" ht="21" customHeight="1">
      <c r="DU886" s="126"/>
      <c r="DV886" s="126"/>
      <c r="DW886" s="127"/>
      <c r="DX886" s="127"/>
      <c r="DY886" s="125">
        <v>492</v>
      </c>
    </row>
    <row r="887" spans="125:129" ht="21" customHeight="1">
      <c r="DU887" s="126"/>
      <c r="DV887" s="126"/>
      <c r="DW887" s="127"/>
      <c r="DX887" s="127"/>
      <c r="DY887" s="125">
        <v>493</v>
      </c>
    </row>
    <row r="888" spans="125:129" ht="21" customHeight="1">
      <c r="DU888" s="126"/>
      <c r="DV888" s="126"/>
      <c r="DW888" s="127"/>
      <c r="DX888" s="127"/>
      <c r="DY888" s="125">
        <v>494</v>
      </c>
    </row>
    <row r="889" spans="125:129" ht="21" customHeight="1">
      <c r="DU889" s="126"/>
      <c r="DV889" s="126"/>
      <c r="DW889" s="127"/>
      <c r="DX889" s="127"/>
      <c r="DY889" s="125">
        <v>495</v>
      </c>
    </row>
    <row r="890" spans="125:129" ht="21" customHeight="1">
      <c r="DU890" s="126"/>
      <c r="DV890" s="126"/>
      <c r="DW890" s="127"/>
      <c r="DX890" s="127"/>
      <c r="DY890" s="125">
        <v>496</v>
      </c>
    </row>
    <row r="891" spans="125:129" ht="21" customHeight="1">
      <c r="DU891" s="126"/>
      <c r="DV891" s="126"/>
      <c r="DW891" s="127"/>
      <c r="DX891" s="127"/>
      <c r="DY891" s="125">
        <v>497</v>
      </c>
    </row>
    <row r="892" spans="125:129" ht="21" customHeight="1">
      <c r="DU892" s="126"/>
      <c r="DV892" s="126"/>
      <c r="DW892" s="127"/>
      <c r="DX892" s="127"/>
      <c r="DY892" s="125">
        <v>498</v>
      </c>
    </row>
    <row r="893" spans="125:129" ht="21" customHeight="1">
      <c r="DU893" s="126"/>
      <c r="DV893" s="126"/>
      <c r="DW893" s="127"/>
      <c r="DX893" s="127"/>
      <c r="DY893" s="125">
        <v>499</v>
      </c>
    </row>
    <row r="894" spans="125:129" ht="21" customHeight="1">
      <c r="DU894" s="126"/>
      <c r="DV894" s="126"/>
      <c r="DW894" s="127"/>
      <c r="DX894" s="127"/>
      <c r="DY894" s="125">
        <v>500</v>
      </c>
    </row>
    <row r="895" spans="125:129" ht="21" customHeight="1">
      <c r="DU895" s="126"/>
      <c r="DV895" s="126"/>
      <c r="DW895" s="127"/>
      <c r="DX895" s="127"/>
      <c r="DY895" s="125">
        <v>501</v>
      </c>
    </row>
    <row r="896" spans="125:129" ht="21" customHeight="1">
      <c r="DU896" s="126"/>
      <c r="DV896" s="126"/>
      <c r="DW896" s="127"/>
      <c r="DX896" s="127"/>
      <c r="DY896" s="125">
        <v>502</v>
      </c>
    </row>
    <row r="897" spans="125:129" ht="21" customHeight="1">
      <c r="DU897" s="126"/>
      <c r="DV897" s="126"/>
      <c r="DW897" s="127"/>
      <c r="DX897" s="127"/>
      <c r="DY897" s="125">
        <v>503</v>
      </c>
    </row>
    <row r="898" spans="125:129" ht="21" customHeight="1">
      <c r="DU898" s="126"/>
      <c r="DV898" s="126"/>
      <c r="DW898" s="127"/>
      <c r="DX898" s="127"/>
      <c r="DY898" s="125">
        <v>504</v>
      </c>
    </row>
    <row r="899" spans="125:129" ht="21" customHeight="1">
      <c r="DU899" s="126"/>
      <c r="DV899" s="126"/>
      <c r="DW899" s="127"/>
      <c r="DX899" s="127"/>
      <c r="DY899" s="125">
        <v>505</v>
      </c>
    </row>
    <row r="900" spans="125:129" ht="21" customHeight="1">
      <c r="DU900" s="126"/>
      <c r="DV900" s="126"/>
      <c r="DW900" s="127"/>
      <c r="DX900" s="127"/>
      <c r="DY900" s="125">
        <v>506</v>
      </c>
    </row>
    <row r="901" spans="125:129" ht="21" customHeight="1">
      <c r="DU901" s="126"/>
      <c r="DV901" s="126"/>
      <c r="DW901" s="127"/>
      <c r="DX901" s="127"/>
      <c r="DY901" s="125">
        <v>507</v>
      </c>
    </row>
    <row r="902" spans="125:129" ht="21" customHeight="1">
      <c r="DU902" s="126"/>
      <c r="DV902" s="126"/>
      <c r="DW902" s="127"/>
      <c r="DX902" s="127"/>
      <c r="DY902" s="125">
        <v>508</v>
      </c>
    </row>
    <row r="903" spans="125:129" ht="21" customHeight="1">
      <c r="DU903" s="126"/>
      <c r="DV903" s="126"/>
      <c r="DW903" s="127"/>
      <c r="DX903" s="127"/>
      <c r="DY903" s="125">
        <v>509</v>
      </c>
    </row>
    <row r="904" spans="125:129" ht="21" customHeight="1">
      <c r="DU904" s="126"/>
      <c r="DV904" s="126"/>
      <c r="DW904" s="127"/>
      <c r="DX904" s="127"/>
      <c r="DY904" s="125">
        <v>510</v>
      </c>
    </row>
    <row r="905" spans="125:129" ht="21" customHeight="1">
      <c r="DU905" s="126"/>
      <c r="DV905" s="126"/>
      <c r="DW905" s="127"/>
      <c r="DX905" s="127"/>
      <c r="DY905" s="125">
        <v>511</v>
      </c>
    </row>
    <row r="906" spans="125:129" ht="21" customHeight="1">
      <c r="DU906" s="126"/>
      <c r="DV906" s="126"/>
      <c r="DW906" s="127"/>
      <c r="DX906" s="127"/>
      <c r="DY906" s="125">
        <v>512</v>
      </c>
    </row>
    <row r="907" spans="125:129" ht="21" customHeight="1">
      <c r="DU907" s="126"/>
      <c r="DV907" s="126"/>
      <c r="DW907" s="127"/>
      <c r="DX907" s="127"/>
      <c r="DY907" s="125">
        <v>513</v>
      </c>
    </row>
    <row r="908" spans="125:129" ht="21" customHeight="1">
      <c r="DU908" s="126"/>
      <c r="DV908" s="126"/>
      <c r="DW908" s="127"/>
      <c r="DX908" s="127"/>
      <c r="DY908" s="125">
        <v>514</v>
      </c>
    </row>
    <row r="909" spans="125:129" ht="21" customHeight="1">
      <c r="DU909" s="126"/>
      <c r="DV909" s="126"/>
      <c r="DW909" s="127"/>
      <c r="DX909" s="127"/>
      <c r="DY909" s="125">
        <v>515</v>
      </c>
    </row>
    <row r="910" spans="125:129" ht="21" customHeight="1">
      <c r="DU910" s="126"/>
      <c r="DV910" s="126"/>
      <c r="DW910" s="127"/>
      <c r="DX910" s="127"/>
      <c r="DY910" s="125">
        <v>516</v>
      </c>
    </row>
    <row r="911" spans="125:129" ht="21" customHeight="1">
      <c r="DU911" s="126"/>
      <c r="DV911" s="126"/>
      <c r="DW911" s="127"/>
      <c r="DX911" s="127"/>
      <c r="DY911" s="125">
        <v>517</v>
      </c>
    </row>
    <row r="912" spans="125:129" ht="21" customHeight="1">
      <c r="DU912" s="126"/>
      <c r="DV912" s="126"/>
      <c r="DW912" s="127"/>
      <c r="DX912" s="127"/>
      <c r="DY912" s="125">
        <v>518</v>
      </c>
    </row>
    <row r="913" spans="125:129" ht="21" customHeight="1">
      <c r="DU913" s="126"/>
      <c r="DV913" s="126"/>
      <c r="DW913" s="127"/>
      <c r="DX913" s="127"/>
      <c r="DY913" s="125">
        <v>519</v>
      </c>
    </row>
    <row r="914" spans="125:129" ht="21" customHeight="1">
      <c r="DU914" s="126"/>
      <c r="DV914" s="126"/>
      <c r="DW914" s="127"/>
      <c r="DX914" s="127"/>
      <c r="DY914" s="125">
        <v>520</v>
      </c>
    </row>
    <row r="915" spans="125:129" ht="21" customHeight="1">
      <c r="DU915" s="126"/>
      <c r="DV915" s="126"/>
      <c r="DW915" s="127"/>
      <c r="DX915" s="127"/>
      <c r="DY915" s="125">
        <v>521</v>
      </c>
    </row>
    <row r="916" spans="125:129" ht="21" customHeight="1">
      <c r="DU916" s="126"/>
      <c r="DV916" s="126"/>
      <c r="DW916" s="127"/>
      <c r="DX916" s="127"/>
      <c r="DY916" s="125">
        <v>522</v>
      </c>
    </row>
    <row r="917" spans="125:129" ht="21" customHeight="1">
      <c r="DU917" s="126"/>
      <c r="DV917" s="126"/>
      <c r="DW917" s="127"/>
      <c r="DX917" s="127"/>
      <c r="DY917" s="125">
        <v>523</v>
      </c>
    </row>
    <row r="918" spans="125:129" ht="21" customHeight="1">
      <c r="DU918" s="126"/>
      <c r="DV918" s="126"/>
      <c r="DW918" s="127"/>
      <c r="DX918" s="127"/>
      <c r="DY918" s="125">
        <v>524</v>
      </c>
    </row>
    <row r="919" spans="125:129" ht="21" customHeight="1">
      <c r="DU919" s="126"/>
      <c r="DV919" s="126"/>
      <c r="DW919" s="127"/>
      <c r="DX919" s="127"/>
      <c r="DY919" s="125">
        <v>525</v>
      </c>
    </row>
    <row r="920" spans="125:129" ht="21" customHeight="1">
      <c r="DU920" s="126"/>
      <c r="DV920" s="126"/>
      <c r="DW920" s="127"/>
      <c r="DX920" s="127"/>
      <c r="DY920" s="125">
        <v>526</v>
      </c>
    </row>
    <row r="921" spans="125:129" ht="21" customHeight="1">
      <c r="DU921" s="126"/>
      <c r="DV921" s="126"/>
      <c r="DW921" s="127"/>
      <c r="DX921" s="127"/>
      <c r="DY921" s="125">
        <v>527</v>
      </c>
    </row>
    <row r="922" spans="125:129" ht="21" customHeight="1">
      <c r="DU922" s="126"/>
      <c r="DV922" s="126"/>
      <c r="DW922" s="127"/>
      <c r="DX922" s="127"/>
      <c r="DY922" s="125">
        <v>528</v>
      </c>
    </row>
    <row r="923" spans="125:129" ht="21" customHeight="1">
      <c r="DU923" s="126"/>
      <c r="DV923" s="126"/>
      <c r="DW923" s="127"/>
      <c r="DX923" s="127"/>
      <c r="DY923" s="125">
        <v>529</v>
      </c>
    </row>
    <row r="924" spans="125:129" ht="21" customHeight="1">
      <c r="DU924" s="126"/>
      <c r="DV924" s="126"/>
      <c r="DW924" s="127"/>
      <c r="DX924" s="127"/>
      <c r="DY924" s="125">
        <v>530</v>
      </c>
    </row>
    <row r="925" spans="125:129" ht="21" customHeight="1">
      <c r="DU925" s="126"/>
      <c r="DV925" s="126"/>
      <c r="DW925" s="127"/>
      <c r="DX925" s="127"/>
      <c r="DY925" s="125">
        <v>531</v>
      </c>
    </row>
    <row r="926" spans="125:129" ht="21" customHeight="1">
      <c r="DU926" s="126"/>
      <c r="DV926" s="126"/>
      <c r="DW926" s="127"/>
      <c r="DX926" s="127"/>
      <c r="DY926" s="125">
        <v>532</v>
      </c>
    </row>
    <row r="927" spans="125:129" ht="21" customHeight="1">
      <c r="DU927" s="126"/>
      <c r="DV927" s="126"/>
      <c r="DW927" s="127"/>
      <c r="DX927" s="127"/>
      <c r="DY927" s="125">
        <v>533</v>
      </c>
    </row>
    <row r="928" spans="125:129" ht="21" customHeight="1">
      <c r="DU928" s="126"/>
      <c r="DV928" s="126"/>
      <c r="DW928" s="127"/>
      <c r="DX928" s="127"/>
      <c r="DY928" s="125">
        <v>534</v>
      </c>
    </row>
    <row r="929" spans="125:129" ht="21" customHeight="1">
      <c r="DU929" s="126"/>
      <c r="DV929" s="126"/>
      <c r="DW929" s="127"/>
      <c r="DX929" s="127"/>
      <c r="DY929" s="125">
        <v>535</v>
      </c>
    </row>
    <row r="930" spans="125:129" ht="21" customHeight="1">
      <c r="DU930" s="126"/>
      <c r="DV930" s="126"/>
      <c r="DW930" s="127"/>
      <c r="DX930" s="127"/>
      <c r="DY930" s="125">
        <v>536</v>
      </c>
    </row>
    <row r="931" spans="125:129" ht="21" customHeight="1">
      <c r="DU931" s="126"/>
      <c r="DV931" s="126"/>
      <c r="DW931" s="127"/>
      <c r="DX931" s="127"/>
      <c r="DY931" s="125">
        <v>537</v>
      </c>
    </row>
    <row r="932" spans="125:129" ht="21" customHeight="1">
      <c r="DU932" s="126"/>
      <c r="DV932" s="126"/>
      <c r="DW932" s="127"/>
      <c r="DX932" s="127"/>
      <c r="DY932" s="125">
        <v>538</v>
      </c>
    </row>
    <row r="933" spans="125:129" ht="21" customHeight="1">
      <c r="DU933" s="126"/>
      <c r="DV933" s="126"/>
      <c r="DW933" s="127"/>
      <c r="DX933" s="127"/>
      <c r="DY933" s="125">
        <v>539</v>
      </c>
    </row>
    <row r="934" spans="125:129" ht="21" customHeight="1">
      <c r="DU934" s="126"/>
      <c r="DV934" s="126"/>
      <c r="DW934" s="127"/>
      <c r="DX934" s="127"/>
      <c r="DY934" s="125">
        <v>540</v>
      </c>
    </row>
    <row r="935" spans="125:129" ht="21" customHeight="1">
      <c r="DU935" s="126"/>
      <c r="DV935" s="126"/>
      <c r="DW935" s="127"/>
      <c r="DX935" s="127"/>
      <c r="DY935" s="125">
        <v>541</v>
      </c>
    </row>
    <row r="936" spans="125:129" ht="21" customHeight="1">
      <c r="DU936" s="126"/>
      <c r="DV936" s="126"/>
      <c r="DW936" s="127"/>
      <c r="DX936" s="127"/>
      <c r="DY936" s="125">
        <v>542</v>
      </c>
    </row>
    <row r="937" spans="125:129" ht="21" customHeight="1">
      <c r="DU937" s="126"/>
      <c r="DV937" s="126"/>
      <c r="DW937" s="127"/>
      <c r="DX937" s="127"/>
      <c r="DY937" s="125">
        <v>543</v>
      </c>
    </row>
    <row r="938" spans="125:129" ht="21" customHeight="1">
      <c r="DU938" s="126"/>
      <c r="DV938" s="126"/>
      <c r="DW938" s="127"/>
      <c r="DX938" s="127"/>
      <c r="DY938" s="125">
        <v>544</v>
      </c>
    </row>
    <row r="939" spans="125:129" ht="21" customHeight="1">
      <c r="DU939" s="126"/>
      <c r="DV939" s="126"/>
      <c r="DW939" s="127"/>
      <c r="DX939" s="127"/>
      <c r="DY939" s="125">
        <v>545</v>
      </c>
    </row>
    <row r="940" spans="125:129" ht="21" customHeight="1">
      <c r="DU940" s="126"/>
      <c r="DV940" s="126"/>
      <c r="DW940" s="127"/>
      <c r="DX940" s="127"/>
      <c r="DY940" s="125">
        <v>546</v>
      </c>
    </row>
    <row r="941" spans="125:129" ht="21" customHeight="1">
      <c r="DU941" s="126"/>
      <c r="DV941" s="126"/>
      <c r="DW941" s="127"/>
      <c r="DX941" s="127"/>
      <c r="DY941" s="125">
        <v>547</v>
      </c>
    </row>
    <row r="942" spans="125:129" ht="21" customHeight="1">
      <c r="DU942" s="126"/>
      <c r="DV942" s="126"/>
      <c r="DW942" s="127"/>
      <c r="DX942" s="127"/>
      <c r="DY942" s="125">
        <v>548</v>
      </c>
    </row>
    <row r="943" spans="125:129" ht="21" customHeight="1">
      <c r="DU943" s="126"/>
      <c r="DV943" s="126"/>
      <c r="DW943" s="127"/>
      <c r="DX943" s="127"/>
      <c r="DY943" s="125">
        <v>549</v>
      </c>
    </row>
    <row r="944" spans="125:129" ht="21" customHeight="1">
      <c r="DU944" s="126"/>
      <c r="DV944" s="126"/>
      <c r="DW944" s="127"/>
      <c r="DX944" s="127"/>
      <c r="DY944" s="125">
        <v>550</v>
      </c>
    </row>
    <row r="945" spans="125:129" ht="21" customHeight="1">
      <c r="DU945" s="126"/>
      <c r="DV945" s="126"/>
      <c r="DW945" s="127"/>
      <c r="DX945" s="127"/>
      <c r="DY945" s="125">
        <v>551</v>
      </c>
    </row>
    <row r="946" spans="125:129" ht="21" customHeight="1">
      <c r="DU946" s="126"/>
      <c r="DV946" s="126"/>
      <c r="DW946" s="127"/>
      <c r="DX946" s="127"/>
      <c r="DY946" s="125">
        <v>552</v>
      </c>
    </row>
    <row r="947" spans="125:129" ht="21" customHeight="1">
      <c r="DU947" s="126"/>
      <c r="DV947" s="126"/>
      <c r="DW947" s="127"/>
      <c r="DX947" s="127"/>
      <c r="DY947" s="125">
        <v>553</v>
      </c>
    </row>
    <row r="948" spans="125:129" ht="21" customHeight="1">
      <c r="DU948" s="129"/>
      <c r="DV948" s="129"/>
      <c r="DW948" s="127"/>
      <c r="DX948" s="127"/>
      <c r="DY948" s="125">
        <v>554</v>
      </c>
    </row>
    <row r="949" spans="125:129" ht="21" customHeight="1" thickBot="1">
      <c r="DU949" s="175"/>
      <c r="DV949" s="175"/>
      <c r="DW949" s="127"/>
      <c r="DX949" s="172"/>
      <c r="DY949" s="125">
        <v>555</v>
      </c>
    </row>
    <row r="950" spans="125:129" ht="21" customHeight="1">
      <c r="DU950" s="126"/>
      <c r="DV950" s="126"/>
      <c r="DW950" s="127"/>
      <c r="DX950" s="127"/>
      <c r="DY950" s="125">
        <v>556</v>
      </c>
    </row>
    <row r="951" spans="125:129" ht="21" customHeight="1">
      <c r="DU951" s="126"/>
      <c r="DV951" s="126"/>
      <c r="DW951" s="127"/>
      <c r="DX951" s="127"/>
      <c r="DY951" s="125">
        <v>557</v>
      </c>
    </row>
    <row r="952" spans="125:129" ht="21" customHeight="1">
      <c r="DU952" s="126"/>
      <c r="DV952" s="126"/>
      <c r="DW952" s="127"/>
      <c r="DX952" s="127"/>
      <c r="DY952" s="125">
        <v>558</v>
      </c>
    </row>
    <row r="953" spans="125:129" ht="21" customHeight="1">
      <c r="DU953" s="126"/>
      <c r="DV953" s="126"/>
      <c r="DW953" s="127"/>
      <c r="DX953" s="127"/>
      <c r="DY953" s="125">
        <v>559</v>
      </c>
    </row>
    <row r="954" spans="125:129" ht="21" customHeight="1">
      <c r="DU954" s="126"/>
      <c r="DV954" s="126"/>
      <c r="DW954" s="127"/>
      <c r="DX954" s="127"/>
      <c r="DY954" s="125">
        <v>560</v>
      </c>
    </row>
    <row r="955" spans="125:129" ht="21" customHeight="1">
      <c r="DU955" s="126"/>
      <c r="DV955" s="126"/>
      <c r="DW955" s="127"/>
      <c r="DX955" s="127"/>
      <c r="DY955" s="125">
        <v>561</v>
      </c>
    </row>
    <row r="956" spans="125:129" ht="21" customHeight="1">
      <c r="DU956" s="126"/>
      <c r="DV956" s="126"/>
      <c r="DW956" s="127"/>
      <c r="DX956" s="127"/>
      <c r="DY956" s="125">
        <v>562</v>
      </c>
    </row>
    <row r="957" spans="125:129" ht="21" customHeight="1">
      <c r="DU957" s="126"/>
      <c r="DV957" s="126"/>
      <c r="DW957" s="127"/>
      <c r="DX957" s="127"/>
      <c r="DY957" s="125">
        <v>563</v>
      </c>
    </row>
    <row r="958" spans="125:129" ht="21" customHeight="1">
      <c r="DU958" s="126"/>
      <c r="DV958" s="126"/>
      <c r="DW958" s="127"/>
      <c r="DX958" s="127"/>
      <c r="DY958" s="125">
        <v>564</v>
      </c>
    </row>
    <row r="959" spans="125:129" ht="21" customHeight="1">
      <c r="DU959" s="126"/>
      <c r="DV959" s="126"/>
      <c r="DW959" s="127"/>
      <c r="DX959" s="127"/>
      <c r="DY959" s="125">
        <v>565</v>
      </c>
    </row>
    <row r="960" spans="125:129" ht="21" customHeight="1">
      <c r="DU960" s="126"/>
      <c r="DV960" s="126"/>
      <c r="DW960" s="127"/>
      <c r="DX960" s="127"/>
      <c r="DY960" s="125">
        <v>566</v>
      </c>
    </row>
    <row r="961" spans="125:129" ht="21" customHeight="1">
      <c r="DU961" s="126"/>
      <c r="DV961" s="126"/>
      <c r="DW961" s="127"/>
      <c r="DX961" s="127"/>
      <c r="DY961" s="125">
        <v>567</v>
      </c>
    </row>
    <row r="962" spans="125:129" ht="21" customHeight="1">
      <c r="DU962" s="126"/>
      <c r="DV962" s="126"/>
      <c r="DW962" s="127"/>
      <c r="DX962" s="127"/>
      <c r="DY962" s="125">
        <v>568</v>
      </c>
    </row>
    <row r="963" spans="125:129" ht="21" customHeight="1">
      <c r="DU963" s="126"/>
      <c r="DV963" s="126"/>
      <c r="DW963" s="127"/>
      <c r="DX963" s="127"/>
      <c r="DY963" s="125">
        <v>569</v>
      </c>
    </row>
    <row r="964" spans="125:129" ht="21" customHeight="1">
      <c r="DU964" s="126"/>
      <c r="DV964" s="126"/>
      <c r="DW964" s="127"/>
      <c r="DX964" s="127"/>
      <c r="DY964" s="125">
        <v>570</v>
      </c>
    </row>
    <row r="965" spans="125:129" ht="21" customHeight="1">
      <c r="DU965" s="126"/>
      <c r="DV965" s="126"/>
      <c r="DW965" s="127"/>
      <c r="DX965" s="127"/>
      <c r="DY965" s="125">
        <v>571</v>
      </c>
    </row>
    <row r="966" spans="125:129" ht="21" customHeight="1">
      <c r="DU966" s="126"/>
      <c r="DV966" s="126"/>
      <c r="DW966" s="127"/>
      <c r="DX966" s="127"/>
      <c r="DY966" s="125">
        <v>572</v>
      </c>
    </row>
    <row r="967" spans="125:129" ht="21" customHeight="1">
      <c r="DU967" s="126"/>
      <c r="DV967" s="126"/>
      <c r="DW967" s="127"/>
      <c r="DX967" s="127"/>
      <c r="DY967" s="125">
        <v>573</v>
      </c>
    </row>
    <row r="968" spans="125:129" ht="21" customHeight="1">
      <c r="DU968" s="126"/>
      <c r="DV968" s="126"/>
      <c r="DW968" s="127"/>
      <c r="DX968" s="127"/>
      <c r="DY968" s="125">
        <v>574</v>
      </c>
    </row>
    <row r="969" spans="125:129" ht="21" customHeight="1">
      <c r="DU969" s="126"/>
      <c r="DV969" s="126"/>
      <c r="DW969" s="127"/>
      <c r="DX969" s="127"/>
      <c r="DY969" s="125">
        <v>575</v>
      </c>
    </row>
    <row r="970" spans="125:129" ht="21" customHeight="1">
      <c r="DU970" s="126"/>
      <c r="DV970" s="126"/>
      <c r="DW970" s="127"/>
      <c r="DX970" s="127"/>
      <c r="DY970" s="125">
        <v>576</v>
      </c>
    </row>
    <row r="971" spans="125:129" ht="21" customHeight="1">
      <c r="DU971" s="126"/>
      <c r="DV971" s="126"/>
      <c r="DW971" s="127"/>
      <c r="DX971" s="127"/>
      <c r="DY971" s="125">
        <v>577</v>
      </c>
    </row>
    <row r="972" spans="125:129" ht="21" customHeight="1">
      <c r="DU972" s="126"/>
      <c r="DV972" s="126"/>
      <c r="DW972" s="127"/>
      <c r="DX972" s="127"/>
      <c r="DY972" s="125">
        <v>578</v>
      </c>
    </row>
    <row r="973" spans="125:129" ht="21" customHeight="1">
      <c r="DU973" s="126"/>
      <c r="DV973" s="126"/>
      <c r="DW973" s="127"/>
      <c r="DX973" s="127"/>
      <c r="DY973" s="125">
        <v>579</v>
      </c>
    </row>
    <row r="974" spans="125:129" ht="21" customHeight="1">
      <c r="DU974" s="129"/>
      <c r="DV974" s="129"/>
      <c r="DW974" s="127"/>
      <c r="DX974" s="127"/>
      <c r="DY974" s="125">
        <v>580</v>
      </c>
    </row>
    <row r="975" spans="125:129" ht="21" customHeight="1">
      <c r="DU975" s="126"/>
      <c r="DV975" s="126"/>
      <c r="DW975" s="127"/>
      <c r="DX975" s="127"/>
      <c r="DY975" s="125">
        <v>581</v>
      </c>
    </row>
    <row r="976" spans="125:129" ht="21" customHeight="1">
      <c r="DU976" s="126"/>
      <c r="DV976" s="126"/>
      <c r="DW976" s="127"/>
      <c r="DX976" s="127"/>
      <c r="DY976" s="125">
        <v>582</v>
      </c>
    </row>
    <row r="977" spans="125:129" ht="21" customHeight="1">
      <c r="DU977" s="126"/>
      <c r="DV977" s="126"/>
      <c r="DW977" s="127"/>
      <c r="DX977" s="127"/>
      <c r="DY977" s="125">
        <v>583</v>
      </c>
    </row>
    <row r="978" spans="125:129" ht="21" customHeight="1">
      <c r="DU978" s="126"/>
      <c r="DV978" s="126"/>
      <c r="DW978" s="127"/>
      <c r="DX978" s="127"/>
      <c r="DY978" s="125">
        <v>584</v>
      </c>
    </row>
    <row r="979" spans="125:129" ht="21" customHeight="1">
      <c r="DU979" s="126"/>
      <c r="DV979" s="126"/>
      <c r="DW979" s="127"/>
      <c r="DX979" s="127"/>
      <c r="DY979" s="125">
        <v>585</v>
      </c>
    </row>
    <row r="980" spans="125:129" ht="21" customHeight="1">
      <c r="DU980" s="126"/>
      <c r="DV980" s="126"/>
      <c r="DW980" s="127"/>
      <c r="DX980" s="127"/>
      <c r="DY980" s="125">
        <v>586</v>
      </c>
    </row>
    <row r="981" spans="125:129" ht="21" customHeight="1">
      <c r="DU981" s="126"/>
      <c r="DV981" s="126"/>
      <c r="DW981" s="127"/>
      <c r="DX981" s="127"/>
      <c r="DY981" s="125">
        <v>587</v>
      </c>
    </row>
    <row r="982" spans="125:129" ht="21" customHeight="1">
      <c r="DU982" s="126"/>
      <c r="DV982" s="126"/>
      <c r="DW982" s="127"/>
      <c r="DX982" s="127"/>
      <c r="DY982" s="125">
        <v>588</v>
      </c>
    </row>
    <row r="983" spans="125:129" ht="21" customHeight="1">
      <c r="DU983" s="126"/>
      <c r="DV983" s="126"/>
      <c r="DW983" s="127"/>
      <c r="DX983" s="127"/>
      <c r="DY983" s="125">
        <v>589</v>
      </c>
    </row>
    <row r="984" spans="125:129" ht="21" customHeight="1">
      <c r="DU984" s="126"/>
      <c r="DV984" s="126"/>
      <c r="DW984" s="127"/>
      <c r="DX984" s="127"/>
      <c r="DY984" s="125">
        <v>590</v>
      </c>
    </row>
    <row r="985" spans="125:129" ht="21" customHeight="1">
      <c r="DU985" s="126"/>
      <c r="DV985" s="126"/>
      <c r="DW985" s="127"/>
      <c r="DX985" s="127"/>
      <c r="DY985" s="125">
        <v>591</v>
      </c>
    </row>
    <row r="986" spans="125:129" ht="21" customHeight="1">
      <c r="DU986" s="126"/>
      <c r="DV986" s="126"/>
      <c r="DW986" s="127"/>
      <c r="DX986" s="127"/>
      <c r="DY986" s="125">
        <v>592</v>
      </c>
    </row>
    <row r="987" spans="125:129" ht="21" customHeight="1">
      <c r="DU987" s="126"/>
      <c r="DV987" s="126"/>
      <c r="DW987" s="127"/>
      <c r="DX987" s="127"/>
      <c r="DY987" s="125">
        <v>593</v>
      </c>
    </row>
    <row r="988" spans="125:129" ht="21" customHeight="1">
      <c r="DU988" s="126"/>
      <c r="DV988" s="126"/>
      <c r="DW988" s="127"/>
      <c r="DX988" s="127"/>
      <c r="DY988" s="125">
        <v>594</v>
      </c>
    </row>
    <row r="989" spans="125:129" ht="21" customHeight="1">
      <c r="DU989" s="126"/>
      <c r="DV989" s="126"/>
      <c r="DW989" s="127"/>
      <c r="DX989" s="127"/>
      <c r="DY989" s="125">
        <v>595</v>
      </c>
    </row>
    <row r="990" spans="125:129" ht="21" customHeight="1">
      <c r="DU990" s="126"/>
      <c r="DV990" s="126"/>
      <c r="DW990" s="127"/>
      <c r="DX990" s="127"/>
      <c r="DY990" s="125">
        <v>596</v>
      </c>
    </row>
    <row r="991" spans="125:129" ht="21" customHeight="1">
      <c r="DU991" s="126"/>
      <c r="DV991" s="126"/>
      <c r="DW991" s="127"/>
      <c r="DX991" s="127"/>
      <c r="DY991" s="125">
        <v>597</v>
      </c>
    </row>
    <row r="992" spans="125:129" ht="21" customHeight="1">
      <c r="DU992" s="126"/>
      <c r="DV992" s="126"/>
      <c r="DW992" s="127"/>
      <c r="DX992" s="127"/>
      <c r="DY992" s="125">
        <v>598</v>
      </c>
    </row>
    <row r="993" spans="125:129" ht="21" customHeight="1">
      <c r="DU993" s="126"/>
      <c r="DV993" s="126"/>
      <c r="DW993" s="127"/>
      <c r="DX993" s="127"/>
      <c r="DY993" s="125">
        <v>599</v>
      </c>
    </row>
    <row r="994" spans="125:129" ht="21" customHeight="1">
      <c r="DU994" s="126"/>
      <c r="DV994" s="126"/>
      <c r="DW994" s="127"/>
      <c r="DX994" s="127"/>
      <c r="DY994" s="125">
        <v>600</v>
      </c>
    </row>
    <row r="995" spans="125:129" ht="21" customHeight="1">
      <c r="DU995" s="126"/>
      <c r="DV995" s="126"/>
      <c r="DW995" s="127"/>
      <c r="DX995" s="127"/>
      <c r="DY995" s="125">
        <v>601</v>
      </c>
    </row>
    <row r="996" spans="125:129" ht="21" customHeight="1">
      <c r="DU996" s="126"/>
      <c r="DV996" s="126"/>
      <c r="DW996" s="127"/>
      <c r="DX996" s="127"/>
      <c r="DY996" s="125">
        <v>602</v>
      </c>
    </row>
    <row r="997" spans="125:129" ht="21" customHeight="1">
      <c r="DU997" s="126"/>
      <c r="DV997" s="126"/>
      <c r="DW997" s="127"/>
      <c r="DX997" s="127"/>
      <c r="DY997" s="125">
        <v>603</v>
      </c>
    </row>
    <row r="998" spans="125:129" ht="21" customHeight="1">
      <c r="DU998" s="126"/>
      <c r="DV998" s="126"/>
      <c r="DW998" s="127"/>
      <c r="DX998" s="127"/>
      <c r="DY998" s="125">
        <v>604</v>
      </c>
    </row>
    <row r="999" spans="125:129" ht="21" customHeight="1">
      <c r="DU999" s="126"/>
      <c r="DV999" s="126"/>
      <c r="DW999" s="127"/>
      <c r="DX999" s="127"/>
      <c r="DY999" s="125">
        <v>605</v>
      </c>
    </row>
    <row r="1000" spans="125:129" ht="21" customHeight="1">
      <c r="DU1000" s="126"/>
      <c r="DV1000" s="126"/>
      <c r="DW1000" s="127"/>
      <c r="DX1000" s="127"/>
      <c r="DY1000" s="125">
        <v>606</v>
      </c>
    </row>
    <row r="1001" spans="125:129" ht="21" customHeight="1">
      <c r="DU1001" s="126"/>
      <c r="DV1001" s="126"/>
      <c r="DW1001" s="127"/>
      <c r="DX1001" s="127"/>
      <c r="DY1001" s="125">
        <v>607</v>
      </c>
    </row>
    <row r="1002" spans="125:129" ht="21" customHeight="1">
      <c r="DU1002" s="126"/>
      <c r="DV1002" s="126"/>
      <c r="DW1002" s="127"/>
      <c r="DX1002" s="127"/>
      <c r="DY1002" s="125">
        <v>608</v>
      </c>
    </row>
    <row r="1003" spans="125:129" ht="21" customHeight="1">
      <c r="DU1003" s="126"/>
      <c r="DV1003" s="126"/>
      <c r="DW1003" s="127"/>
      <c r="DX1003" s="127"/>
      <c r="DY1003" s="125">
        <v>609</v>
      </c>
    </row>
    <row r="1004" spans="125:129" ht="21" customHeight="1">
      <c r="DU1004" s="126"/>
      <c r="DV1004" s="126"/>
      <c r="DW1004" s="127"/>
      <c r="DX1004" s="127"/>
      <c r="DY1004" s="125">
        <v>610</v>
      </c>
    </row>
    <row r="1005" spans="125:129" ht="21" customHeight="1">
      <c r="DU1005" s="126"/>
      <c r="DV1005" s="126"/>
      <c r="DW1005" s="127"/>
      <c r="DX1005" s="127"/>
      <c r="DY1005" s="125">
        <v>611</v>
      </c>
    </row>
    <row r="1006" spans="125:129" ht="21" customHeight="1">
      <c r="DU1006" s="126"/>
      <c r="DV1006" s="126"/>
      <c r="DW1006" s="127"/>
      <c r="DX1006" s="127"/>
      <c r="DY1006" s="125">
        <v>612</v>
      </c>
    </row>
    <row r="1007" spans="125:129" ht="21" customHeight="1">
      <c r="DU1007" s="126"/>
      <c r="DV1007" s="126"/>
      <c r="DW1007" s="127"/>
      <c r="DX1007" s="127"/>
      <c r="DY1007" s="125">
        <v>613</v>
      </c>
    </row>
    <row r="1008" spans="125:129" ht="21" customHeight="1">
      <c r="DU1008" s="126"/>
      <c r="DV1008" s="126"/>
      <c r="DW1008" s="127"/>
      <c r="DX1008" s="127"/>
      <c r="DY1008" s="125">
        <v>614</v>
      </c>
    </row>
    <row r="1009" spans="125:129" ht="21" customHeight="1">
      <c r="DU1009" s="126"/>
      <c r="DV1009" s="126"/>
      <c r="DW1009" s="127"/>
      <c r="DX1009" s="127"/>
      <c r="DY1009" s="125">
        <v>615</v>
      </c>
    </row>
    <row r="1010" spans="125:129" ht="21" customHeight="1">
      <c r="DU1010" s="126"/>
      <c r="DV1010" s="126"/>
      <c r="DW1010" s="127"/>
      <c r="DX1010" s="127"/>
      <c r="DY1010" s="125">
        <v>616</v>
      </c>
    </row>
    <row r="1011" spans="125:129" ht="21" customHeight="1">
      <c r="DU1011" s="126"/>
      <c r="DV1011" s="126"/>
      <c r="DW1011" s="127"/>
      <c r="DX1011" s="127"/>
      <c r="DY1011" s="125">
        <v>617</v>
      </c>
    </row>
    <row r="1012" spans="125:129" ht="21" customHeight="1">
      <c r="DU1012" s="126"/>
      <c r="DV1012" s="126"/>
      <c r="DW1012" s="127"/>
      <c r="DX1012" s="127"/>
      <c r="DY1012" s="125">
        <v>618</v>
      </c>
    </row>
    <row r="1013" spans="125:129" ht="21" customHeight="1">
      <c r="DU1013" s="126"/>
      <c r="DV1013" s="126"/>
      <c r="DW1013" s="127"/>
      <c r="DX1013" s="127"/>
      <c r="DY1013" s="125">
        <v>619</v>
      </c>
    </row>
    <row r="1014" spans="125:129" ht="21" customHeight="1">
      <c r="DU1014" s="126"/>
      <c r="DV1014" s="126"/>
      <c r="DW1014" s="127"/>
      <c r="DX1014" s="127"/>
      <c r="DY1014" s="125">
        <v>620</v>
      </c>
    </row>
    <row r="1015" spans="125:129" ht="21" customHeight="1">
      <c r="DU1015" s="126"/>
      <c r="DV1015" s="126"/>
      <c r="DW1015" s="127"/>
      <c r="DX1015" s="127"/>
      <c r="DY1015" s="125">
        <v>621</v>
      </c>
    </row>
    <row r="1016" spans="125:129" ht="21" customHeight="1">
      <c r="DU1016" s="126"/>
      <c r="DV1016" s="126"/>
      <c r="DW1016" s="127"/>
      <c r="DX1016" s="127"/>
      <c r="DY1016" s="125">
        <v>622</v>
      </c>
    </row>
    <row r="1017" spans="125:129" ht="21" customHeight="1">
      <c r="DU1017" s="126"/>
      <c r="DV1017" s="126"/>
      <c r="DW1017" s="127"/>
      <c r="DX1017" s="127"/>
      <c r="DY1017" s="125">
        <v>623</v>
      </c>
    </row>
    <row r="1018" spans="125:129" ht="21" customHeight="1">
      <c r="DU1018" s="126"/>
      <c r="DV1018" s="126"/>
      <c r="DW1018" s="127"/>
      <c r="DX1018" s="127"/>
      <c r="DY1018" s="125">
        <v>624</v>
      </c>
    </row>
    <row r="1019" spans="125:129" ht="21" customHeight="1">
      <c r="DU1019" s="126"/>
      <c r="DV1019" s="126"/>
      <c r="DW1019" s="127"/>
      <c r="DX1019" s="127"/>
      <c r="DY1019" s="125">
        <v>625</v>
      </c>
    </row>
    <row r="1020" spans="125:129" ht="21" customHeight="1">
      <c r="DU1020" s="126"/>
      <c r="DV1020" s="126"/>
      <c r="DW1020" s="127"/>
      <c r="DX1020" s="127"/>
      <c r="DY1020" s="125">
        <v>626</v>
      </c>
    </row>
    <row r="1021" spans="125:129" ht="21" customHeight="1">
      <c r="DU1021" s="126"/>
      <c r="DV1021" s="126"/>
      <c r="DW1021" s="127"/>
      <c r="DX1021" s="127"/>
      <c r="DY1021" s="125">
        <v>627</v>
      </c>
    </row>
    <row r="1022" spans="125:129" ht="21" customHeight="1">
      <c r="DU1022" s="126"/>
      <c r="DV1022" s="126"/>
      <c r="DW1022" s="127"/>
      <c r="DX1022" s="127"/>
      <c r="DY1022" s="125">
        <v>628</v>
      </c>
    </row>
    <row r="1023" spans="125:129" ht="21" customHeight="1">
      <c r="DU1023" s="126"/>
      <c r="DV1023" s="126"/>
      <c r="DW1023" s="127"/>
      <c r="DX1023" s="127"/>
      <c r="DY1023" s="125">
        <v>629</v>
      </c>
    </row>
    <row r="1024" spans="125:129" ht="21" customHeight="1">
      <c r="DU1024" s="126"/>
      <c r="DV1024" s="126"/>
      <c r="DW1024" s="127"/>
      <c r="DX1024" s="127"/>
      <c r="DY1024" s="125">
        <v>630</v>
      </c>
    </row>
    <row r="1025" spans="125:129" ht="21" customHeight="1">
      <c r="DU1025" s="126"/>
      <c r="DV1025" s="126"/>
      <c r="DW1025" s="127"/>
      <c r="DX1025" s="127"/>
      <c r="DY1025" s="125">
        <v>631</v>
      </c>
    </row>
    <row r="1026" spans="125:129" ht="21" customHeight="1">
      <c r="DU1026" s="126"/>
      <c r="DV1026" s="126"/>
      <c r="DW1026" s="127"/>
      <c r="DX1026" s="127"/>
      <c r="DY1026" s="125">
        <v>632</v>
      </c>
    </row>
    <row r="1027" spans="125:129" ht="21" customHeight="1">
      <c r="DU1027" s="126"/>
      <c r="DV1027" s="126"/>
      <c r="DW1027" s="127"/>
      <c r="DX1027" s="127"/>
      <c r="DY1027" s="125">
        <v>633</v>
      </c>
    </row>
    <row r="1028" spans="125:129" ht="21" customHeight="1">
      <c r="DU1028" s="126"/>
      <c r="DV1028" s="126"/>
      <c r="DW1028" s="127"/>
      <c r="DX1028" s="127"/>
      <c r="DY1028" s="125">
        <v>634</v>
      </c>
    </row>
    <row r="1029" spans="125:129" ht="21" customHeight="1">
      <c r="DU1029" s="126"/>
      <c r="DV1029" s="126"/>
      <c r="DW1029" s="127"/>
      <c r="DX1029" s="127"/>
      <c r="DY1029" s="125">
        <v>635</v>
      </c>
    </row>
    <row r="1030" spans="125:129" ht="21" customHeight="1">
      <c r="DU1030" s="126"/>
      <c r="DV1030" s="126"/>
      <c r="DW1030" s="127"/>
      <c r="DX1030" s="127"/>
      <c r="DY1030" s="125">
        <v>636</v>
      </c>
    </row>
    <row r="1031" spans="125:129" ht="21" customHeight="1">
      <c r="DU1031" s="126"/>
      <c r="DV1031" s="126"/>
      <c r="DW1031" s="127"/>
      <c r="DX1031" s="127"/>
      <c r="DY1031" s="125">
        <v>637</v>
      </c>
    </row>
    <row r="1032" spans="125:129" ht="21" customHeight="1">
      <c r="DU1032" s="126"/>
      <c r="DV1032" s="126"/>
      <c r="DW1032" s="127"/>
      <c r="DX1032" s="127"/>
      <c r="DY1032" s="125">
        <v>638</v>
      </c>
    </row>
    <row r="1033" spans="125:129" ht="21" customHeight="1">
      <c r="DU1033" s="126"/>
      <c r="DV1033" s="126"/>
      <c r="DW1033" s="127"/>
      <c r="DX1033" s="127"/>
      <c r="DY1033" s="125">
        <v>639</v>
      </c>
    </row>
    <row r="1034" spans="125:129" ht="21" customHeight="1">
      <c r="DU1034" s="126"/>
      <c r="DV1034" s="126"/>
      <c r="DW1034" s="127"/>
      <c r="DX1034" s="127"/>
      <c r="DY1034" s="125">
        <v>640</v>
      </c>
    </row>
    <row r="1035" spans="125:129" ht="21" customHeight="1">
      <c r="DU1035" s="126"/>
      <c r="DV1035" s="126"/>
      <c r="DW1035" s="127"/>
      <c r="DX1035" s="127"/>
      <c r="DY1035" s="125">
        <v>641</v>
      </c>
    </row>
    <row r="1036" spans="125:129" ht="21" customHeight="1">
      <c r="DU1036" s="126"/>
      <c r="DV1036" s="126"/>
      <c r="DW1036" s="127"/>
      <c r="DX1036" s="127"/>
      <c r="DY1036" s="125">
        <v>642</v>
      </c>
    </row>
    <row r="1037" spans="125:129" ht="21" customHeight="1">
      <c r="DU1037" s="126"/>
      <c r="DV1037" s="126"/>
      <c r="DW1037" s="127"/>
      <c r="DX1037" s="127"/>
      <c r="DY1037" s="125">
        <v>643</v>
      </c>
    </row>
    <row r="1038" spans="125:129" ht="21" customHeight="1">
      <c r="DU1038" s="126"/>
      <c r="DV1038" s="126"/>
      <c r="DW1038" s="127"/>
      <c r="DX1038" s="127"/>
      <c r="DY1038" s="125">
        <v>644</v>
      </c>
    </row>
    <row r="1039" spans="125:129" ht="21" customHeight="1">
      <c r="DU1039" s="126"/>
      <c r="DV1039" s="126"/>
      <c r="DW1039" s="127"/>
      <c r="DX1039" s="127"/>
      <c r="DY1039" s="125">
        <v>645</v>
      </c>
    </row>
    <row r="1040" spans="125:129" ht="21" customHeight="1">
      <c r="DU1040" s="126"/>
      <c r="DV1040" s="126"/>
      <c r="DW1040" s="127"/>
      <c r="DX1040" s="127"/>
      <c r="DY1040" s="125">
        <v>646</v>
      </c>
    </row>
    <row r="1041" spans="125:129" ht="21" customHeight="1">
      <c r="DU1041" s="126"/>
      <c r="DV1041" s="126"/>
      <c r="DW1041" s="127"/>
      <c r="DX1041" s="127"/>
      <c r="DY1041" s="125">
        <v>647</v>
      </c>
    </row>
    <row r="1042" spans="125:129" ht="21" customHeight="1">
      <c r="DU1042" s="126"/>
      <c r="DV1042" s="126"/>
      <c r="DW1042" s="127"/>
      <c r="DX1042" s="127"/>
      <c r="DY1042" s="125">
        <v>648</v>
      </c>
    </row>
    <row r="1043" spans="125:129" ht="21" customHeight="1">
      <c r="DU1043" s="126"/>
      <c r="DV1043" s="126"/>
      <c r="DW1043" s="127"/>
      <c r="DX1043" s="127"/>
      <c r="DY1043" s="125">
        <v>649</v>
      </c>
    </row>
    <row r="1044" spans="125:129" ht="21" customHeight="1">
      <c r="DU1044" s="126"/>
      <c r="DV1044" s="126"/>
      <c r="DW1044" s="127"/>
      <c r="DX1044" s="127"/>
      <c r="DY1044" s="125">
        <v>650</v>
      </c>
    </row>
    <row r="1045" spans="125:129" ht="21" customHeight="1">
      <c r="DU1045" s="126"/>
      <c r="DV1045" s="126"/>
      <c r="DW1045" s="127"/>
      <c r="DX1045" s="127"/>
      <c r="DY1045" s="125">
        <v>651</v>
      </c>
    </row>
    <row r="1046" spans="125:129" ht="21" customHeight="1">
      <c r="DU1046" s="126"/>
      <c r="DV1046" s="126"/>
      <c r="DW1046" s="127"/>
      <c r="DX1046" s="127"/>
      <c r="DY1046" s="125">
        <v>652</v>
      </c>
    </row>
    <row r="1047" spans="125:129" ht="21" customHeight="1">
      <c r="DU1047" s="126"/>
      <c r="DV1047" s="126"/>
      <c r="DW1047" s="127"/>
      <c r="DX1047" s="127"/>
      <c r="DY1047" s="125">
        <v>653</v>
      </c>
    </row>
    <row r="1048" spans="125:129" ht="21" customHeight="1">
      <c r="DU1048" s="126"/>
      <c r="DV1048" s="126"/>
      <c r="DW1048" s="127"/>
      <c r="DX1048" s="127"/>
      <c r="DY1048" s="125">
        <v>654</v>
      </c>
    </row>
    <row r="1049" spans="125:129" ht="21" customHeight="1">
      <c r="DU1049" s="126"/>
      <c r="DV1049" s="126"/>
      <c r="DW1049" s="127"/>
      <c r="DX1049" s="127"/>
      <c r="DY1049" s="125">
        <v>655</v>
      </c>
    </row>
    <row r="1050" spans="125:129" ht="21" customHeight="1">
      <c r="DU1050" s="126"/>
      <c r="DV1050" s="126"/>
      <c r="DW1050" s="127"/>
      <c r="DX1050" s="127"/>
      <c r="DY1050" s="125">
        <v>656</v>
      </c>
    </row>
    <row r="1051" spans="125:129" ht="21" customHeight="1">
      <c r="DU1051" s="126"/>
      <c r="DV1051" s="126"/>
      <c r="DW1051" s="127"/>
      <c r="DX1051" s="127"/>
      <c r="DY1051" s="125">
        <v>657</v>
      </c>
    </row>
    <row r="1052" spans="125:129" ht="21" customHeight="1">
      <c r="DU1052" s="126"/>
      <c r="DV1052" s="126"/>
      <c r="DW1052" s="127"/>
      <c r="DX1052" s="127"/>
      <c r="DY1052" s="125">
        <v>658</v>
      </c>
    </row>
    <row r="1053" spans="125:129" ht="21" customHeight="1">
      <c r="DU1053" s="126"/>
      <c r="DV1053" s="126"/>
      <c r="DW1053" s="127"/>
      <c r="DX1053" s="127"/>
      <c r="DY1053" s="125">
        <v>659</v>
      </c>
    </row>
    <row r="1054" spans="125:129" ht="21" customHeight="1">
      <c r="DU1054" s="126"/>
      <c r="DV1054" s="126"/>
      <c r="DW1054" s="127"/>
      <c r="DX1054" s="127"/>
      <c r="DY1054" s="125">
        <v>660</v>
      </c>
    </row>
    <row r="1055" spans="125:129" ht="21" customHeight="1">
      <c r="DU1055" s="126"/>
      <c r="DV1055" s="126"/>
      <c r="DW1055" s="127"/>
      <c r="DX1055" s="127"/>
      <c r="DY1055" s="125">
        <v>661</v>
      </c>
    </row>
    <row r="1056" spans="125:129" ht="21" customHeight="1">
      <c r="DU1056" s="129"/>
      <c r="DV1056" s="129"/>
      <c r="DW1056" s="127"/>
      <c r="DX1056" s="127"/>
      <c r="DY1056" s="125">
        <v>662</v>
      </c>
    </row>
    <row r="1057" spans="2:129" ht="21" customHeight="1" thickBot="1">
      <c r="DU1057" s="175"/>
      <c r="DV1057" s="175"/>
      <c r="DW1057" s="127"/>
      <c r="DX1057" s="172"/>
      <c r="DY1057" s="125">
        <v>663</v>
      </c>
    </row>
    <row r="1058" spans="2:129" ht="21" customHeight="1">
      <c r="DU1058" s="126"/>
      <c r="DV1058" s="126"/>
      <c r="DW1058" s="127"/>
      <c r="DX1058" s="127"/>
      <c r="DY1058" s="125">
        <v>664</v>
      </c>
    </row>
    <row r="1059" spans="2:129" ht="21" customHeight="1">
      <c r="DU1059" s="126"/>
      <c r="DV1059" s="126"/>
      <c r="DW1059" s="127"/>
      <c r="DX1059" s="127"/>
      <c r="DY1059" s="125">
        <v>665</v>
      </c>
    </row>
    <row r="1060" spans="2:129" ht="21" customHeight="1">
      <c r="DU1060" s="126"/>
      <c r="DV1060" s="126"/>
      <c r="DW1060" s="127"/>
      <c r="DX1060" s="127"/>
      <c r="DY1060" s="125">
        <v>666</v>
      </c>
    </row>
    <row r="1061" spans="2:129" ht="21" customHeight="1">
      <c r="DU1061" s="126"/>
      <c r="DV1061" s="126"/>
      <c r="DW1061" s="127"/>
      <c r="DX1061" s="127"/>
      <c r="DY1061" s="125">
        <v>667</v>
      </c>
    </row>
    <row r="1062" spans="2:129" ht="21" customHeight="1">
      <c r="DU1062" s="126"/>
      <c r="DV1062" s="126"/>
      <c r="DW1062" s="127"/>
      <c r="DX1062" s="127"/>
      <c r="DY1062" s="125">
        <v>668</v>
      </c>
    </row>
    <row r="1063" spans="2:129" ht="21" customHeight="1">
      <c r="DU1063" s="126"/>
      <c r="DV1063" s="126"/>
      <c r="DW1063" s="127"/>
      <c r="DX1063" s="127"/>
      <c r="DY1063" s="125">
        <v>669</v>
      </c>
    </row>
    <row r="1064" spans="2:129" ht="21" customHeight="1" thickBot="1">
      <c r="DU1064" s="126"/>
      <c r="DV1064" s="126"/>
      <c r="DW1064" s="127"/>
      <c r="DX1064" s="127"/>
      <c r="DY1064" s="125">
        <v>670</v>
      </c>
    </row>
    <row r="1065" spans="2:129" ht="21" customHeight="1" thickBot="1">
      <c r="B1065" s="15" t="s">
        <v>1</v>
      </c>
      <c r="E1065" s="162" t="s">
        <v>0</v>
      </c>
      <c r="F1065" s="162" t="s">
        <v>141</v>
      </c>
      <c r="K1065" s="26" t="s">
        <v>97</v>
      </c>
      <c r="L1065" s="306"/>
      <c r="M1065" s="153">
        <v>1</v>
      </c>
      <c r="DU1065" s="126"/>
      <c r="DV1065" s="126"/>
      <c r="DW1065" s="127"/>
      <c r="DX1065" s="127"/>
      <c r="DY1065" s="125">
        <v>671</v>
      </c>
    </row>
    <row r="1066" spans="2:129" ht="21" customHeight="1" thickBot="1">
      <c r="B1066" s="142" t="s">
        <v>2</v>
      </c>
      <c r="E1066" s="37">
        <v>1</v>
      </c>
      <c r="F1066" s="163" t="str">
        <f>'بيان الصيانة'!B2</f>
        <v>1+2+3+ جوزهند</v>
      </c>
      <c r="K1066" s="26" t="s">
        <v>98</v>
      </c>
      <c r="L1066" s="306"/>
      <c r="M1066" s="153">
        <v>2</v>
      </c>
      <c r="DU1066" s="126"/>
      <c r="DV1066" s="126"/>
      <c r="DW1066" s="127"/>
      <c r="DX1066" s="127"/>
      <c r="DY1066" s="125">
        <v>672</v>
      </c>
    </row>
    <row r="1067" spans="2:129" ht="21" customHeight="1" thickBot="1">
      <c r="B1067" s="143" t="s">
        <v>3</v>
      </c>
      <c r="E1067" s="131">
        <v>2</v>
      </c>
      <c r="F1067" s="164" t="str">
        <f>'بيان الصيانة'!B3</f>
        <v>شمعة1</v>
      </c>
      <c r="K1067" s="26" t="s">
        <v>99</v>
      </c>
      <c r="L1067" s="306"/>
      <c r="M1067" s="153">
        <v>3</v>
      </c>
      <c r="DU1067" s="126"/>
      <c r="DV1067" s="126"/>
      <c r="DW1067" s="127"/>
      <c r="DX1067" s="127"/>
      <c r="DY1067" s="125">
        <v>673</v>
      </c>
    </row>
    <row r="1068" spans="2:129" ht="21" customHeight="1" thickBot="1">
      <c r="B1068" s="143" t="s">
        <v>4</v>
      </c>
      <c r="E1068" s="131">
        <v>3</v>
      </c>
      <c r="F1068" s="164" t="str">
        <f>'بيان الصيانة'!B4</f>
        <v>شمعة2</v>
      </c>
      <c r="K1068" s="26" t="s">
        <v>100</v>
      </c>
      <c r="L1068" s="306"/>
      <c r="M1068" s="153">
        <v>4</v>
      </c>
      <c r="DU1068" s="126"/>
      <c r="DV1068" s="126"/>
      <c r="DW1068" s="127"/>
      <c r="DX1068" s="127"/>
      <c r="DY1068" s="125">
        <v>674</v>
      </c>
    </row>
    <row r="1069" spans="2:129" ht="21" customHeight="1" thickBot="1">
      <c r="B1069" s="143" t="s">
        <v>5</v>
      </c>
      <c r="E1069" s="131">
        <v>4</v>
      </c>
      <c r="F1069" s="164">
        <f>'بيان الصيانة'!B5</f>
        <v>0</v>
      </c>
      <c r="K1069" s="26" t="s">
        <v>101</v>
      </c>
      <c r="L1069" s="306"/>
      <c r="M1069" s="153">
        <v>5</v>
      </c>
      <c r="DU1069" s="126"/>
      <c r="DV1069" s="126"/>
      <c r="DW1069" s="127"/>
      <c r="DX1069" s="127"/>
      <c r="DY1069" s="125">
        <v>675</v>
      </c>
    </row>
    <row r="1070" spans="2:129" ht="21" customHeight="1" thickBot="1">
      <c r="B1070" s="143" t="s">
        <v>6</v>
      </c>
      <c r="E1070" s="131">
        <v>5</v>
      </c>
      <c r="F1070" s="164">
        <f>'بيان الصيانة'!B6</f>
        <v>0</v>
      </c>
      <c r="K1070" s="26" t="s">
        <v>102</v>
      </c>
      <c r="L1070" s="306"/>
      <c r="M1070" s="153">
        <v>6</v>
      </c>
      <c r="DU1070" s="126"/>
      <c r="DV1070" s="126"/>
      <c r="DW1070" s="127"/>
      <c r="DX1070" s="127"/>
      <c r="DY1070" s="125">
        <v>676</v>
      </c>
    </row>
    <row r="1071" spans="2:129" ht="21" customHeight="1" thickBot="1">
      <c r="B1071" s="143" t="s">
        <v>7</v>
      </c>
      <c r="E1071" s="131">
        <v>6</v>
      </c>
      <c r="F1071" s="164">
        <f>'بيان الصيانة'!B7</f>
        <v>0</v>
      </c>
      <c r="K1071" s="26" t="s">
        <v>103</v>
      </c>
      <c r="L1071" s="306"/>
      <c r="M1071" s="153">
        <v>7</v>
      </c>
      <c r="DU1071" s="126"/>
      <c r="DV1071" s="126"/>
      <c r="DW1071" s="127"/>
      <c r="DX1071" s="127"/>
      <c r="DY1071" s="125">
        <v>677</v>
      </c>
    </row>
    <row r="1072" spans="2:129" ht="21" customHeight="1" thickBot="1">
      <c r="B1072" s="143" t="s">
        <v>8</v>
      </c>
      <c r="E1072" s="131">
        <v>7</v>
      </c>
      <c r="F1072" s="164">
        <f>'بيان الصيانة'!B8</f>
        <v>0</v>
      </c>
      <c r="K1072" s="26" t="s">
        <v>104</v>
      </c>
      <c r="L1072" s="306"/>
      <c r="M1072" s="153">
        <v>8</v>
      </c>
      <c r="DU1072" s="126"/>
      <c r="DV1072" s="126"/>
      <c r="DW1072" s="127"/>
      <c r="DX1072" s="127"/>
      <c r="DY1072" s="125">
        <v>678</v>
      </c>
    </row>
    <row r="1073" spans="2:129" ht="21" customHeight="1" thickBot="1">
      <c r="B1073" s="143" t="s">
        <v>9</v>
      </c>
      <c r="E1073" s="131">
        <v>8</v>
      </c>
      <c r="F1073" s="164">
        <f>'بيان الصيانة'!B9</f>
        <v>0</v>
      </c>
      <c r="K1073" s="26" t="s">
        <v>105</v>
      </c>
      <c r="L1073" s="306"/>
      <c r="M1073" s="153">
        <v>9</v>
      </c>
      <c r="DU1073" s="126"/>
      <c r="DV1073" s="126"/>
      <c r="DW1073" s="127"/>
      <c r="DX1073" s="127"/>
      <c r="DY1073" s="125">
        <v>679</v>
      </c>
    </row>
    <row r="1074" spans="2:129" ht="21" customHeight="1" thickBot="1">
      <c r="B1074" s="143" t="s">
        <v>10</v>
      </c>
      <c r="E1074" s="131">
        <v>9</v>
      </c>
      <c r="F1074" s="164">
        <f>'بيان الصيانة'!B10</f>
        <v>0</v>
      </c>
      <c r="K1074" s="26" t="s">
        <v>106</v>
      </c>
      <c r="L1074" s="306"/>
      <c r="M1074" s="153">
        <v>10</v>
      </c>
      <c r="DU1074" s="126"/>
      <c r="DV1074" s="126"/>
      <c r="DW1074" s="127"/>
      <c r="DX1074" s="127"/>
      <c r="DY1074" s="125">
        <v>680</v>
      </c>
    </row>
    <row r="1075" spans="2:129" ht="21" customHeight="1" thickBot="1">
      <c r="B1075" s="143" t="s">
        <v>11</v>
      </c>
      <c r="E1075" s="131">
        <v>10</v>
      </c>
      <c r="F1075" s="164">
        <f>'بيان الصيانة'!B11</f>
        <v>0</v>
      </c>
      <c r="K1075" s="26" t="s">
        <v>107</v>
      </c>
      <c r="L1075" s="306"/>
      <c r="M1075" s="153">
        <v>11</v>
      </c>
      <c r="DU1075" s="126"/>
      <c r="DV1075" s="126"/>
      <c r="DW1075" s="127"/>
      <c r="DX1075" s="127"/>
      <c r="DY1075" s="125">
        <v>681</v>
      </c>
    </row>
    <row r="1076" spans="2:129" ht="21" customHeight="1" thickBot="1">
      <c r="B1076" s="143" t="s">
        <v>12</v>
      </c>
      <c r="E1076" s="131">
        <v>11</v>
      </c>
      <c r="F1076" s="164">
        <f>'بيان الصيانة'!B12</f>
        <v>0</v>
      </c>
      <c r="K1076" s="26" t="s">
        <v>108</v>
      </c>
      <c r="L1076" s="306"/>
      <c r="M1076" s="153">
        <v>12</v>
      </c>
      <c r="DU1076" s="126"/>
      <c r="DV1076" s="126"/>
      <c r="DW1076" s="127"/>
      <c r="DX1076" s="127"/>
      <c r="DY1076" s="125">
        <v>682</v>
      </c>
    </row>
    <row r="1077" spans="2:129" ht="21" customHeight="1" thickBot="1">
      <c r="B1077" s="143" t="s">
        <v>23</v>
      </c>
      <c r="E1077" s="131">
        <v>12</v>
      </c>
      <c r="F1077" s="164">
        <f>'بيان الصيانة'!B13</f>
        <v>0</v>
      </c>
      <c r="K1077" s="26" t="s">
        <v>109</v>
      </c>
      <c r="L1077" s="306"/>
      <c r="M1077" s="153">
        <v>13</v>
      </c>
      <c r="DU1077" s="126"/>
      <c r="DV1077" s="126"/>
      <c r="DW1077" s="127"/>
      <c r="DX1077" s="127"/>
      <c r="DY1077" s="125">
        <v>683</v>
      </c>
    </row>
    <row r="1078" spans="2:129" ht="21" customHeight="1" thickBot="1">
      <c r="B1078" s="143" t="s">
        <v>13</v>
      </c>
      <c r="E1078" s="131">
        <v>13</v>
      </c>
      <c r="F1078" s="164">
        <f>'بيان الصيانة'!B14</f>
        <v>0</v>
      </c>
      <c r="K1078" s="26" t="s">
        <v>110</v>
      </c>
      <c r="L1078" s="306"/>
      <c r="M1078" s="153">
        <v>14</v>
      </c>
      <c r="DU1078" s="126"/>
      <c r="DV1078" s="126"/>
      <c r="DW1078" s="127"/>
      <c r="DX1078" s="127"/>
      <c r="DY1078" s="125">
        <v>684</v>
      </c>
    </row>
    <row r="1079" spans="2:129" ht="21" customHeight="1" thickBot="1">
      <c r="B1079" s="143" t="s">
        <v>14</v>
      </c>
      <c r="E1079" s="131">
        <v>14</v>
      </c>
      <c r="F1079" s="164">
        <f>'بيان الصيانة'!B15</f>
        <v>0</v>
      </c>
      <c r="K1079" s="26" t="s">
        <v>111</v>
      </c>
      <c r="L1079" s="306"/>
      <c r="M1079" s="153">
        <v>15</v>
      </c>
      <c r="DU1079" s="126"/>
      <c r="DV1079" s="126"/>
      <c r="DW1079" s="127"/>
      <c r="DX1079" s="127"/>
      <c r="DY1079" s="125">
        <v>685</v>
      </c>
    </row>
    <row r="1080" spans="2:129" ht="21" customHeight="1" thickBot="1">
      <c r="B1080" s="143" t="s">
        <v>15</v>
      </c>
      <c r="E1080" s="131">
        <v>15</v>
      </c>
      <c r="F1080" s="164">
        <f>'بيان الصيانة'!B16</f>
        <v>0</v>
      </c>
      <c r="K1080" s="26" t="s">
        <v>112</v>
      </c>
      <c r="L1080" s="306"/>
      <c r="M1080" s="153">
        <v>16</v>
      </c>
      <c r="DU1080" s="126"/>
      <c r="DV1080" s="126"/>
      <c r="DW1080" s="127"/>
      <c r="DX1080" s="127"/>
      <c r="DY1080" s="125">
        <v>686</v>
      </c>
    </row>
    <row r="1081" spans="2:129" ht="21" customHeight="1" thickBot="1">
      <c r="B1081" s="143" t="s">
        <v>16</v>
      </c>
      <c r="E1081" s="131">
        <v>16</v>
      </c>
      <c r="F1081" s="164">
        <f>'بيان الصيانة'!B17</f>
        <v>0</v>
      </c>
      <c r="K1081" s="26" t="s">
        <v>113</v>
      </c>
      <c r="L1081" s="306"/>
      <c r="M1081" s="153">
        <v>17</v>
      </c>
      <c r="DU1081" s="126"/>
      <c r="DV1081" s="126"/>
      <c r="DW1081" s="127"/>
      <c r="DX1081" s="127"/>
      <c r="DY1081" s="125">
        <v>687</v>
      </c>
    </row>
    <row r="1082" spans="2:129" ht="21" customHeight="1" thickBot="1">
      <c r="B1082" s="143" t="s">
        <v>17</v>
      </c>
      <c r="E1082" s="131">
        <v>17</v>
      </c>
      <c r="F1082" s="164">
        <f>'بيان الصيانة'!B18</f>
        <v>0</v>
      </c>
      <c r="K1082" s="26" t="s">
        <v>114</v>
      </c>
      <c r="L1082" s="306"/>
      <c r="M1082" s="153">
        <v>18</v>
      </c>
      <c r="DU1082" s="126"/>
      <c r="DV1082" s="126"/>
      <c r="DW1082" s="127"/>
      <c r="DX1082" s="127"/>
      <c r="DY1082" s="125">
        <v>688</v>
      </c>
    </row>
    <row r="1083" spans="2:129" ht="21" customHeight="1" thickBot="1">
      <c r="B1083" s="143" t="s">
        <v>18</v>
      </c>
      <c r="E1083" s="131">
        <v>18</v>
      </c>
      <c r="F1083" s="164">
        <f>'بيان الصيانة'!B19</f>
        <v>0</v>
      </c>
      <c r="K1083" s="26" t="s">
        <v>115</v>
      </c>
      <c r="L1083" s="306"/>
      <c r="M1083" s="153">
        <v>19</v>
      </c>
      <c r="DU1083" s="126"/>
      <c r="DV1083" s="126"/>
      <c r="DW1083" s="127"/>
      <c r="DX1083" s="127"/>
      <c r="DY1083" s="125">
        <v>689</v>
      </c>
    </row>
    <row r="1084" spans="2:129" ht="21" customHeight="1" thickBot="1">
      <c r="B1084" s="143" t="s">
        <v>19</v>
      </c>
      <c r="E1084" s="131">
        <v>19</v>
      </c>
      <c r="F1084" s="164">
        <f>'بيان الصيانة'!B20</f>
        <v>0</v>
      </c>
      <c r="K1084" s="26" t="s">
        <v>116</v>
      </c>
      <c r="L1084" s="306"/>
      <c r="M1084" s="153">
        <v>20</v>
      </c>
      <c r="DU1084" s="126"/>
      <c r="DV1084" s="126"/>
      <c r="DW1084" s="127"/>
      <c r="DX1084" s="127"/>
      <c r="DY1084" s="125">
        <v>690</v>
      </c>
    </row>
    <row r="1085" spans="2:129" ht="21" customHeight="1" thickBot="1">
      <c r="B1085" s="143" t="s">
        <v>20</v>
      </c>
      <c r="E1085" s="131">
        <v>20</v>
      </c>
      <c r="F1085" s="164">
        <f>'بيان الصيانة'!B21</f>
        <v>0</v>
      </c>
      <c r="K1085" s="26" t="s">
        <v>117</v>
      </c>
      <c r="L1085" s="306"/>
      <c r="M1085" s="153">
        <v>21</v>
      </c>
      <c r="DU1085" s="126"/>
      <c r="DV1085" s="126"/>
      <c r="DW1085" s="127"/>
      <c r="DX1085" s="127"/>
      <c r="DY1085" s="125">
        <v>691</v>
      </c>
    </row>
    <row r="1086" spans="2:129" ht="21" customHeight="1" thickBot="1">
      <c r="B1086" s="143" t="s">
        <v>21</v>
      </c>
      <c r="E1086" s="131">
        <v>21</v>
      </c>
      <c r="F1086" s="164">
        <f>'بيان الصيانة'!B22</f>
        <v>0</v>
      </c>
      <c r="K1086" s="26" t="s">
        <v>118</v>
      </c>
      <c r="L1086" s="306"/>
      <c r="M1086" s="153">
        <v>22</v>
      </c>
      <c r="DU1086" s="126"/>
      <c r="DV1086" s="126"/>
      <c r="DW1086" s="127"/>
      <c r="DX1086" s="127"/>
      <c r="DY1086" s="125">
        <v>692</v>
      </c>
    </row>
    <row r="1087" spans="2:129" ht="21" customHeight="1" thickBot="1">
      <c r="B1087" s="143" t="s">
        <v>22</v>
      </c>
      <c r="E1087" s="131">
        <v>22</v>
      </c>
      <c r="F1087" s="164">
        <f>'بيان الصيانة'!B23</f>
        <v>0</v>
      </c>
      <c r="K1087" s="26" t="s">
        <v>119</v>
      </c>
      <c r="L1087" s="306"/>
      <c r="M1087" s="153">
        <v>23</v>
      </c>
      <c r="DU1087" s="126"/>
      <c r="DV1087" s="126"/>
      <c r="DW1087" s="127"/>
      <c r="DX1087" s="127"/>
      <c r="DY1087" s="125">
        <v>693</v>
      </c>
    </row>
    <row r="1088" spans="2:129" ht="21" customHeight="1" thickBot="1">
      <c r="B1088" s="143" t="s">
        <v>24</v>
      </c>
      <c r="E1088" s="131">
        <v>23</v>
      </c>
      <c r="F1088" s="164">
        <f>'بيان الصيانة'!B24</f>
        <v>0</v>
      </c>
      <c r="K1088" s="26" t="s">
        <v>120</v>
      </c>
      <c r="L1088" s="306"/>
      <c r="M1088" s="153">
        <v>24</v>
      </c>
      <c r="DU1088" s="126"/>
      <c r="DV1088" s="126"/>
      <c r="DW1088" s="127"/>
      <c r="DX1088" s="127"/>
      <c r="DY1088" s="125">
        <v>694</v>
      </c>
    </row>
    <row r="1089" spans="2:129" ht="21" customHeight="1" thickBot="1">
      <c r="B1089" s="143" t="s">
        <v>25</v>
      </c>
      <c r="E1089" s="131">
        <v>24</v>
      </c>
      <c r="F1089" s="164">
        <f>'بيان الصيانة'!B25</f>
        <v>0</v>
      </c>
      <c r="K1089" s="26" t="s">
        <v>121</v>
      </c>
      <c r="L1089" s="306"/>
      <c r="M1089" s="153">
        <v>25</v>
      </c>
      <c r="DU1089" s="126"/>
      <c r="DV1089" s="126"/>
      <c r="DW1089" s="127"/>
      <c r="DX1089" s="127"/>
      <c r="DY1089" s="125">
        <v>695</v>
      </c>
    </row>
    <row r="1090" spans="2:129" ht="21" customHeight="1" thickBot="1">
      <c r="B1090" s="143" t="s">
        <v>26</v>
      </c>
      <c r="E1090" s="131">
        <v>25</v>
      </c>
      <c r="F1090" s="164">
        <f>'بيان الصيانة'!B26</f>
        <v>0</v>
      </c>
      <c r="K1090" s="26" t="s">
        <v>122</v>
      </c>
      <c r="L1090" s="306"/>
      <c r="M1090" s="153">
        <v>26</v>
      </c>
      <c r="DU1090" s="126"/>
      <c r="DV1090" s="126"/>
      <c r="DW1090" s="127"/>
      <c r="DX1090" s="127"/>
      <c r="DY1090" s="125">
        <v>696</v>
      </c>
    </row>
    <row r="1091" spans="2:129" ht="21" customHeight="1" thickBot="1">
      <c r="B1091" s="143" t="s">
        <v>27</v>
      </c>
      <c r="E1091" s="131">
        <v>26</v>
      </c>
      <c r="F1091" s="164">
        <f>'بيان الصيانة'!B27</f>
        <v>0</v>
      </c>
      <c r="K1091" s="26" t="s">
        <v>123</v>
      </c>
      <c r="L1091" s="306"/>
      <c r="M1091" s="153">
        <v>27</v>
      </c>
      <c r="DU1091" s="126"/>
      <c r="DV1091" s="126"/>
      <c r="DW1091" s="127"/>
      <c r="DX1091" s="127"/>
      <c r="DY1091" s="125">
        <v>697</v>
      </c>
    </row>
    <row r="1092" spans="2:129" ht="21" customHeight="1" thickBot="1">
      <c r="B1092" s="143" t="s">
        <v>28</v>
      </c>
      <c r="E1092" s="131">
        <v>27</v>
      </c>
      <c r="F1092" s="164">
        <f>'بيان الصيانة'!B28</f>
        <v>0</v>
      </c>
      <c r="K1092" s="26" t="s">
        <v>124</v>
      </c>
      <c r="L1092" s="306"/>
      <c r="M1092" s="153">
        <v>28</v>
      </c>
      <c r="DU1092" s="126"/>
      <c r="DV1092" s="126"/>
      <c r="DW1092" s="127"/>
      <c r="DX1092" s="127"/>
      <c r="DY1092" s="125">
        <v>698</v>
      </c>
    </row>
    <row r="1093" spans="2:129" ht="21" customHeight="1" thickBot="1">
      <c r="B1093" s="143" t="s">
        <v>29</v>
      </c>
      <c r="E1093" s="131">
        <v>28</v>
      </c>
      <c r="F1093" s="164">
        <f>'بيان الصيانة'!B29</f>
        <v>0</v>
      </c>
      <c r="K1093" s="26" t="s">
        <v>125</v>
      </c>
      <c r="L1093" s="306"/>
      <c r="M1093" s="153">
        <v>29</v>
      </c>
      <c r="DU1093" s="126"/>
      <c r="DV1093" s="126"/>
      <c r="DW1093" s="127"/>
      <c r="DX1093" s="127"/>
      <c r="DY1093" s="125">
        <v>699</v>
      </c>
    </row>
    <row r="1094" spans="2:129" ht="21" customHeight="1" thickBot="1">
      <c r="B1094" s="143"/>
      <c r="E1094" s="131">
        <v>29</v>
      </c>
      <c r="F1094" s="164">
        <f>'بيان الصيانة'!B30</f>
        <v>0</v>
      </c>
      <c r="K1094" s="26" t="s">
        <v>126</v>
      </c>
      <c r="L1094" s="306"/>
      <c r="M1094" s="153">
        <v>30</v>
      </c>
      <c r="DU1094" s="126"/>
      <c r="DV1094" s="126"/>
      <c r="DW1094" s="127"/>
      <c r="DX1094" s="127"/>
      <c r="DY1094" s="125">
        <v>700</v>
      </c>
    </row>
    <row r="1095" spans="2:129" ht="21" customHeight="1" thickBot="1">
      <c r="B1095" s="143"/>
      <c r="E1095" s="131">
        <v>30</v>
      </c>
      <c r="F1095" s="164">
        <f>'بيان الصيانة'!B31</f>
        <v>0</v>
      </c>
      <c r="K1095" s="26" t="s">
        <v>127</v>
      </c>
      <c r="L1095" s="306"/>
      <c r="M1095" s="153">
        <v>31</v>
      </c>
      <c r="DU1095" s="126"/>
      <c r="DV1095" s="126"/>
      <c r="DW1095" s="127"/>
      <c r="DX1095" s="127"/>
      <c r="DY1095" s="125">
        <v>701</v>
      </c>
    </row>
    <row r="1096" spans="2:129" ht="21" customHeight="1" thickBot="1">
      <c r="B1096" s="143"/>
      <c r="E1096" s="131">
        <v>31</v>
      </c>
      <c r="F1096" s="164">
        <f>'بيان الصيانة'!B32</f>
        <v>0</v>
      </c>
      <c r="K1096" s="26" t="s">
        <v>128</v>
      </c>
      <c r="L1096" s="306"/>
      <c r="DU1096" s="126"/>
      <c r="DV1096" s="126"/>
      <c r="DW1096" s="127"/>
      <c r="DX1096" s="127"/>
      <c r="DY1096" s="125">
        <v>702</v>
      </c>
    </row>
    <row r="1097" spans="2:129" ht="21" customHeight="1" thickBot="1">
      <c r="B1097" s="143"/>
      <c r="E1097" s="131">
        <v>32</v>
      </c>
      <c r="F1097" s="164">
        <f>'بيان الصيانة'!B33</f>
        <v>0</v>
      </c>
      <c r="K1097" s="26" t="s">
        <v>129</v>
      </c>
      <c r="L1097" s="306"/>
      <c r="DU1097" s="126"/>
      <c r="DV1097" s="126"/>
      <c r="DW1097" s="127"/>
      <c r="DX1097" s="127"/>
      <c r="DY1097" s="125">
        <v>703</v>
      </c>
    </row>
    <row r="1098" spans="2:129" ht="21" customHeight="1" thickBot="1">
      <c r="B1098" s="143"/>
      <c r="E1098" s="131">
        <v>33</v>
      </c>
      <c r="F1098" s="164">
        <f>'بيان الصيانة'!B34</f>
        <v>0</v>
      </c>
      <c r="K1098" s="26" t="s">
        <v>130</v>
      </c>
      <c r="L1098" s="306"/>
      <c r="DU1098" s="126"/>
      <c r="DV1098" s="126"/>
      <c r="DW1098" s="127"/>
      <c r="DX1098" s="127"/>
      <c r="DY1098" s="125">
        <v>704</v>
      </c>
    </row>
    <row r="1099" spans="2:129" ht="21" customHeight="1" thickBot="1">
      <c r="B1099" s="143"/>
      <c r="E1099" s="131">
        <v>34</v>
      </c>
      <c r="F1099" s="164">
        <f>'بيان الصيانة'!B35</f>
        <v>0</v>
      </c>
      <c r="K1099" s="26" t="s">
        <v>131</v>
      </c>
      <c r="L1099" s="306"/>
      <c r="DU1099" s="126"/>
      <c r="DV1099" s="126"/>
      <c r="DW1099" s="127"/>
      <c r="DX1099" s="127"/>
      <c r="DY1099" s="125">
        <v>705</v>
      </c>
    </row>
    <row r="1100" spans="2:129" ht="21" customHeight="1">
      <c r="B1100" s="143"/>
      <c r="E1100" s="131">
        <v>35</v>
      </c>
      <c r="F1100" s="164">
        <f>'بيان الصيانة'!B36</f>
        <v>0</v>
      </c>
      <c r="K1100" s="26" t="s">
        <v>132</v>
      </c>
      <c r="L1100" s="306"/>
      <c r="DU1100" s="126"/>
      <c r="DV1100" s="126"/>
      <c r="DW1100" s="127"/>
      <c r="DX1100" s="127"/>
      <c r="DY1100" s="125">
        <v>706</v>
      </c>
    </row>
    <row r="1101" spans="2:129" ht="21" customHeight="1">
      <c r="B1101" s="143"/>
      <c r="E1101" s="131">
        <v>36</v>
      </c>
      <c r="F1101" s="164">
        <f>'بيان الصيانة'!B37</f>
        <v>0</v>
      </c>
      <c r="DU1101" s="126"/>
      <c r="DV1101" s="126"/>
      <c r="DW1101" s="127"/>
      <c r="DX1101" s="127"/>
      <c r="DY1101" s="125">
        <v>707</v>
      </c>
    </row>
    <row r="1102" spans="2:129" ht="21" customHeight="1">
      <c r="B1102" s="143"/>
      <c r="E1102" s="131">
        <v>37</v>
      </c>
      <c r="F1102" s="164">
        <f>'بيان الصيانة'!B38</f>
        <v>0</v>
      </c>
      <c r="DU1102" s="126"/>
      <c r="DV1102" s="126"/>
      <c r="DW1102" s="127"/>
      <c r="DX1102" s="127"/>
      <c r="DY1102" s="125">
        <v>708</v>
      </c>
    </row>
    <row r="1103" spans="2:129" ht="21" customHeight="1">
      <c r="B1103" s="143"/>
      <c r="E1103" s="131">
        <v>38</v>
      </c>
      <c r="F1103" s="164">
        <f>'بيان الصيانة'!B39</f>
        <v>0</v>
      </c>
      <c r="DU1103" s="126"/>
      <c r="DV1103" s="126"/>
      <c r="DW1103" s="127"/>
      <c r="DX1103" s="127"/>
      <c r="DY1103" s="125">
        <v>709</v>
      </c>
    </row>
    <row r="1104" spans="2:129" ht="21" customHeight="1">
      <c r="B1104" s="143"/>
      <c r="E1104" s="131">
        <v>39</v>
      </c>
      <c r="F1104" s="164">
        <f>'بيان الصيانة'!B40</f>
        <v>0</v>
      </c>
      <c r="DU1104" s="126"/>
      <c r="DV1104" s="126"/>
      <c r="DW1104" s="127"/>
      <c r="DX1104" s="127"/>
      <c r="DY1104" s="125">
        <v>710</v>
      </c>
    </row>
    <row r="1105" spans="2:129" ht="21" customHeight="1">
      <c r="B1105" s="143"/>
      <c r="E1105" s="131">
        <v>40</v>
      </c>
      <c r="F1105" s="164">
        <f>'بيان الصيانة'!B41</f>
        <v>0</v>
      </c>
      <c r="DU1105" s="126"/>
      <c r="DV1105" s="126"/>
      <c r="DW1105" s="127"/>
      <c r="DX1105" s="127"/>
      <c r="DY1105" s="125">
        <v>711</v>
      </c>
    </row>
    <row r="1106" spans="2:129" ht="21" customHeight="1">
      <c r="B1106" s="143"/>
      <c r="E1106" s="131">
        <v>41</v>
      </c>
      <c r="F1106" s="164">
        <f>'بيان الصيانة'!B42</f>
        <v>0</v>
      </c>
      <c r="DU1106" s="126"/>
      <c r="DV1106" s="126"/>
      <c r="DW1106" s="127"/>
      <c r="DX1106" s="127"/>
      <c r="DY1106" s="125">
        <v>712</v>
      </c>
    </row>
    <row r="1107" spans="2:129" ht="21" customHeight="1">
      <c r="B1107" s="143"/>
      <c r="E1107" s="131">
        <v>42</v>
      </c>
      <c r="F1107" s="164">
        <f>'بيان الصيانة'!B43</f>
        <v>0</v>
      </c>
      <c r="DU1107" s="126"/>
      <c r="DV1107" s="126"/>
      <c r="DW1107" s="127"/>
      <c r="DX1107" s="127"/>
      <c r="DY1107" s="125">
        <v>713</v>
      </c>
    </row>
    <row r="1108" spans="2:129" ht="21" customHeight="1">
      <c r="B1108" s="143"/>
      <c r="E1108" s="131">
        <v>43</v>
      </c>
      <c r="F1108" s="164">
        <f>'بيان الصيانة'!B44</f>
        <v>0</v>
      </c>
      <c r="DU1108" s="126"/>
      <c r="DV1108" s="126"/>
      <c r="DW1108" s="127"/>
      <c r="DX1108" s="127"/>
      <c r="DY1108" s="125">
        <v>714</v>
      </c>
    </row>
    <row r="1109" spans="2:129" ht="21" customHeight="1">
      <c r="B1109" s="143"/>
      <c r="E1109" s="131">
        <v>44</v>
      </c>
      <c r="F1109" s="164">
        <f>'بيان الصيانة'!B45</f>
        <v>0</v>
      </c>
      <c r="DU1109" s="126"/>
      <c r="DV1109" s="126"/>
      <c r="DW1109" s="127"/>
      <c r="DX1109" s="127"/>
      <c r="DY1109" s="125">
        <v>715</v>
      </c>
    </row>
    <row r="1110" spans="2:129" ht="21" customHeight="1">
      <c r="B1110" s="143"/>
      <c r="E1110" s="131">
        <v>45</v>
      </c>
      <c r="F1110" s="164">
        <f>'بيان الصيانة'!B46</f>
        <v>0</v>
      </c>
      <c r="DU1110" s="126"/>
      <c r="DV1110" s="126"/>
      <c r="DW1110" s="127"/>
      <c r="DX1110" s="127"/>
      <c r="DY1110" s="125">
        <v>716</v>
      </c>
    </row>
    <row r="1111" spans="2:129" ht="21" customHeight="1">
      <c r="B1111" s="143"/>
      <c r="E1111" s="131">
        <v>46</v>
      </c>
      <c r="F1111" s="164">
        <f>'بيان الصيانة'!B47</f>
        <v>0</v>
      </c>
      <c r="DU1111" s="126"/>
      <c r="DV1111" s="126"/>
      <c r="DW1111" s="127"/>
      <c r="DX1111" s="127"/>
      <c r="DY1111" s="125">
        <v>717</v>
      </c>
    </row>
    <row r="1112" spans="2:129" ht="21" customHeight="1">
      <c r="B1112" s="143"/>
      <c r="E1112" s="131">
        <v>47</v>
      </c>
      <c r="F1112" s="164">
        <f>'بيان الصيانة'!B48</f>
        <v>0</v>
      </c>
      <c r="DU1112" s="126"/>
      <c r="DV1112" s="126"/>
      <c r="DW1112" s="127"/>
      <c r="DX1112" s="127"/>
      <c r="DY1112" s="125">
        <v>718</v>
      </c>
    </row>
    <row r="1113" spans="2:129" ht="21" customHeight="1">
      <c r="B1113" s="143"/>
      <c r="E1113" s="131">
        <v>48</v>
      </c>
      <c r="F1113" s="164">
        <f>'بيان الصيانة'!B49</f>
        <v>0</v>
      </c>
      <c r="DU1113" s="126"/>
      <c r="DV1113" s="126"/>
      <c r="DW1113" s="127"/>
      <c r="DX1113" s="127"/>
      <c r="DY1113" s="125">
        <v>719</v>
      </c>
    </row>
    <row r="1114" spans="2:129" ht="21" customHeight="1">
      <c r="B1114" s="143"/>
      <c r="E1114" s="131">
        <v>49</v>
      </c>
      <c r="F1114" s="164">
        <f>'بيان الصيانة'!B50</f>
        <v>0</v>
      </c>
      <c r="DU1114" s="126"/>
      <c r="DV1114" s="126"/>
      <c r="DW1114" s="127"/>
      <c r="DX1114" s="127"/>
      <c r="DY1114" s="125">
        <v>720</v>
      </c>
    </row>
    <row r="1115" spans="2:129" ht="21" customHeight="1">
      <c r="B1115" s="143"/>
      <c r="E1115" s="131">
        <v>50</v>
      </c>
      <c r="F1115" s="164">
        <f>'بيان الصيانة'!B51</f>
        <v>0</v>
      </c>
      <c r="DU1115" s="126"/>
      <c r="DV1115" s="126"/>
      <c r="DW1115" s="127"/>
      <c r="DX1115" s="127"/>
      <c r="DY1115" s="125">
        <v>721</v>
      </c>
    </row>
    <row r="1116" spans="2:129" ht="21" customHeight="1" thickBot="1">
      <c r="B1116" s="145"/>
      <c r="E1116" s="131">
        <v>51</v>
      </c>
      <c r="F1116" s="164">
        <f>'بيان الصيانة'!B52</f>
        <v>0</v>
      </c>
      <c r="DU1116" s="126"/>
      <c r="DV1116" s="126"/>
      <c r="DW1116" s="127"/>
      <c r="DX1116" s="127"/>
      <c r="DY1116" s="125">
        <v>722</v>
      </c>
    </row>
    <row r="1117" spans="2:129" ht="21" customHeight="1">
      <c r="E1117" s="131">
        <v>52</v>
      </c>
      <c r="F1117" s="164">
        <f>'بيان الصيانة'!B53</f>
        <v>0</v>
      </c>
      <c r="DU1117" s="126"/>
      <c r="DV1117" s="126"/>
      <c r="DW1117" s="127"/>
      <c r="DX1117" s="127"/>
      <c r="DY1117" s="125">
        <v>723</v>
      </c>
    </row>
    <row r="1118" spans="2:129" ht="21" customHeight="1">
      <c r="E1118" s="131">
        <v>53</v>
      </c>
      <c r="F1118" s="164">
        <f>'بيان الصيانة'!B54</f>
        <v>0</v>
      </c>
      <c r="DU1118" s="126"/>
      <c r="DV1118" s="126"/>
      <c r="DW1118" s="127"/>
      <c r="DX1118" s="127"/>
      <c r="DY1118" s="125">
        <v>724</v>
      </c>
    </row>
    <row r="1119" spans="2:129" ht="21" customHeight="1">
      <c r="E1119" s="131">
        <v>54</v>
      </c>
      <c r="F1119" s="164">
        <f>'بيان الصيانة'!B55</f>
        <v>0</v>
      </c>
      <c r="DU1119" s="126"/>
      <c r="DV1119" s="126"/>
      <c r="DW1119" s="127"/>
      <c r="DX1119" s="127"/>
      <c r="DY1119" s="125">
        <v>725</v>
      </c>
    </row>
    <row r="1120" spans="2:129" ht="21" customHeight="1">
      <c r="E1120" s="131">
        <v>55</v>
      </c>
      <c r="F1120" s="164">
        <f>'بيان الصيانة'!B56</f>
        <v>0</v>
      </c>
      <c r="DU1120" s="126"/>
      <c r="DV1120" s="126"/>
      <c r="DW1120" s="127"/>
      <c r="DX1120" s="127"/>
      <c r="DY1120" s="125">
        <v>726</v>
      </c>
    </row>
    <row r="1121" spans="5:129" ht="21" customHeight="1">
      <c r="E1121" s="131">
        <v>56</v>
      </c>
      <c r="F1121" s="164">
        <f>'بيان الصيانة'!B57</f>
        <v>0</v>
      </c>
      <c r="DU1121" s="126"/>
      <c r="DV1121" s="126"/>
      <c r="DW1121" s="127"/>
      <c r="DX1121" s="127"/>
      <c r="DY1121" s="125">
        <v>727</v>
      </c>
    </row>
    <row r="1122" spans="5:129" ht="21" customHeight="1">
      <c r="E1122" s="131">
        <v>57</v>
      </c>
      <c r="F1122" s="164">
        <f>'بيان الصيانة'!B58</f>
        <v>0</v>
      </c>
      <c r="DU1122" s="126"/>
      <c r="DV1122" s="126"/>
      <c r="DW1122" s="127"/>
      <c r="DX1122" s="127"/>
      <c r="DY1122" s="125">
        <v>728</v>
      </c>
    </row>
    <row r="1123" spans="5:129" ht="21" customHeight="1">
      <c r="E1123" s="131">
        <v>58</v>
      </c>
      <c r="F1123" s="164">
        <f>'بيان الصيانة'!B59</f>
        <v>0</v>
      </c>
      <c r="DU1123" s="126"/>
      <c r="DV1123" s="126"/>
      <c r="DW1123" s="127"/>
      <c r="DX1123" s="127"/>
      <c r="DY1123" s="125">
        <v>729</v>
      </c>
    </row>
    <row r="1124" spans="5:129" ht="21" customHeight="1">
      <c r="E1124" s="131">
        <v>59</v>
      </c>
      <c r="F1124" s="164">
        <f>'بيان الصيانة'!B60</f>
        <v>0</v>
      </c>
      <c r="DU1124" s="126"/>
      <c r="DV1124" s="126"/>
      <c r="DW1124" s="127"/>
      <c r="DX1124" s="127"/>
      <c r="DY1124" s="125">
        <v>730</v>
      </c>
    </row>
    <row r="1125" spans="5:129" ht="21" customHeight="1">
      <c r="E1125" s="131">
        <v>60</v>
      </c>
      <c r="F1125" s="164">
        <f>'بيان الصيانة'!B61</f>
        <v>0</v>
      </c>
      <c r="DU1125" s="126"/>
      <c r="DV1125" s="126"/>
      <c r="DW1125" s="127"/>
      <c r="DX1125" s="127"/>
      <c r="DY1125" s="125">
        <v>731</v>
      </c>
    </row>
    <row r="1126" spans="5:129" ht="21" customHeight="1">
      <c r="E1126" s="131">
        <v>61</v>
      </c>
      <c r="F1126" s="164">
        <f>'بيان الصيانة'!B62</f>
        <v>0</v>
      </c>
      <c r="DU1126" s="126"/>
      <c r="DV1126" s="126"/>
      <c r="DW1126" s="127"/>
      <c r="DX1126" s="127"/>
      <c r="DY1126" s="125">
        <v>732</v>
      </c>
    </row>
    <row r="1127" spans="5:129" ht="21" customHeight="1">
      <c r="E1127" s="131">
        <v>62</v>
      </c>
      <c r="F1127" s="164">
        <f>'بيان الصيانة'!B63</f>
        <v>0</v>
      </c>
      <c r="DU1127" s="126"/>
      <c r="DV1127" s="126"/>
      <c r="DW1127" s="127"/>
      <c r="DX1127" s="127"/>
      <c r="DY1127" s="125">
        <v>733</v>
      </c>
    </row>
    <row r="1128" spans="5:129" ht="21" customHeight="1">
      <c r="E1128" s="131">
        <v>63</v>
      </c>
      <c r="F1128" s="164">
        <f>'بيان الصيانة'!B64</f>
        <v>0</v>
      </c>
      <c r="DU1128" s="126"/>
      <c r="DV1128" s="126"/>
      <c r="DW1128" s="127"/>
      <c r="DX1128" s="127"/>
      <c r="DY1128" s="125">
        <v>734</v>
      </c>
    </row>
    <row r="1129" spans="5:129" ht="21" customHeight="1">
      <c r="E1129" s="131">
        <v>64</v>
      </c>
      <c r="F1129" s="164">
        <f>'بيان الصيانة'!B65</f>
        <v>0</v>
      </c>
      <c r="DU1129" s="126"/>
      <c r="DV1129" s="126"/>
      <c r="DW1129" s="127"/>
      <c r="DX1129" s="127"/>
      <c r="DY1129" s="125">
        <v>735</v>
      </c>
    </row>
    <row r="1130" spans="5:129" ht="21" customHeight="1">
      <c r="E1130" s="131">
        <v>65</v>
      </c>
      <c r="F1130" s="164">
        <f>'بيان الصيانة'!B66</f>
        <v>0</v>
      </c>
      <c r="DU1130" s="126"/>
      <c r="DV1130" s="126"/>
      <c r="DW1130" s="127"/>
      <c r="DX1130" s="127"/>
      <c r="DY1130" s="125">
        <v>736</v>
      </c>
    </row>
    <row r="1131" spans="5:129" ht="21" customHeight="1">
      <c r="E1131" s="131">
        <v>66</v>
      </c>
      <c r="F1131" s="164">
        <f>'بيان الصيانة'!B67</f>
        <v>0</v>
      </c>
      <c r="DU1131" s="126"/>
      <c r="DV1131" s="126"/>
      <c r="DW1131" s="127"/>
      <c r="DX1131" s="127"/>
      <c r="DY1131" s="125">
        <v>737</v>
      </c>
    </row>
    <row r="1132" spans="5:129" ht="21" customHeight="1">
      <c r="E1132" s="131">
        <v>67</v>
      </c>
      <c r="F1132" s="164">
        <f>'بيان الصيانة'!B68</f>
        <v>0</v>
      </c>
      <c r="DU1132" s="126"/>
      <c r="DV1132" s="126"/>
      <c r="DW1132" s="127"/>
      <c r="DX1132" s="127"/>
      <c r="DY1132" s="125">
        <v>738</v>
      </c>
    </row>
    <row r="1133" spans="5:129" ht="21" customHeight="1">
      <c r="E1133" s="131">
        <v>68</v>
      </c>
      <c r="F1133" s="164">
        <f>'بيان الصيانة'!B69</f>
        <v>0</v>
      </c>
      <c r="DU1133" s="126"/>
      <c r="DV1133" s="126"/>
      <c r="DW1133" s="127"/>
      <c r="DX1133" s="127"/>
      <c r="DY1133" s="125">
        <v>739</v>
      </c>
    </row>
    <row r="1134" spans="5:129" ht="21" customHeight="1">
      <c r="E1134" s="131">
        <v>69</v>
      </c>
      <c r="F1134" s="164">
        <f>'بيان الصيانة'!B70</f>
        <v>0</v>
      </c>
      <c r="DU1134" s="126"/>
      <c r="DV1134" s="126"/>
      <c r="DW1134" s="127"/>
      <c r="DX1134" s="127"/>
      <c r="DY1134" s="125">
        <v>740</v>
      </c>
    </row>
    <row r="1135" spans="5:129" ht="21" customHeight="1">
      <c r="E1135" s="131">
        <v>70</v>
      </c>
      <c r="F1135" s="164">
        <f>'بيان الصيانة'!B71</f>
        <v>0</v>
      </c>
      <c r="DU1135" s="126"/>
      <c r="DV1135" s="126"/>
      <c r="DW1135" s="127"/>
      <c r="DX1135" s="127"/>
      <c r="DY1135" s="125">
        <v>741</v>
      </c>
    </row>
    <row r="1136" spans="5:129" ht="21" customHeight="1">
      <c r="E1136" s="131">
        <v>71</v>
      </c>
      <c r="F1136" s="164">
        <f>'بيان الصيانة'!B72</f>
        <v>0</v>
      </c>
      <c r="DU1136" s="126"/>
      <c r="DV1136" s="126"/>
      <c r="DW1136" s="127"/>
      <c r="DX1136" s="127"/>
      <c r="DY1136" s="125">
        <v>742</v>
      </c>
    </row>
    <row r="1137" spans="5:129" ht="21" customHeight="1">
      <c r="E1137" s="131">
        <v>72</v>
      </c>
      <c r="F1137" s="164">
        <f>'بيان الصيانة'!B73</f>
        <v>0</v>
      </c>
      <c r="DU1137" s="126"/>
      <c r="DV1137" s="126"/>
      <c r="DW1137" s="127"/>
      <c r="DX1137" s="127"/>
      <c r="DY1137" s="125">
        <v>743</v>
      </c>
    </row>
    <row r="1138" spans="5:129" ht="21" customHeight="1">
      <c r="E1138" s="131">
        <v>73</v>
      </c>
      <c r="F1138" s="164">
        <f>'بيان الصيانة'!B74</f>
        <v>0</v>
      </c>
      <c r="DU1138" s="126"/>
      <c r="DV1138" s="126"/>
      <c r="DW1138" s="127"/>
      <c r="DX1138" s="127"/>
      <c r="DY1138" s="125">
        <v>744</v>
      </c>
    </row>
    <row r="1139" spans="5:129" ht="21" customHeight="1">
      <c r="E1139" s="131">
        <v>74</v>
      </c>
      <c r="F1139" s="164">
        <f>'بيان الصيانة'!B75</f>
        <v>0</v>
      </c>
      <c r="DU1139" s="129"/>
      <c r="DV1139" s="129"/>
      <c r="DW1139" s="127"/>
      <c r="DX1139" s="127"/>
      <c r="DY1139" s="125">
        <v>745</v>
      </c>
    </row>
    <row r="1140" spans="5:129" ht="21" customHeight="1" thickBot="1">
      <c r="E1140" s="131">
        <v>75</v>
      </c>
      <c r="F1140" s="164">
        <f>'بيان الصيانة'!B76</f>
        <v>0</v>
      </c>
      <c r="DU1140" s="175"/>
      <c r="DV1140" s="175"/>
      <c r="DW1140" s="127"/>
      <c r="DX1140" s="172"/>
      <c r="DY1140" s="125">
        <v>746</v>
      </c>
    </row>
    <row r="1141" spans="5:129" ht="21" customHeight="1">
      <c r="E1141" s="131">
        <v>76</v>
      </c>
      <c r="F1141" s="164">
        <f>'بيان الصيانة'!B77</f>
        <v>0</v>
      </c>
      <c r="DU1141" s="126"/>
      <c r="DV1141" s="126"/>
      <c r="DW1141" s="127"/>
      <c r="DX1141" s="127"/>
      <c r="DY1141" s="125">
        <v>747</v>
      </c>
    </row>
    <row r="1142" spans="5:129" ht="21" customHeight="1">
      <c r="E1142" s="131">
        <v>77</v>
      </c>
      <c r="F1142" s="164">
        <f>'بيان الصيانة'!B78</f>
        <v>0</v>
      </c>
      <c r="DU1142" s="126"/>
      <c r="DV1142" s="126"/>
      <c r="DW1142" s="127"/>
      <c r="DX1142" s="127"/>
      <c r="DY1142" s="125">
        <v>748</v>
      </c>
    </row>
    <row r="1143" spans="5:129" ht="21" customHeight="1">
      <c r="E1143" s="131">
        <v>78</v>
      </c>
      <c r="F1143" s="164">
        <f>'بيان الصيانة'!B79</f>
        <v>0</v>
      </c>
      <c r="DU1143" s="126"/>
      <c r="DV1143" s="126"/>
      <c r="DW1143" s="127"/>
      <c r="DX1143" s="127"/>
      <c r="DY1143" s="125">
        <v>749</v>
      </c>
    </row>
    <row r="1144" spans="5:129" ht="21" customHeight="1">
      <c r="E1144" s="131">
        <v>79</v>
      </c>
      <c r="F1144" s="164">
        <f>'بيان الصيانة'!B80</f>
        <v>0</v>
      </c>
      <c r="DU1144" s="126"/>
      <c r="DV1144" s="126"/>
      <c r="DW1144" s="127"/>
      <c r="DX1144" s="127"/>
      <c r="DY1144" s="125">
        <v>750</v>
      </c>
    </row>
    <row r="1145" spans="5:129" ht="21" customHeight="1">
      <c r="E1145" s="131">
        <v>80</v>
      </c>
      <c r="F1145" s="164">
        <f>'بيان الصيانة'!B81</f>
        <v>0</v>
      </c>
      <c r="DU1145" s="126"/>
      <c r="DV1145" s="126"/>
      <c r="DW1145" s="127"/>
      <c r="DX1145" s="127"/>
      <c r="DY1145" s="125">
        <v>751</v>
      </c>
    </row>
    <row r="1146" spans="5:129" ht="21" customHeight="1">
      <c r="E1146" s="131">
        <v>81</v>
      </c>
      <c r="F1146" s="164">
        <f>'بيان الصيانة'!B82</f>
        <v>0</v>
      </c>
      <c r="DU1146" s="126"/>
      <c r="DV1146" s="126"/>
      <c r="DW1146" s="127"/>
      <c r="DX1146" s="127"/>
      <c r="DY1146" s="125">
        <v>752</v>
      </c>
    </row>
    <row r="1147" spans="5:129" ht="21" customHeight="1">
      <c r="E1147" s="131">
        <v>82</v>
      </c>
      <c r="F1147" s="164">
        <f>'بيان الصيانة'!B83</f>
        <v>0</v>
      </c>
      <c r="DU1147" s="126"/>
      <c r="DV1147" s="126"/>
      <c r="DW1147" s="127"/>
      <c r="DX1147" s="127"/>
      <c r="DY1147" s="125">
        <v>753</v>
      </c>
    </row>
    <row r="1148" spans="5:129" ht="21" customHeight="1">
      <c r="E1148" s="131">
        <v>83</v>
      </c>
      <c r="F1148" s="164">
        <f>'بيان الصيانة'!B84</f>
        <v>0</v>
      </c>
      <c r="DU1148" s="126"/>
      <c r="DV1148" s="126"/>
      <c r="DW1148" s="127"/>
      <c r="DX1148" s="127"/>
      <c r="DY1148" s="125">
        <v>754</v>
      </c>
    </row>
    <row r="1149" spans="5:129" ht="21" customHeight="1">
      <c r="E1149" s="131">
        <v>84</v>
      </c>
      <c r="F1149" s="164">
        <f>'بيان الصيانة'!B85</f>
        <v>0</v>
      </c>
      <c r="DU1149" s="126"/>
      <c r="DV1149" s="126"/>
      <c r="DW1149" s="127"/>
      <c r="DX1149" s="127"/>
      <c r="DY1149" s="125">
        <v>755</v>
      </c>
    </row>
    <row r="1150" spans="5:129" ht="21" customHeight="1">
      <c r="E1150" s="131">
        <v>85</v>
      </c>
      <c r="F1150" s="164">
        <f>'بيان الصيانة'!B86</f>
        <v>0</v>
      </c>
      <c r="DU1150" s="126"/>
      <c r="DV1150" s="126"/>
      <c r="DW1150" s="127"/>
      <c r="DX1150" s="127"/>
      <c r="DY1150" s="125">
        <v>756</v>
      </c>
    </row>
    <row r="1151" spans="5:129" ht="21" customHeight="1">
      <c r="E1151" s="131">
        <v>86</v>
      </c>
      <c r="F1151" s="164">
        <f>'بيان الصيانة'!B87</f>
        <v>0</v>
      </c>
      <c r="DU1151" s="126"/>
      <c r="DV1151" s="126"/>
      <c r="DW1151" s="127"/>
      <c r="DX1151" s="127"/>
      <c r="DY1151" s="125">
        <v>757</v>
      </c>
    </row>
    <row r="1152" spans="5:129" ht="21" customHeight="1">
      <c r="E1152" s="131">
        <v>87</v>
      </c>
      <c r="F1152" s="164">
        <f>'بيان الصيانة'!B88</f>
        <v>0</v>
      </c>
      <c r="DU1152" s="126"/>
      <c r="DV1152" s="126"/>
      <c r="DW1152" s="127"/>
      <c r="DX1152" s="127"/>
      <c r="DY1152" s="125">
        <v>758</v>
      </c>
    </row>
    <row r="1153" spans="5:129" ht="21" customHeight="1">
      <c r="E1153" s="131">
        <v>88</v>
      </c>
      <c r="F1153" s="164">
        <f>'بيان الصيانة'!B89</f>
        <v>0</v>
      </c>
      <c r="DU1153" s="126"/>
      <c r="DV1153" s="126"/>
      <c r="DW1153" s="127"/>
      <c r="DX1153" s="127"/>
      <c r="DY1153" s="125">
        <v>759</v>
      </c>
    </row>
    <row r="1154" spans="5:129" ht="21" customHeight="1">
      <c r="E1154" s="131">
        <v>89</v>
      </c>
      <c r="F1154" s="164">
        <f>'بيان الصيانة'!B90</f>
        <v>0</v>
      </c>
      <c r="DU1154" s="126"/>
      <c r="DV1154" s="126"/>
      <c r="DW1154" s="127"/>
      <c r="DX1154" s="127"/>
      <c r="DY1154" s="125">
        <v>760</v>
      </c>
    </row>
    <row r="1155" spans="5:129" ht="21" customHeight="1">
      <c r="E1155" s="131">
        <v>90</v>
      </c>
      <c r="F1155" s="164">
        <f>'بيان الصيانة'!B91</f>
        <v>0</v>
      </c>
      <c r="DU1155" s="126"/>
      <c r="DV1155" s="126"/>
      <c r="DW1155" s="127"/>
      <c r="DX1155" s="127"/>
      <c r="DY1155" s="125">
        <v>761</v>
      </c>
    </row>
    <row r="1156" spans="5:129" ht="21" customHeight="1">
      <c r="E1156" s="131">
        <v>91</v>
      </c>
      <c r="F1156" s="164">
        <f>'بيان الصيانة'!B92</f>
        <v>0</v>
      </c>
      <c r="DU1156" s="126"/>
      <c r="DV1156" s="126"/>
      <c r="DW1156" s="127"/>
      <c r="DX1156" s="127"/>
      <c r="DY1156" s="125">
        <v>762</v>
      </c>
    </row>
    <row r="1157" spans="5:129" ht="21" customHeight="1">
      <c r="E1157" s="131">
        <v>92</v>
      </c>
      <c r="F1157" s="164">
        <f>'بيان الصيانة'!B93</f>
        <v>0</v>
      </c>
      <c r="DU1157" s="126"/>
      <c r="DV1157" s="126"/>
      <c r="DW1157" s="127"/>
      <c r="DX1157" s="127"/>
      <c r="DY1157" s="125">
        <v>763</v>
      </c>
    </row>
    <row r="1158" spans="5:129" ht="21" customHeight="1">
      <c r="E1158" s="131">
        <v>93</v>
      </c>
      <c r="F1158" s="164">
        <f>'بيان الصيانة'!B94</f>
        <v>0</v>
      </c>
      <c r="DU1158" s="126"/>
      <c r="DV1158" s="126"/>
      <c r="DW1158" s="127"/>
      <c r="DX1158" s="127"/>
      <c r="DY1158" s="125">
        <v>764</v>
      </c>
    </row>
    <row r="1159" spans="5:129" ht="21" customHeight="1">
      <c r="E1159" s="131">
        <v>94</v>
      </c>
      <c r="F1159" s="164">
        <f>'بيان الصيانة'!B95</f>
        <v>0</v>
      </c>
      <c r="DU1159" s="126"/>
      <c r="DV1159" s="126"/>
      <c r="DW1159" s="127"/>
      <c r="DX1159" s="127"/>
      <c r="DY1159" s="125">
        <v>765</v>
      </c>
    </row>
    <row r="1160" spans="5:129" ht="21" customHeight="1">
      <c r="E1160" s="131">
        <v>95</v>
      </c>
      <c r="F1160" s="164">
        <f>'بيان الصيانة'!B96</f>
        <v>0</v>
      </c>
      <c r="DU1160" s="126"/>
      <c r="DV1160" s="126"/>
      <c r="DW1160" s="127"/>
      <c r="DX1160" s="127"/>
      <c r="DY1160" s="125">
        <v>766</v>
      </c>
    </row>
    <row r="1161" spans="5:129" ht="21" customHeight="1">
      <c r="E1161" s="131">
        <v>96</v>
      </c>
      <c r="F1161" s="164">
        <f>'بيان الصيانة'!B97</f>
        <v>0</v>
      </c>
      <c r="DU1161" s="126"/>
      <c r="DV1161" s="126"/>
      <c r="DW1161" s="127"/>
      <c r="DX1161" s="127"/>
      <c r="DY1161" s="125">
        <v>767</v>
      </c>
    </row>
    <row r="1162" spans="5:129" ht="21" customHeight="1">
      <c r="E1162" s="131">
        <v>97</v>
      </c>
      <c r="F1162" s="164">
        <f>'بيان الصيانة'!B98</f>
        <v>0</v>
      </c>
      <c r="DU1162" s="126"/>
      <c r="DV1162" s="126"/>
      <c r="DW1162" s="127"/>
      <c r="DX1162" s="127"/>
      <c r="DY1162" s="125">
        <v>768</v>
      </c>
    </row>
    <row r="1163" spans="5:129" ht="21" customHeight="1">
      <c r="E1163" s="131">
        <v>98</v>
      </c>
      <c r="F1163" s="164">
        <f>'بيان الصيانة'!B99</f>
        <v>0</v>
      </c>
      <c r="DU1163" s="126"/>
      <c r="DV1163" s="126"/>
      <c r="DW1163" s="127"/>
      <c r="DX1163" s="127"/>
      <c r="DY1163" s="125">
        <v>769</v>
      </c>
    </row>
    <row r="1164" spans="5:129" ht="21" customHeight="1">
      <c r="E1164" s="131">
        <v>99</v>
      </c>
      <c r="F1164" s="164">
        <f>'بيان الصيانة'!B100</f>
        <v>0</v>
      </c>
      <c r="DU1164" s="126"/>
      <c r="DV1164" s="126"/>
      <c r="DW1164" s="127"/>
      <c r="DX1164" s="127"/>
      <c r="DY1164" s="125">
        <v>770</v>
      </c>
    </row>
    <row r="1165" spans="5:129" ht="21" customHeight="1">
      <c r="E1165" s="131">
        <v>100</v>
      </c>
      <c r="F1165" s="164">
        <f>'بيان الصيانة'!B101</f>
        <v>0</v>
      </c>
      <c r="DU1165" s="126"/>
      <c r="DV1165" s="126"/>
      <c r="DW1165" s="127"/>
      <c r="DX1165" s="127"/>
      <c r="DY1165" s="125">
        <v>771</v>
      </c>
    </row>
    <row r="1166" spans="5:129" ht="21" customHeight="1">
      <c r="E1166" s="131">
        <v>101</v>
      </c>
      <c r="F1166" s="164">
        <f>'بيان الصيانة'!B102</f>
        <v>0</v>
      </c>
      <c r="DU1166" s="126"/>
      <c r="DV1166" s="126"/>
      <c r="DW1166" s="127"/>
      <c r="DX1166" s="127"/>
      <c r="DY1166" s="125">
        <v>772</v>
      </c>
    </row>
    <row r="1167" spans="5:129" ht="21" customHeight="1">
      <c r="E1167" s="131">
        <v>102</v>
      </c>
      <c r="F1167" s="164">
        <f>'بيان الصيانة'!B103</f>
        <v>0</v>
      </c>
      <c r="DU1167" s="126"/>
      <c r="DV1167" s="126"/>
      <c r="DW1167" s="127"/>
      <c r="DX1167" s="127"/>
      <c r="DY1167" s="125">
        <v>773</v>
      </c>
    </row>
    <row r="1168" spans="5:129" ht="21" customHeight="1">
      <c r="E1168" s="131">
        <v>103</v>
      </c>
      <c r="F1168" s="164">
        <f>'بيان الصيانة'!B104</f>
        <v>0</v>
      </c>
      <c r="DU1168" s="126"/>
      <c r="DV1168" s="126"/>
      <c r="DW1168" s="127"/>
      <c r="DX1168" s="127"/>
      <c r="DY1168" s="125">
        <v>774</v>
      </c>
    </row>
    <row r="1169" spans="5:129" ht="21" customHeight="1">
      <c r="E1169" s="131">
        <v>104</v>
      </c>
      <c r="F1169" s="164">
        <f>'بيان الصيانة'!B105</f>
        <v>0</v>
      </c>
      <c r="DU1169" s="126"/>
      <c r="DV1169" s="126"/>
      <c r="DW1169" s="127"/>
      <c r="DX1169" s="127"/>
      <c r="DY1169" s="125">
        <v>775</v>
      </c>
    </row>
    <row r="1170" spans="5:129" ht="21" customHeight="1">
      <c r="E1170" s="131">
        <v>105</v>
      </c>
      <c r="F1170" s="164">
        <f>'بيان الصيانة'!B106</f>
        <v>0</v>
      </c>
      <c r="DU1170" s="126"/>
      <c r="DV1170" s="126"/>
      <c r="DW1170" s="127"/>
      <c r="DX1170" s="127"/>
      <c r="DY1170" s="125">
        <v>776</v>
      </c>
    </row>
    <row r="1171" spans="5:129" ht="21" customHeight="1">
      <c r="E1171" s="131">
        <v>106</v>
      </c>
      <c r="F1171" s="164">
        <f>'بيان الصيانة'!B107</f>
        <v>0</v>
      </c>
      <c r="DU1171" s="126"/>
      <c r="DV1171" s="126"/>
      <c r="DW1171" s="127"/>
      <c r="DX1171" s="127"/>
      <c r="DY1171" s="125">
        <v>777</v>
      </c>
    </row>
    <row r="1172" spans="5:129" ht="21" customHeight="1">
      <c r="E1172" s="131">
        <v>107</v>
      </c>
      <c r="F1172" s="164">
        <f>'بيان الصيانة'!B108</f>
        <v>0</v>
      </c>
      <c r="DU1172" s="126"/>
      <c r="DV1172" s="126"/>
      <c r="DW1172" s="127"/>
      <c r="DX1172" s="127"/>
      <c r="DY1172" s="125">
        <v>778</v>
      </c>
    </row>
    <row r="1173" spans="5:129" ht="21" customHeight="1">
      <c r="E1173" s="131">
        <v>108</v>
      </c>
      <c r="F1173" s="164">
        <f>'بيان الصيانة'!B109</f>
        <v>0</v>
      </c>
      <c r="DU1173" s="126"/>
      <c r="DV1173" s="126"/>
      <c r="DW1173" s="127"/>
      <c r="DX1173" s="127"/>
      <c r="DY1173" s="125">
        <v>779</v>
      </c>
    </row>
    <row r="1174" spans="5:129" ht="21" customHeight="1">
      <c r="E1174" s="131">
        <v>109</v>
      </c>
      <c r="F1174" s="164">
        <f>'بيان الصيانة'!B110</f>
        <v>0</v>
      </c>
      <c r="DU1174" s="126"/>
      <c r="DV1174" s="126"/>
      <c r="DW1174" s="127"/>
      <c r="DX1174" s="127"/>
      <c r="DY1174" s="125">
        <v>780</v>
      </c>
    </row>
    <row r="1175" spans="5:129" ht="21" customHeight="1">
      <c r="E1175" s="131">
        <v>110</v>
      </c>
      <c r="F1175" s="164">
        <f>'بيان الصيانة'!B111</f>
        <v>0</v>
      </c>
      <c r="DU1175" s="126"/>
      <c r="DV1175" s="126"/>
      <c r="DW1175" s="127"/>
      <c r="DX1175" s="127"/>
      <c r="DY1175" s="125">
        <v>781</v>
      </c>
    </row>
    <row r="1176" spans="5:129" ht="21" customHeight="1">
      <c r="E1176" s="131">
        <v>111</v>
      </c>
      <c r="F1176" s="164">
        <f>'بيان الصيانة'!B112</f>
        <v>0</v>
      </c>
      <c r="DU1176" s="126"/>
      <c r="DV1176" s="126"/>
      <c r="DW1176" s="127"/>
      <c r="DX1176" s="127"/>
      <c r="DY1176" s="125">
        <v>782</v>
      </c>
    </row>
    <row r="1177" spans="5:129" ht="21" customHeight="1">
      <c r="E1177" s="131">
        <v>112</v>
      </c>
      <c r="F1177" s="164">
        <f>'بيان الصيانة'!B113</f>
        <v>0</v>
      </c>
      <c r="DU1177" s="126"/>
      <c r="DV1177" s="126"/>
      <c r="DW1177" s="127"/>
      <c r="DX1177" s="127"/>
      <c r="DY1177" s="125">
        <v>783</v>
      </c>
    </row>
    <row r="1178" spans="5:129" ht="21" customHeight="1">
      <c r="E1178" s="131">
        <v>113</v>
      </c>
      <c r="F1178" s="164">
        <f>'بيان الصيانة'!B114</f>
        <v>0</v>
      </c>
      <c r="DU1178" s="126"/>
      <c r="DV1178" s="126"/>
      <c r="DW1178" s="127"/>
      <c r="DX1178" s="127"/>
      <c r="DY1178" s="125">
        <v>784</v>
      </c>
    </row>
    <row r="1179" spans="5:129" ht="21" customHeight="1">
      <c r="E1179" s="131">
        <v>114</v>
      </c>
      <c r="F1179" s="164">
        <f>'بيان الصيانة'!B115</f>
        <v>0</v>
      </c>
      <c r="DU1179" s="126"/>
      <c r="DV1179" s="126"/>
      <c r="DW1179" s="127"/>
      <c r="DX1179" s="127"/>
      <c r="DY1179" s="125">
        <v>785</v>
      </c>
    </row>
    <row r="1180" spans="5:129" ht="21" customHeight="1">
      <c r="E1180" s="131">
        <v>115</v>
      </c>
      <c r="F1180" s="164">
        <f>'بيان الصيانة'!B116</f>
        <v>0</v>
      </c>
      <c r="DU1180" s="126"/>
      <c r="DV1180" s="126"/>
      <c r="DW1180" s="127"/>
      <c r="DX1180" s="127"/>
      <c r="DY1180" s="125">
        <v>786</v>
      </c>
    </row>
    <row r="1181" spans="5:129" ht="21" customHeight="1">
      <c r="E1181" s="131">
        <v>116</v>
      </c>
      <c r="F1181" s="164">
        <f>'بيان الصيانة'!B117</f>
        <v>0</v>
      </c>
      <c r="DU1181" s="126"/>
      <c r="DV1181" s="126"/>
      <c r="DW1181" s="127"/>
      <c r="DX1181" s="127"/>
      <c r="DY1181" s="125">
        <v>787</v>
      </c>
    </row>
    <row r="1182" spans="5:129" ht="21" customHeight="1">
      <c r="E1182" s="131">
        <v>117</v>
      </c>
      <c r="F1182" s="164">
        <f>'بيان الصيانة'!B118</f>
        <v>0</v>
      </c>
      <c r="DU1182" s="126"/>
      <c r="DV1182" s="126"/>
      <c r="DW1182" s="127"/>
      <c r="DX1182" s="127"/>
      <c r="DY1182" s="125">
        <v>788</v>
      </c>
    </row>
    <row r="1183" spans="5:129" ht="21" customHeight="1" thickBot="1">
      <c r="E1183" s="165">
        <v>118</v>
      </c>
      <c r="F1183" s="164">
        <f>'بيان الصيانة'!B119</f>
        <v>0</v>
      </c>
      <c r="DU1183" s="126"/>
      <c r="DV1183" s="126"/>
      <c r="DW1183" s="127"/>
      <c r="DX1183" s="127"/>
      <c r="DY1183" s="125">
        <v>789</v>
      </c>
    </row>
    <row r="1184" spans="5:129" ht="21" customHeight="1" thickBot="1">
      <c r="E1184" s="37">
        <v>119</v>
      </c>
      <c r="F1184" s="166">
        <f>'بيان الصيانة'!B120</f>
        <v>0</v>
      </c>
      <c r="DU1184" s="126"/>
      <c r="DV1184" s="126"/>
      <c r="DW1184" s="127"/>
      <c r="DX1184" s="127"/>
      <c r="DY1184" s="125">
        <v>790</v>
      </c>
    </row>
    <row r="1185" spans="6:129" ht="21" customHeight="1">
      <c r="F1185" s="52"/>
      <c r="DU1185" s="126"/>
      <c r="DV1185" s="126"/>
      <c r="DW1185" s="127"/>
      <c r="DX1185" s="127"/>
      <c r="DY1185" s="125">
        <v>791</v>
      </c>
    </row>
    <row r="1186" spans="6:129" ht="21" customHeight="1">
      <c r="F1186" s="52"/>
      <c r="DU1186" s="126"/>
      <c r="DV1186" s="126"/>
      <c r="DW1186" s="127"/>
      <c r="DX1186" s="127"/>
      <c r="DY1186" s="125">
        <v>792</v>
      </c>
    </row>
    <row r="1187" spans="6:129" ht="21" customHeight="1">
      <c r="DU1187" s="126"/>
      <c r="DV1187" s="126"/>
      <c r="DW1187" s="127"/>
      <c r="DX1187" s="127"/>
      <c r="DY1187" s="125">
        <v>793</v>
      </c>
    </row>
    <row r="1188" spans="6:129" ht="21" customHeight="1">
      <c r="DU1188" s="126"/>
      <c r="DV1188" s="126"/>
      <c r="DW1188" s="127"/>
      <c r="DX1188" s="127"/>
      <c r="DY1188" s="125">
        <v>794</v>
      </c>
    </row>
    <row r="1189" spans="6:129" ht="21" customHeight="1">
      <c r="DU1189" s="126"/>
      <c r="DV1189" s="126"/>
      <c r="DW1189" s="127"/>
      <c r="DX1189" s="127"/>
      <c r="DY1189" s="125">
        <v>795</v>
      </c>
    </row>
    <row r="1190" spans="6:129" ht="21" customHeight="1">
      <c r="DU1190" s="126"/>
      <c r="DV1190" s="126"/>
      <c r="DW1190" s="127"/>
      <c r="DX1190" s="127"/>
      <c r="DY1190" s="125">
        <v>796</v>
      </c>
    </row>
    <row r="1191" spans="6:129" ht="21" customHeight="1">
      <c r="DU1191" s="126"/>
      <c r="DV1191" s="126"/>
      <c r="DW1191" s="127"/>
      <c r="DX1191" s="127"/>
      <c r="DY1191" s="125">
        <v>797</v>
      </c>
    </row>
    <row r="1192" spans="6:129" ht="21" customHeight="1">
      <c r="DU1192" s="126"/>
      <c r="DV1192" s="126"/>
      <c r="DW1192" s="127"/>
      <c r="DX1192" s="127"/>
      <c r="DY1192" s="125">
        <v>798</v>
      </c>
    </row>
    <row r="1193" spans="6:129" ht="21" customHeight="1">
      <c r="DU1193" s="126"/>
      <c r="DV1193" s="126"/>
      <c r="DW1193" s="127"/>
      <c r="DX1193" s="127"/>
      <c r="DY1193" s="125">
        <v>799</v>
      </c>
    </row>
    <row r="1194" spans="6:129" ht="21" customHeight="1">
      <c r="DU1194" s="126"/>
      <c r="DV1194" s="126"/>
      <c r="DW1194" s="127"/>
      <c r="DX1194" s="127"/>
      <c r="DY1194" s="125">
        <v>800</v>
      </c>
    </row>
    <row r="1195" spans="6:129" ht="21" customHeight="1">
      <c r="DU1195" s="126"/>
      <c r="DV1195" s="126"/>
      <c r="DW1195" s="127"/>
      <c r="DX1195" s="127"/>
      <c r="DY1195" s="125">
        <v>801</v>
      </c>
    </row>
    <row r="1196" spans="6:129" ht="21" customHeight="1">
      <c r="DU1196" s="126"/>
      <c r="DV1196" s="126"/>
      <c r="DW1196" s="127"/>
      <c r="DX1196" s="127"/>
      <c r="DY1196" s="125">
        <v>802</v>
      </c>
    </row>
    <row r="1197" spans="6:129" ht="21" customHeight="1">
      <c r="DU1197" s="126"/>
      <c r="DV1197" s="126"/>
      <c r="DW1197" s="127"/>
      <c r="DX1197" s="127"/>
      <c r="DY1197" s="125">
        <v>803</v>
      </c>
    </row>
    <row r="1198" spans="6:129" ht="21" customHeight="1">
      <c r="DU1198" s="126"/>
      <c r="DV1198" s="126"/>
      <c r="DW1198" s="127"/>
      <c r="DX1198" s="127"/>
      <c r="DY1198" s="125">
        <v>804</v>
      </c>
    </row>
    <row r="1199" spans="6:129" ht="21" customHeight="1">
      <c r="DU1199" s="126"/>
      <c r="DV1199" s="126"/>
      <c r="DW1199" s="127"/>
      <c r="DX1199" s="127"/>
      <c r="DY1199" s="125">
        <v>805</v>
      </c>
    </row>
    <row r="1200" spans="6:129" ht="21" customHeight="1">
      <c r="DU1200" s="126"/>
      <c r="DV1200" s="126"/>
      <c r="DW1200" s="127"/>
      <c r="DX1200" s="127"/>
      <c r="DY1200" s="125">
        <v>806</v>
      </c>
    </row>
    <row r="1201" spans="125:129" ht="21" customHeight="1">
      <c r="DU1201" s="126"/>
      <c r="DV1201" s="126"/>
      <c r="DW1201" s="127"/>
      <c r="DX1201" s="127"/>
      <c r="DY1201" s="125">
        <v>807</v>
      </c>
    </row>
    <row r="1202" spans="125:129" ht="21" customHeight="1">
      <c r="DU1202" s="126"/>
      <c r="DV1202" s="126"/>
      <c r="DW1202" s="127"/>
      <c r="DX1202" s="127"/>
      <c r="DY1202" s="125">
        <v>808</v>
      </c>
    </row>
    <row r="1203" spans="125:129" ht="21" customHeight="1">
      <c r="DU1203" s="126"/>
      <c r="DV1203" s="126"/>
      <c r="DW1203" s="127"/>
      <c r="DX1203" s="127"/>
      <c r="DY1203" s="125">
        <v>809</v>
      </c>
    </row>
    <row r="1204" spans="125:129" ht="21" customHeight="1">
      <c r="DU1204" s="126"/>
      <c r="DV1204" s="126"/>
      <c r="DW1204" s="127"/>
      <c r="DX1204" s="127"/>
      <c r="DY1204" s="125">
        <v>810</v>
      </c>
    </row>
    <row r="1205" spans="125:129" ht="21" customHeight="1">
      <c r="DU1205" s="126"/>
      <c r="DV1205" s="126"/>
      <c r="DW1205" s="127"/>
      <c r="DX1205" s="127"/>
      <c r="DY1205" s="125">
        <v>811</v>
      </c>
    </row>
    <row r="1206" spans="125:129" ht="21" customHeight="1">
      <c r="DU1206" s="126"/>
      <c r="DV1206" s="126"/>
      <c r="DW1206" s="127"/>
      <c r="DX1206" s="127"/>
      <c r="DY1206" s="125">
        <v>812</v>
      </c>
    </row>
    <row r="1207" spans="125:129" ht="21" customHeight="1">
      <c r="DU1207" s="126"/>
      <c r="DV1207" s="126"/>
      <c r="DW1207" s="127"/>
      <c r="DX1207" s="127"/>
      <c r="DY1207" s="125">
        <v>813</v>
      </c>
    </row>
    <row r="1208" spans="125:129" ht="21" customHeight="1">
      <c r="DU1208" s="126"/>
      <c r="DV1208" s="126"/>
      <c r="DW1208" s="127"/>
      <c r="DX1208" s="127"/>
      <c r="DY1208" s="125">
        <v>814</v>
      </c>
    </row>
    <row r="1209" spans="125:129" ht="21" customHeight="1">
      <c r="DU1209" s="126"/>
      <c r="DV1209" s="126"/>
      <c r="DW1209" s="127"/>
      <c r="DX1209" s="127"/>
      <c r="DY1209" s="125">
        <v>815</v>
      </c>
    </row>
    <row r="1210" spans="125:129" ht="21" customHeight="1">
      <c r="DU1210" s="126"/>
      <c r="DV1210" s="126"/>
      <c r="DW1210" s="127"/>
      <c r="DX1210" s="127"/>
      <c r="DY1210" s="125">
        <v>816</v>
      </c>
    </row>
    <row r="1211" spans="125:129" ht="21" customHeight="1">
      <c r="DU1211" s="126"/>
      <c r="DV1211" s="126"/>
      <c r="DW1211" s="127"/>
      <c r="DX1211" s="127"/>
      <c r="DY1211" s="125">
        <v>817</v>
      </c>
    </row>
    <row r="1212" spans="125:129" ht="21" customHeight="1">
      <c r="DU1212" s="126"/>
      <c r="DV1212" s="126"/>
      <c r="DW1212" s="127"/>
      <c r="DX1212" s="127"/>
      <c r="DY1212" s="125">
        <v>818</v>
      </c>
    </row>
    <row r="1213" spans="125:129" ht="21" customHeight="1">
      <c r="DU1213" s="126"/>
      <c r="DV1213" s="126"/>
      <c r="DW1213" s="127"/>
      <c r="DX1213" s="127"/>
      <c r="DY1213" s="125">
        <v>819</v>
      </c>
    </row>
    <row r="1214" spans="125:129" ht="21" customHeight="1">
      <c r="DU1214" s="126"/>
      <c r="DV1214" s="126"/>
      <c r="DW1214" s="127"/>
      <c r="DX1214" s="127"/>
      <c r="DY1214" s="125">
        <v>820</v>
      </c>
    </row>
    <row r="1215" spans="125:129" ht="21" customHeight="1">
      <c r="DU1215" s="126"/>
      <c r="DV1215" s="126"/>
      <c r="DW1215" s="127"/>
      <c r="DX1215" s="127"/>
      <c r="DY1215" s="125">
        <v>821</v>
      </c>
    </row>
    <row r="1216" spans="125:129" ht="21" customHeight="1">
      <c r="DU1216" s="126"/>
      <c r="DV1216" s="126"/>
      <c r="DW1216" s="127"/>
      <c r="DX1216" s="127"/>
      <c r="DY1216" s="125">
        <v>822</v>
      </c>
    </row>
    <row r="1217" spans="125:129" ht="21" customHeight="1">
      <c r="DU1217" s="126"/>
      <c r="DV1217" s="126"/>
      <c r="DW1217" s="127"/>
      <c r="DX1217" s="127"/>
      <c r="DY1217" s="125">
        <v>823</v>
      </c>
    </row>
    <row r="1218" spans="125:129" ht="21" customHeight="1">
      <c r="DU1218" s="126"/>
      <c r="DV1218" s="126"/>
      <c r="DW1218" s="127"/>
      <c r="DX1218" s="127"/>
      <c r="DY1218" s="125">
        <v>824</v>
      </c>
    </row>
    <row r="1219" spans="125:129" ht="21" customHeight="1">
      <c r="DU1219" s="126"/>
      <c r="DV1219" s="126"/>
      <c r="DW1219" s="127"/>
      <c r="DX1219" s="127"/>
      <c r="DY1219" s="125">
        <v>825</v>
      </c>
    </row>
    <row r="1220" spans="125:129" ht="21" customHeight="1">
      <c r="DU1220" s="126"/>
      <c r="DV1220" s="126"/>
      <c r="DW1220" s="127"/>
      <c r="DX1220" s="127"/>
      <c r="DY1220" s="125">
        <v>826</v>
      </c>
    </row>
    <row r="1221" spans="125:129" ht="21" customHeight="1">
      <c r="DU1221" s="126"/>
      <c r="DV1221" s="126"/>
      <c r="DW1221" s="127"/>
      <c r="DX1221" s="127"/>
      <c r="DY1221" s="125">
        <v>827</v>
      </c>
    </row>
    <row r="1222" spans="125:129" ht="21" customHeight="1">
      <c r="DU1222" s="129"/>
      <c r="DV1222" s="129"/>
      <c r="DW1222" s="127"/>
      <c r="DX1222" s="127"/>
      <c r="DY1222" s="125">
        <v>828</v>
      </c>
    </row>
    <row r="1223" spans="125:129" ht="21" customHeight="1" thickBot="1">
      <c r="DU1223" s="175"/>
      <c r="DV1223" s="175"/>
      <c r="DW1223" s="127"/>
      <c r="DX1223" s="172"/>
      <c r="DY1223" s="125">
        <v>829</v>
      </c>
    </row>
    <row r="1224" spans="125:129" ht="21" customHeight="1">
      <c r="DU1224" s="126"/>
      <c r="DV1224" s="126"/>
      <c r="DW1224" s="127"/>
      <c r="DX1224" s="127"/>
      <c r="DY1224" s="125">
        <v>830</v>
      </c>
    </row>
    <row r="1225" spans="125:129" ht="21" customHeight="1">
      <c r="DU1225" s="126"/>
      <c r="DV1225" s="126"/>
      <c r="DW1225" s="127"/>
      <c r="DX1225" s="127"/>
      <c r="DY1225" s="125">
        <v>831</v>
      </c>
    </row>
    <row r="1226" spans="125:129" ht="21" customHeight="1">
      <c r="DU1226" s="126"/>
      <c r="DV1226" s="126"/>
      <c r="DW1226" s="127"/>
      <c r="DX1226" s="127"/>
      <c r="DY1226" s="125">
        <v>832</v>
      </c>
    </row>
    <row r="1227" spans="125:129" ht="21" customHeight="1">
      <c r="DU1227" s="126"/>
      <c r="DV1227" s="126"/>
      <c r="DW1227" s="127"/>
      <c r="DX1227" s="127"/>
      <c r="DY1227" s="125">
        <v>833</v>
      </c>
    </row>
    <row r="1228" spans="125:129" ht="21" customHeight="1">
      <c r="DU1228" s="126"/>
      <c r="DV1228" s="126"/>
      <c r="DW1228" s="127"/>
      <c r="DX1228" s="127"/>
      <c r="DY1228" s="125">
        <v>834</v>
      </c>
    </row>
    <row r="1229" spans="125:129" ht="21" customHeight="1">
      <c r="DU1229" s="126"/>
      <c r="DV1229" s="126"/>
      <c r="DW1229" s="127"/>
      <c r="DX1229" s="127"/>
      <c r="DY1229" s="125">
        <v>835</v>
      </c>
    </row>
    <row r="1230" spans="125:129" ht="21" customHeight="1">
      <c r="DU1230" s="126"/>
      <c r="DV1230" s="126"/>
      <c r="DW1230" s="127"/>
      <c r="DX1230" s="127"/>
      <c r="DY1230" s="125">
        <v>836</v>
      </c>
    </row>
    <row r="1231" spans="125:129" ht="21" customHeight="1">
      <c r="DU1231" s="126"/>
      <c r="DV1231" s="126"/>
      <c r="DW1231" s="127"/>
      <c r="DX1231" s="127"/>
      <c r="DY1231" s="125">
        <v>837</v>
      </c>
    </row>
    <row r="1232" spans="125:129" ht="21" customHeight="1">
      <c r="DU1232" s="126"/>
      <c r="DV1232" s="126"/>
      <c r="DW1232" s="127"/>
      <c r="DX1232" s="127"/>
      <c r="DY1232" s="125">
        <v>838</v>
      </c>
    </row>
    <row r="1233" spans="125:129" ht="21" customHeight="1">
      <c r="DU1233" s="126"/>
      <c r="DV1233" s="126"/>
      <c r="DW1233" s="127"/>
      <c r="DX1233" s="127"/>
      <c r="DY1233" s="125">
        <v>839</v>
      </c>
    </row>
    <row r="1234" spans="125:129" ht="21" customHeight="1">
      <c r="DU1234" s="126"/>
      <c r="DV1234" s="126"/>
      <c r="DW1234" s="127"/>
      <c r="DX1234" s="127"/>
      <c r="DY1234" s="125">
        <v>840</v>
      </c>
    </row>
    <row r="1235" spans="125:129" ht="21" customHeight="1">
      <c r="DU1235" s="126"/>
      <c r="DV1235" s="126"/>
      <c r="DW1235" s="127"/>
      <c r="DX1235" s="127"/>
      <c r="DY1235" s="125">
        <v>841</v>
      </c>
    </row>
    <row r="1236" spans="125:129" ht="21" customHeight="1">
      <c r="DU1236" s="126"/>
      <c r="DV1236" s="126"/>
      <c r="DW1236" s="127"/>
      <c r="DX1236" s="127"/>
      <c r="DY1236" s="125">
        <v>842</v>
      </c>
    </row>
    <row r="1237" spans="125:129" ht="21" customHeight="1">
      <c r="DU1237" s="126"/>
      <c r="DV1237" s="126"/>
      <c r="DW1237" s="127"/>
      <c r="DX1237" s="127"/>
      <c r="DY1237" s="125">
        <v>843</v>
      </c>
    </row>
    <row r="1238" spans="125:129" ht="21" customHeight="1">
      <c r="DU1238" s="126"/>
      <c r="DV1238" s="126"/>
      <c r="DW1238" s="127"/>
      <c r="DX1238" s="127"/>
      <c r="DY1238" s="125">
        <v>844</v>
      </c>
    </row>
    <row r="1239" spans="125:129" ht="21" customHeight="1">
      <c r="DU1239" s="126"/>
      <c r="DV1239" s="126"/>
      <c r="DW1239" s="127"/>
      <c r="DX1239" s="127"/>
      <c r="DY1239" s="125">
        <v>845</v>
      </c>
    </row>
    <row r="1240" spans="125:129" ht="21" customHeight="1">
      <c r="DU1240" s="126"/>
      <c r="DV1240" s="126"/>
      <c r="DW1240" s="127"/>
      <c r="DX1240" s="127"/>
      <c r="DY1240" s="125">
        <v>846</v>
      </c>
    </row>
    <row r="1241" spans="125:129" ht="21" customHeight="1">
      <c r="DU1241" s="126"/>
      <c r="DV1241" s="126"/>
      <c r="DW1241" s="127"/>
      <c r="DX1241" s="127"/>
      <c r="DY1241" s="125">
        <v>847</v>
      </c>
    </row>
    <row r="1242" spans="125:129" ht="21" customHeight="1">
      <c r="DU1242" s="126"/>
      <c r="DV1242" s="126"/>
      <c r="DW1242" s="127"/>
      <c r="DX1242" s="127"/>
      <c r="DY1242" s="125">
        <v>848</v>
      </c>
    </row>
    <row r="1243" spans="125:129" ht="21" customHeight="1">
      <c r="DU1243" s="126"/>
      <c r="DV1243" s="126"/>
      <c r="DW1243" s="127"/>
      <c r="DX1243" s="127"/>
      <c r="DY1243" s="125">
        <v>849</v>
      </c>
    </row>
    <row r="1244" spans="125:129" ht="21" customHeight="1">
      <c r="DU1244" s="126"/>
      <c r="DV1244" s="126"/>
      <c r="DW1244" s="127"/>
      <c r="DX1244" s="127"/>
      <c r="DY1244" s="125">
        <v>850</v>
      </c>
    </row>
    <row r="1245" spans="125:129" ht="21" customHeight="1">
      <c r="DU1245" s="126"/>
      <c r="DV1245" s="126"/>
      <c r="DW1245" s="127"/>
      <c r="DX1245" s="127"/>
      <c r="DY1245" s="125">
        <v>851</v>
      </c>
    </row>
    <row r="1246" spans="125:129" ht="21" customHeight="1">
      <c r="DU1246" s="126"/>
      <c r="DV1246" s="126"/>
      <c r="DW1246" s="127"/>
      <c r="DX1246" s="127"/>
      <c r="DY1246" s="125">
        <v>852</v>
      </c>
    </row>
    <row r="1247" spans="125:129" ht="21" customHeight="1">
      <c r="DU1247" s="126"/>
      <c r="DV1247" s="126"/>
      <c r="DW1247" s="127"/>
      <c r="DX1247" s="127"/>
      <c r="DY1247" s="125">
        <v>853</v>
      </c>
    </row>
    <row r="1248" spans="125:129" ht="21" customHeight="1">
      <c r="DU1248" s="126"/>
      <c r="DV1248" s="126"/>
      <c r="DW1248" s="127"/>
      <c r="DX1248" s="127"/>
      <c r="DY1248" s="125">
        <v>854</v>
      </c>
    </row>
    <row r="1249" spans="125:129" ht="21" customHeight="1">
      <c r="DU1249" s="126"/>
      <c r="DV1249" s="126"/>
      <c r="DW1249" s="127"/>
      <c r="DX1249" s="127"/>
      <c r="DY1249" s="125">
        <v>855</v>
      </c>
    </row>
    <row r="1250" spans="125:129" ht="21" customHeight="1">
      <c r="DU1250" s="126"/>
      <c r="DV1250" s="126"/>
      <c r="DW1250" s="127"/>
      <c r="DX1250" s="127"/>
      <c r="DY1250" s="125">
        <v>856</v>
      </c>
    </row>
    <row r="1251" spans="125:129" ht="21" customHeight="1">
      <c r="DU1251" s="126"/>
      <c r="DV1251" s="126"/>
      <c r="DW1251" s="127"/>
      <c r="DX1251" s="127"/>
      <c r="DY1251" s="125">
        <v>857</v>
      </c>
    </row>
    <row r="1252" spans="125:129" ht="21" customHeight="1">
      <c r="DU1252" s="126"/>
      <c r="DV1252" s="126"/>
      <c r="DW1252" s="127"/>
      <c r="DX1252" s="127"/>
      <c r="DY1252" s="125">
        <v>858</v>
      </c>
    </row>
    <row r="1253" spans="125:129" ht="21" customHeight="1">
      <c r="DU1253" s="126"/>
      <c r="DV1253" s="126"/>
      <c r="DW1253" s="127"/>
      <c r="DX1253" s="127"/>
      <c r="DY1253" s="125">
        <v>859</v>
      </c>
    </row>
    <row r="1254" spans="125:129" ht="21" customHeight="1">
      <c r="DU1254" s="126"/>
      <c r="DV1254" s="126"/>
      <c r="DW1254" s="127"/>
      <c r="DX1254" s="127"/>
      <c r="DY1254" s="125">
        <v>860</v>
      </c>
    </row>
    <row r="1255" spans="125:129" ht="21" customHeight="1">
      <c r="DU1255" s="126"/>
      <c r="DV1255" s="126"/>
      <c r="DW1255" s="127"/>
      <c r="DX1255" s="127"/>
      <c r="DY1255" s="125">
        <v>861</v>
      </c>
    </row>
    <row r="1256" spans="125:129" ht="21" customHeight="1">
      <c r="DU1256" s="126"/>
      <c r="DV1256" s="126"/>
      <c r="DW1256" s="127"/>
      <c r="DX1256" s="127"/>
      <c r="DY1256" s="125">
        <v>862</v>
      </c>
    </row>
    <row r="1257" spans="125:129" ht="21" customHeight="1">
      <c r="DU1257" s="126"/>
      <c r="DV1257" s="126"/>
      <c r="DW1257" s="127"/>
      <c r="DX1257" s="127"/>
      <c r="DY1257" s="125">
        <v>863</v>
      </c>
    </row>
    <row r="1258" spans="125:129" ht="21" customHeight="1">
      <c r="DU1258" s="126"/>
      <c r="DV1258" s="126"/>
      <c r="DW1258" s="127"/>
      <c r="DX1258" s="127"/>
      <c r="DY1258" s="125">
        <v>864</v>
      </c>
    </row>
    <row r="1259" spans="125:129" ht="21" customHeight="1">
      <c r="DU1259" s="126"/>
      <c r="DV1259" s="126"/>
      <c r="DW1259" s="127"/>
      <c r="DX1259" s="127"/>
      <c r="DY1259" s="125">
        <v>865</v>
      </c>
    </row>
    <row r="1260" spans="125:129" ht="21" customHeight="1">
      <c r="DU1260" s="126"/>
      <c r="DV1260" s="126"/>
      <c r="DW1260" s="127"/>
      <c r="DX1260" s="127"/>
      <c r="DY1260" s="125">
        <v>866</v>
      </c>
    </row>
    <row r="1261" spans="125:129" ht="21" customHeight="1">
      <c r="DU1261" s="126"/>
      <c r="DV1261" s="126"/>
      <c r="DW1261" s="127"/>
      <c r="DX1261" s="127"/>
      <c r="DY1261" s="125">
        <v>867</v>
      </c>
    </row>
    <row r="1262" spans="125:129" ht="21" customHeight="1">
      <c r="DU1262" s="126"/>
      <c r="DV1262" s="126"/>
      <c r="DW1262" s="127"/>
      <c r="DX1262" s="127"/>
      <c r="DY1262" s="125">
        <v>868</v>
      </c>
    </row>
    <row r="1263" spans="125:129" ht="21" customHeight="1">
      <c r="DU1263" s="126"/>
      <c r="DV1263" s="126"/>
      <c r="DW1263" s="127"/>
      <c r="DX1263" s="127"/>
      <c r="DY1263" s="125">
        <v>869</v>
      </c>
    </row>
    <row r="1264" spans="125:129" ht="21" customHeight="1">
      <c r="DU1264" s="126"/>
      <c r="DV1264" s="126"/>
      <c r="DW1264" s="127"/>
      <c r="DX1264" s="127"/>
      <c r="DY1264" s="125">
        <v>870</v>
      </c>
    </row>
    <row r="1265" spans="125:129" ht="21" customHeight="1">
      <c r="DU1265" s="126"/>
      <c r="DV1265" s="126"/>
      <c r="DW1265" s="127"/>
      <c r="DX1265" s="127"/>
      <c r="DY1265" s="125">
        <v>871</v>
      </c>
    </row>
    <row r="1266" spans="125:129" ht="21" customHeight="1">
      <c r="DU1266" s="126"/>
      <c r="DV1266" s="126"/>
      <c r="DW1266" s="127"/>
      <c r="DX1266" s="127"/>
      <c r="DY1266" s="125">
        <v>872</v>
      </c>
    </row>
    <row r="1267" spans="125:129" ht="21" customHeight="1">
      <c r="DU1267" s="126"/>
      <c r="DV1267" s="126"/>
      <c r="DW1267" s="127"/>
      <c r="DX1267" s="127"/>
      <c r="DY1267" s="125">
        <v>873</v>
      </c>
    </row>
    <row r="1268" spans="125:129" ht="21" customHeight="1">
      <c r="DU1268" s="126"/>
      <c r="DV1268" s="126"/>
      <c r="DW1268" s="127"/>
      <c r="DX1268" s="127"/>
      <c r="DY1268" s="125">
        <v>874</v>
      </c>
    </row>
    <row r="1269" spans="125:129" ht="21" customHeight="1">
      <c r="DU1269" s="126"/>
      <c r="DV1269" s="126"/>
      <c r="DW1269" s="127"/>
      <c r="DX1269" s="127"/>
      <c r="DY1269" s="125">
        <v>875</v>
      </c>
    </row>
    <row r="1270" spans="125:129" ht="21" customHeight="1">
      <c r="DU1270" s="126"/>
      <c r="DV1270" s="126"/>
      <c r="DW1270" s="127"/>
      <c r="DX1270" s="127"/>
      <c r="DY1270" s="125">
        <v>876</v>
      </c>
    </row>
    <row r="1271" spans="125:129" ht="21" customHeight="1">
      <c r="DU1271" s="126"/>
      <c r="DV1271" s="126"/>
      <c r="DW1271" s="127"/>
      <c r="DX1271" s="127"/>
      <c r="DY1271" s="125">
        <v>877</v>
      </c>
    </row>
    <row r="1272" spans="125:129" ht="21" customHeight="1">
      <c r="DU1272" s="126"/>
      <c r="DV1272" s="126"/>
      <c r="DW1272" s="127"/>
      <c r="DX1272" s="127"/>
      <c r="DY1272" s="125">
        <v>878</v>
      </c>
    </row>
    <row r="1273" spans="125:129" ht="21" customHeight="1">
      <c r="DU1273" s="126"/>
      <c r="DV1273" s="126"/>
      <c r="DW1273" s="127"/>
      <c r="DX1273" s="127"/>
      <c r="DY1273" s="125">
        <v>879</v>
      </c>
    </row>
    <row r="1274" spans="125:129" ht="21" customHeight="1">
      <c r="DU1274" s="126"/>
      <c r="DV1274" s="126"/>
      <c r="DW1274" s="127"/>
      <c r="DX1274" s="127"/>
      <c r="DY1274" s="125">
        <v>880</v>
      </c>
    </row>
    <row r="1275" spans="125:129" ht="21" customHeight="1">
      <c r="DU1275" s="126"/>
      <c r="DV1275" s="126"/>
      <c r="DW1275" s="127"/>
      <c r="DX1275" s="127"/>
      <c r="DY1275" s="125">
        <v>881</v>
      </c>
    </row>
    <row r="1276" spans="125:129" ht="21" customHeight="1">
      <c r="DU1276" s="126"/>
      <c r="DV1276" s="126"/>
      <c r="DW1276" s="127"/>
      <c r="DX1276" s="127"/>
      <c r="DY1276" s="125">
        <v>882</v>
      </c>
    </row>
    <row r="1277" spans="125:129" ht="21" customHeight="1">
      <c r="DU1277" s="126"/>
      <c r="DV1277" s="126"/>
      <c r="DW1277" s="127"/>
      <c r="DX1277" s="127"/>
      <c r="DY1277" s="125">
        <v>883</v>
      </c>
    </row>
    <row r="1278" spans="125:129" ht="21" customHeight="1">
      <c r="DU1278" s="126"/>
      <c r="DV1278" s="126"/>
      <c r="DW1278" s="127"/>
      <c r="DX1278" s="127"/>
      <c r="DY1278" s="125">
        <v>884</v>
      </c>
    </row>
    <row r="1279" spans="125:129" ht="21" customHeight="1">
      <c r="DU1279" s="126"/>
      <c r="DV1279" s="126"/>
      <c r="DW1279" s="127"/>
      <c r="DX1279" s="127"/>
      <c r="DY1279" s="125">
        <v>885</v>
      </c>
    </row>
    <row r="1280" spans="125:129" ht="21" customHeight="1">
      <c r="DU1280" s="126"/>
      <c r="DV1280" s="126"/>
      <c r="DW1280" s="127"/>
      <c r="DX1280" s="127"/>
      <c r="DY1280" s="125">
        <v>886</v>
      </c>
    </row>
    <row r="1281" spans="125:129" ht="21" customHeight="1">
      <c r="DU1281" s="126"/>
      <c r="DV1281" s="126"/>
      <c r="DW1281" s="127"/>
      <c r="DX1281" s="127"/>
      <c r="DY1281" s="125">
        <v>887</v>
      </c>
    </row>
    <row r="1282" spans="125:129" ht="21" customHeight="1">
      <c r="DU1282" s="126"/>
      <c r="DV1282" s="126"/>
      <c r="DW1282" s="127"/>
      <c r="DX1282" s="127"/>
      <c r="DY1282" s="125">
        <v>888</v>
      </c>
    </row>
    <row r="1283" spans="125:129" ht="21" customHeight="1">
      <c r="DU1283" s="126"/>
      <c r="DV1283" s="126"/>
      <c r="DW1283" s="127"/>
      <c r="DX1283" s="127"/>
      <c r="DY1283" s="125">
        <v>889</v>
      </c>
    </row>
    <row r="1284" spans="125:129" ht="21" customHeight="1">
      <c r="DU1284" s="126"/>
      <c r="DV1284" s="126"/>
      <c r="DW1284" s="127"/>
      <c r="DX1284" s="127"/>
      <c r="DY1284" s="125">
        <v>890</v>
      </c>
    </row>
    <row r="1285" spans="125:129" ht="21" customHeight="1">
      <c r="DU1285" s="126"/>
      <c r="DV1285" s="126"/>
      <c r="DW1285" s="127"/>
      <c r="DX1285" s="127"/>
      <c r="DY1285" s="125">
        <v>891</v>
      </c>
    </row>
    <row r="1286" spans="125:129" ht="21" customHeight="1">
      <c r="DU1286" s="126"/>
      <c r="DV1286" s="126"/>
      <c r="DW1286" s="127"/>
      <c r="DX1286" s="127"/>
      <c r="DY1286" s="125">
        <v>892</v>
      </c>
    </row>
    <row r="1287" spans="125:129" ht="21" customHeight="1">
      <c r="DU1287" s="126"/>
      <c r="DV1287" s="126"/>
      <c r="DW1287" s="127"/>
      <c r="DX1287" s="127"/>
      <c r="DY1287" s="125">
        <v>893</v>
      </c>
    </row>
    <row r="1288" spans="125:129" ht="21" customHeight="1">
      <c r="DU1288" s="126"/>
      <c r="DV1288" s="126"/>
      <c r="DW1288" s="127"/>
      <c r="DX1288" s="127"/>
      <c r="DY1288" s="125">
        <v>894</v>
      </c>
    </row>
    <row r="1289" spans="125:129" ht="21" customHeight="1">
      <c r="DU1289" s="126"/>
      <c r="DV1289" s="126"/>
      <c r="DW1289" s="127"/>
      <c r="DX1289" s="127"/>
      <c r="DY1289" s="125">
        <v>895</v>
      </c>
    </row>
    <row r="1290" spans="125:129" ht="21" customHeight="1">
      <c r="DU1290" s="126"/>
      <c r="DV1290" s="126"/>
      <c r="DW1290" s="127"/>
      <c r="DX1290" s="127"/>
      <c r="DY1290" s="125">
        <v>896</v>
      </c>
    </row>
    <row r="1291" spans="125:129" ht="21" customHeight="1">
      <c r="DU1291" s="126"/>
      <c r="DV1291" s="126"/>
      <c r="DW1291" s="127"/>
      <c r="DX1291" s="127"/>
      <c r="DY1291" s="125">
        <v>897</v>
      </c>
    </row>
    <row r="1292" spans="125:129" ht="21" customHeight="1">
      <c r="DU1292" s="126"/>
      <c r="DV1292" s="126"/>
      <c r="DW1292" s="127"/>
      <c r="DX1292" s="127"/>
      <c r="DY1292" s="125">
        <v>898</v>
      </c>
    </row>
    <row r="1293" spans="125:129" ht="21" customHeight="1">
      <c r="DU1293" s="126"/>
      <c r="DV1293" s="126"/>
      <c r="DW1293" s="127"/>
      <c r="DX1293" s="127"/>
      <c r="DY1293" s="125">
        <v>899</v>
      </c>
    </row>
    <row r="1294" spans="125:129" ht="21" customHeight="1">
      <c r="DU1294" s="126"/>
      <c r="DV1294" s="126"/>
      <c r="DW1294" s="127"/>
      <c r="DX1294" s="127"/>
      <c r="DY1294" s="125">
        <v>900</v>
      </c>
    </row>
    <row r="1295" spans="125:129" ht="21" customHeight="1">
      <c r="DU1295" s="126"/>
      <c r="DV1295" s="126"/>
      <c r="DW1295" s="127"/>
      <c r="DX1295" s="127"/>
      <c r="DY1295" s="125">
        <v>901</v>
      </c>
    </row>
    <row r="1296" spans="125:129" ht="21" customHeight="1">
      <c r="DU1296" s="126"/>
      <c r="DV1296" s="126"/>
      <c r="DW1296" s="127"/>
      <c r="DX1296" s="127"/>
      <c r="DY1296" s="125">
        <v>902</v>
      </c>
    </row>
    <row r="1297" spans="125:129" ht="21" customHeight="1">
      <c r="DU1297" s="126"/>
      <c r="DV1297" s="126"/>
      <c r="DW1297" s="127"/>
      <c r="DX1297" s="127"/>
      <c r="DY1297" s="125">
        <v>903</v>
      </c>
    </row>
    <row r="1298" spans="125:129" ht="21" customHeight="1">
      <c r="DU1298" s="126"/>
      <c r="DV1298" s="126"/>
      <c r="DW1298" s="127"/>
      <c r="DX1298" s="127"/>
      <c r="DY1298" s="125">
        <v>904</v>
      </c>
    </row>
    <row r="1299" spans="125:129" ht="21" customHeight="1">
      <c r="DU1299" s="126"/>
      <c r="DV1299" s="126"/>
      <c r="DW1299" s="127"/>
      <c r="DX1299" s="127"/>
      <c r="DY1299" s="125">
        <v>905</v>
      </c>
    </row>
    <row r="1300" spans="125:129" ht="21" customHeight="1">
      <c r="DU1300" s="126"/>
      <c r="DV1300" s="126"/>
      <c r="DW1300" s="127"/>
      <c r="DX1300" s="127"/>
      <c r="DY1300" s="125">
        <v>906</v>
      </c>
    </row>
    <row r="1301" spans="125:129" ht="21" customHeight="1">
      <c r="DU1301" s="126"/>
      <c r="DV1301" s="126"/>
      <c r="DW1301" s="127"/>
      <c r="DX1301" s="127"/>
      <c r="DY1301" s="125">
        <v>907</v>
      </c>
    </row>
    <row r="1302" spans="125:129" ht="21" customHeight="1">
      <c r="DU1302" s="126"/>
      <c r="DV1302" s="126"/>
      <c r="DW1302" s="127"/>
      <c r="DX1302" s="127"/>
      <c r="DY1302" s="125">
        <v>908</v>
      </c>
    </row>
    <row r="1303" spans="125:129" ht="21" customHeight="1">
      <c r="DU1303" s="126"/>
      <c r="DV1303" s="126"/>
      <c r="DW1303" s="127"/>
      <c r="DX1303" s="127"/>
      <c r="DY1303" s="125">
        <v>909</v>
      </c>
    </row>
    <row r="1304" spans="125:129" ht="21" customHeight="1">
      <c r="DU1304" s="126"/>
      <c r="DV1304" s="126"/>
      <c r="DW1304" s="127"/>
      <c r="DX1304" s="127"/>
      <c r="DY1304" s="125">
        <v>910</v>
      </c>
    </row>
    <row r="1305" spans="125:129" ht="21" customHeight="1">
      <c r="DU1305" s="129"/>
      <c r="DV1305" s="129"/>
      <c r="DW1305" s="127"/>
      <c r="DX1305" s="127"/>
      <c r="DY1305" s="125">
        <v>911</v>
      </c>
    </row>
    <row r="1306" spans="125:129" ht="21" customHeight="1" thickBot="1">
      <c r="DU1306" s="175"/>
      <c r="DV1306" s="175"/>
      <c r="DW1306" s="127"/>
      <c r="DX1306" s="172"/>
      <c r="DY1306" s="125">
        <v>912</v>
      </c>
    </row>
    <row r="1307" spans="125:129" ht="21" customHeight="1">
      <c r="DU1307" s="126"/>
      <c r="DV1307" s="126"/>
      <c r="DW1307" s="127"/>
      <c r="DX1307" s="127"/>
      <c r="DY1307" s="125">
        <v>913</v>
      </c>
    </row>
    <row r="1308" spans="125:129" ht="21" customHeight="1">
      <c r="DU1308" s="126"/>
      <c r="DV1308" s="126"/>
      <c r="DW1308" s="127"/>
      <c r="DX1308" s="127"/>
      <c r="DY1308" s="125">
        <v>914</v>
      </c>
    </row>
    <row r="1309" spans="125:129" ht="21" customHeight="1">
      <c r="DU1309" s="126"/>
      <c r="DV1309" s="126"/>
      <c r="DW1309" s="127"/>
      <c r="DX1309" s="127"/>
      <c r="DY1309" s="125">
        <v>915</v>
      </c>
    </row>
    <row r="1310" spans="125:129" ht="21" customHeight="1">
      <c r="DU1310" s="126"/>
      <c r="DV1310" s="126"/>
      <c r="DW1310" s="127"/>
      <c r="DX1310" s="127"/>
      <c r="DY1310" s="125">
        <v>916</v>
      </c>
    </row>
    <row r="1311" spans="125:129" ht="21" customHeight="1">
      <c r="DU1311" s="126"/>
      <c r="DV1311" s="126"/>
      <c r="DW1311" s="127"/>
      <c r="DX1311" s="127"/>
      <c r="DY1311" s="125">
        <v>917</v>
      </c>
    </row>
    <row r="1312" spans="125:129" ht="21" customHeight="1">
      <c r="DU1312" s="126"/>
      <c r="DV1312" s="126"/>
      <c r="DW1312" s="127"/>
      <c r="DX1312" s="127"/>
      <c r="DY1312" s="125">
        <v>918</v>
      </c>
    </row>
    <row r="1313" spans="125:129" ht="21" customHeight="1">
      <c r="DU1313" s="126"/>
      <c r="DV1313" s="126"/>
      <c r="DW1313" s="127"/>
      <c r="DX1313" s="127"/>
      <c r="DY1313" s="125">
        <v>919</v>
      </c>
    </row>
    <row r="1314" spans="125:129" ht="21" customHeight="1">
      <c r="DU1314" s="126"/>
      <c r="DV1314" s="126"/>
      <c r="DW1314" s="127"/>
      <c r="DX1314" s="127"/>
      <c r="DY1314" s="125">
        <v>920</v>
      </c>
    </row>
    <row r="1315" spans="125:129" ht="21" customHeight="1">
      <c r="DU1315" s="126"/>
      <c r="DV1315" s="126"/>
      <c r="DW1315" s="127"/>
      <c r="DX1315" s="127"/>
      <c r="DY1315" s="125">
        <v>921</v>
      </c>
    </row>
    <row r="1316" spans="125:129" ht="21" customHeight="1">
      <c r="DU1316" s="126"/>
      <c r="DV1316" s="126"/>
      <c r="DW1316" s="127"/>
      <c r="DX1316" s="127"/>
      <c r="DY1316" s="125">
        <v>922</v>
      </c>
    </row>
    <row r="1317" spans="125:129" ht="21" customHeight="1">
      <c r="DU1317" s="126"/>
      <c r="DV1317" s="126"/>
      <c r="DW1317" s="127"/>
      <c r="DX1317" s="127"/>
      <c r="DY1317" s="125">
        <v>923</v>
      </c>
    </row>
    <row r="1318" spans="125:129" ht="21" customHeight="1">
      <c r="DU1318" s="126"/>
      <c r="DV1318" s="126"/>
      <c r="DW1318" s="127"/>
      <c r="DX1318" s="127"/>
      <c r="DY1318" s="125">
        <v>924</v>
      </c>
    </row>
    <row r="1319" spans="125:129" ht="21" customHeight="1">
      <c r="DU1319" s="126"/>
      <c r="DV1319" s="126"/>
      <c r="DW1319" s="127"/>
      <c r="DX1319" s="127"/>
      <c r="DY1319" s="125">
        <v>925</v>
      </c>
    </row>
    <row r="1320" spans="125:129" ht="21" customHeight="1">
      <c r="DU1320" s="126"/>
      <c r="DV1320" s="126"/>
      <c r="DW1320" s="127"/>
      <c r="DX1320" s="127"/>
      <c r="DY1320" s="125">
        <v>926</v>
      </c>
    </row>
    <row r="1321" spans="125:129" ht="21" customHeight="1">
      <c r="DU1321" s="126"/>
      <c r="DV1321" s="126"/>
      <c r="DW1321" s="127"/>
      <c r="DX1321" s="127"/>
      <c r="DY1321" s="125">
        <v>927</v>
      </c>
    </row>
    <row r="1322" spans="125:129" ht="21" customHeight="1">
      <c r="DU1322" s="126"/>
      <c r="DV1322" s="126"/>
      <c r="DW1322" s="127"/>
      <c r="DX1322" s="127"/>
      <c r="DY1322" s="125">
        <v>928</v>
      </c>
    </row>
    <row r="1323" spans="125:129" ht="21" customHeight="1">
      <c r="DU1323" s="126"/>
      <c r="DV1323" s="126"/>
      <c r="DW1323" s="127"/>
      <c r="DX1323" s="127"/>
      <c r="DY1323" s="125">
        <v>929</v>
      </c>
    </row>
    <row r="1324" spans="125:129" ht="21" customHeight="1">
      <c r="DU1324" s="126"/>
      <c r="DV1324" s="126"/>
      <c r="DW1324" s="127"/>
      <c r="DX1324" s="127"/>
      <c r="DY1324" s="125">
        <v>930</v>
      </c>
    </row>
    <row r="1325" spans="125:129" ht="21" customHeight="1">
      <c r="DU1325" s="126"/>
      <c r="DV1325" s="126"/>
      <c r="DW1325" s="127"/>
      <c r="DX1325" s="127"/>
      <c r="DY1325" s="125">
        <v>931</v>
      </c>
    </row>
    <row r="1326" spans="125:129" ht="21" customHeight="1">
      <c r="DU1326" s="126"/>
      <c r="DV1326" s="126"/>
      <c r="DW1326" s="127"/>
      <c r="DX1326" s="127"/>
      <c r="DY1326" s="125">
        <v>932</v>
      </c>
    </row>
    <row r="1327" spans="125:129" ht="21" customHeight="1">
      <c r="DU1327" s="126"/>
      <c r="DV1327" s="126"/>
      <c r="DW1327" s="127"/>
      <c r="DX1327" s="127"/>
      <c r="DY1327" s="125">
        <v>933</v>
      </c>
    </row>
    <row r="1328" spans="125:129" ht="21" customHeight="1">
      <c r="DU1328" s="126"/>
      <c r="DV1328" s="126"/>
      <c r="DW1328" s="127"/>
      <c r="DX1328" s="127"/>
      <c r="DY1328" s="125">
        <v>934</v>
      </c>
    </row>
    <row r="1329" spans="125:129" ht="21" customHeight="1">
      <c r="DU1329" s="126"/>
      <c r="DV1329" s="126"/>
      <c r="DW1329" s="127"/>
      <c r="DX1329" s="127"/>
      <c r="DY1329" s="125">
        <v>935</v>
      </c>
    </row>
    <row r="1330" spans="125:129" ht="21" customHeight="1">
      <c r="DU1330" s="126"/>
      <c r="DV1330" s="126"/>
      <c r="DW1330" s="127"/>
      <c r="DX1330" s="127"/>
      <c r="DY1330" s="125">
        <v>936</v>
      </c>
    </row>
    <row r="1331" spans="125:129" ht="21" customHeight="1">
      <c r="DU1331" s="129"/>
      <c r="DV1331" s="129"/>
      <c r="DW1331" s="127"/>
      <c r="DX1331" s="127"/>
      <c r="DY1331" s="125">
        <v>937</v>
      </c>
    </row>
    <row r="1332" spans="125:129" ht="21" customHeight="1">
      <c r="DU1332" s="126"/>
      <c r="DV1332" s="126"/>
      <c r="DW1332" s="127"/>
      <c r="DX1332" s="127"/>
      <c r="DY1332" s="125">
        <v>938</v>
      </c>
    </row>
    <row r="1333" spans="125:129" ht="21" customHeight="1">
      <c r="DU1333" s="126"/>
      <c r="DV1333" s="126"/>
      <c r="DW1333" s="127"/>
      <c r="DX1333" s="127"/>
      <c r="DY1333" s="125">
        <v>939</v>
      </c>
    </row>
    <row r="1334" spans="125:129" ht="21" customHeight="1">
      <c r="DU1334" s="126"/>
      <c r="DV1334" s="126"/>
      <c r="DW1334" s="127"/>
      <c r="DX1334" s="127"/>
      <c r="DY1334" s="125">
        <v>940</v>
      </c>
    </row>
    <row r="1335" spans="125:129" ht="21" customHeight="1">
      <c r="DU1335" s="126"/>
      <c r="DV1335" s="126"/>
      <c r="DW1335" s="127"/>
      <c r="DX1335" s="127"/>
      <c r="DY1335" s="125">
        <v>941</v>
      </c>
    </row>
    <row r="1336" spans="125:129" ht="21" customHeight="1">
      <c r="DU1336" s="126"/>
      <c r="DV1336" s="126"/>
      <c r="DW1336" s="127"/>
      <c r="DX1336" s="127"/>
      <c r="DY1336" s="125">
        <v>942</v>
      </c>
    </row>
    <row r="1337" spans="125:129" ht="21" customHeight="1">
      <c r="DU1337" s="126"/>
      <c r="DV1337" s="126"/>
      <c r="DW1337" s="127"/>
      <c r="DX1337" s="127"/>
      <c r="DY1337" s="125">
        <v>943</v>
      </c>
    </row>
    <row r="1338" spans="125:129" ht="21" customHeight="1">
      <c r="DU1338" s="126"/>
      <c r="DV1338" s="126"/>
      <c r="DW1338" s="127"/>
      <c r="DX1338" s="127"/>
      <c r="DY1338" s="125">
        <v>944</v>
      </c>
    </row>
    <row r="1339" spans="125:129" ht="21" customHeight="1">
      <c r="DU1339" s="126"/>
      <c r="DV1339" s="126"/>
      <c r="DW1339" s="127"/>
      <c r="DX1339" s="127"/>
      <c r="DY1339" s="125">
        <v>945</v>
      </c>
    </row>
    <row r="1340" spans="125:129" ht="21" customHeight="1">
      <c r="DU1340" s="126"/>
      <c r="DV1340" s="126"/>
      <c r="DW1340" s="127"/>
      <c r="DX1340" s="127"/>
      <c r="DY1340" s="125">
        <v>946</v>
      </c>
    </row>
    <row r="1341" spans="125:129" ht="21" customHeight="1">
      <c r="DU1341" s="126"/>
      <c r="DV1341" s="126"/>
      <c r="DW1341" s="127"/>
      <c r="DX1341" s="127"/>
      <c r="DY1341" s="125">
        <v>947</v>
      </c>
    </row>
    <row r="1342" spans="125:129" ht="21" customHeight="1">
      <c r="DU1342" s="126"/>
      <c r="DV1342" s="126"/>
      <c r="DW1342" s="127"/>
      <c r="DX1342" s="127"/>
      <c r="DY1342" s="125">
        <v>948</v>
      </c>
    </row>
    <row r="1343" spans="125:129" ht="21" customHeight="1">
      <c r="DU1343" s="126"/>
      <c r="DV1343" s="126"/>
      <c r="DW1343" s="127"/>
      <c r="DX1343" s="127"/>
      <c r="DY1343" s="125">
        <v>949</v>
      </c>
    </row>
    <row r="1344" spans="125:129" ht="21" customHeight="1">
      <c r="DU1344" s="126"/>
      <c r="DV1344" s="126"/>
      <c r="DW1344" s="127"/>
      <c r="DX1344" s="127"/>
      <c r="DY1344" s="125">
        <v>950</v>
      </c>
    </row>
    <row r="1345" spans="125:129" ht="21" customHeight="1">
      <c r="DU1345" s="126"/>
      <c r="DV1345" s="126"/>
      <c r="DW1345" s="127"/>
      <c r="DX1345" s="127"/>
      <c r="DY1345" s="125">
        <v>951</v>
      </c>
    </row>
    <row r="1346" spans="125:129" ht="21" customHeight="1">
      <c r="DU1346" s="126"/>
      <c r="DV1346" s="126"/>
      <c r="DW1346" s="127"/>
      <c r="DX1346" s="127"/>
      <c r="DY1346" s="125">
        <v>952</v>
      </c>
    </row>
    <row r="1347" spans="125:129" ht="21" customHeight="1">
      <c r="DU1347" s="126"/>
      <c r="DV1347" s="126"/>
      <c r="DW1347" s="127"/>
      <c r="DX1347" s="127"/>
      <c r="DY1347" s="125">
        <v>953</v>
      </c>
    </row>
    <row r="1348" spans="125:129" ht="21" customHeight="1">
      <c r="DU1348" s="126"/>
      <c r="DV1348" s="126"/>
      <c r="DW1348" s="127"/>
      <c r="DX1348" s="127"/>
      <c r="DY1348" s="125">
        <v>954</v>
      </c>
    </row>
    <row r="1349" spans="125:129" ht="21" customHeight="1">
      <c r="DU1349" s="126"/>
      <c r="DV1349" s="126"/>
      <c r="DW1349" s="127"/>
      <c r="DX1349" s="127"/>
      <c r="DY1349" s="125">
        <v>955</v>
      </c>
    </row>
    <row r="1350" spans="125:129" ht="21" customHeight="1">
      <c r="DU1350" s="126"/>
      <c r="DV1350" s="126"/>
      <c r="DW1350" s="127"/>
      <c r="DX1350" s="127"/>
      <c r="DY1350" s="125">
        <v>956</v>
      </c>
    </row>
    <row r="1351" spans="125:129" ht="21" customHeight="1">
      <c r="DU1351" s="126"/>
      <c r="DV1351" s="126"/>
      <c r="DW1351" s="127"/>
      <c r="DX1351" s="127"/>
      <c r="DY1351" s="125">
        <v>957</v>
      </c>
    </row>
    <row r="1352" spans="125:129" ht="21" customHeight="1">
      <c r="DU1352" s="126"/>
      <c r="DV1352" s="126"/>
      <c r="DW1352" s="127"/>
      <c r="DX1352" s="127"/>
      <c r="DY1352" s="125">
        <v>958</v>
      </c>
    </row>
    <row r="1353" spans="125:129" ht="21" customHeight="1">
      <c r="DU1353" s="126"/>
      <c r="DV1353" s="126"/>
      <c r="DW1353" s="127"/>
      <c r="DX1353" s="127"/>
      <c r="DY1353" s="125">
        <v>959</v>
      </c>
    </row>
    <row r="1354" spans="125:129" ht="21" customHeight="1">
      <c r="DU1354" s="126"/>
      <c r="DV1354" s="126"/>
      <c r="DW1354" s="127"/>
      <c r="DX1354" s="127"/>
      <c r="DY1354" s="125">
        <v>960</v>
      </c>
    </row>
    <row r="1355" spans="125:129" ht="21" customHeight="1">
      <c r="DU1355" s="126"/>
      <c r="DV1355" s="126"/>
      <c r="DW1355" s="127"/>
      <c r="DX1355" s="127"/>
      <c r="DY1355" s="125">
        <v>961</v>
      </c>
    </row>
    <row r="1356" spans="125:129" ht="21" customHeight="1">
      <c r="DU1356" s="126"/>
      <c r="DV1356" s="126"/>
      <c r="DW1356" s="127"/>
      <c r="DX1356" s="127"/>
      <c r="DY1356" s="125">
        <v>962</v>
      </c>
    </row>
    <row r="1357" spans="125:129" ht="21" customHeight="1">
      <c r="DU1357" s="126"/>
      <c r="DV1357" s="126"/>
      <c r="DW1357" s="127"/>
      <c r="DX1357" s="127"/>
      <c r="DY1357" s="125">
        <v>963</v>
      </c>
    </row>
    <row r="1358" spans="125:129" ht="21" customHeight="1">
      <c r="DU1358" s="126"/>
      <c r="DV1358" s="126"/>
      <c r="DW1358" s="127"/>
      <c r="DX1358" s="127"/>
      <c r="DY1358" s="125">
        <v>964</v>
      </c>
    </row>
    <row r="1359" spans="125:129" ht="21" customHeight="1">
      <c r="DU1359" s="126"/>
      <c r="DV1359" s="126"/>
      <c r="DW1359" s="127"/>
      <c r="DX1359" s="127"/>
      <c r="DY1359" s="125">
        <v>965</v>
      </c>
    </row>
    <row r="1360" spans="125:129" ht="21" customHeight="1">
      <c r="DU1360" s="126"/>
      <c r="DV1360" s="126"/>
      <c r="DW1360" s="127"/>
      <c r="DX1360" s="127"/>
      <c r="DY1360" s="125">
        <v>966</v>
      </c>
    </row>
    <row r="1361" spans="125:129" ht="21" customHeight="1">
      <c r="DU1361" s="126"/>
      <c r="DV1361" s="126"/>
      <c r="DW1361" s="127"/>
      <c r="DX1361" s="127"/>
      <c r="DY1361" s="125">
        <v>967</v>
      </c>
    </row>
    <row r="1362" spans="125:129" ht="21" customHeight="1">
      <c r="DU1362" s="126"/>
      <c r="DV1362" s="126"/>
      <c r="DW1362" s="127"/>
      <c r="DX1362" s="127"/>
      <c r="DY1362" s="125">
        <v>968</v>
      </c>
    </row>
    <row r="1363" spans="125:129" ht="21" customHeight="1">
      <c r="DU1363" s="126"/>
      <c r="DV1363" s="126"/>
      <c r="DW1363" s="127"/>
      <c r="DX1363" s="127"/>
      <c r="DY1363" s="125">
        <v>969</v>
      </c>
    </row>
    <row r="1364" spans="125:129" ht="21" customHeight="1">
      <c r="DU1364" s="126"/>
      <c r="DV1364" s="126"/>
      <c r="DW1364" s="127"/>
      <c r="DX1364" s="127"/>
      <c r="DY1364" s="125">
        <v>970</v>
      </c>
    </row>
    <row r="1365" spans="125:129" ht="21" customHeight="1">
      <c r="DU1365" s="126"/>
      <c r="DV1365" s="126"/>
      <c r="DW1365" s="127"/>
      <c r="DX1365" s="127"/>
      <c r="DY1365" s="125">
        <v>971</v>
      </c>
    </row>
    <row r="1366" spans="125:129" ht="21" customHeight="1">
      <c r="DU1366" s="126"/>
      <c r="DV1366" s="126"/>
      <c r="DW1366" s="127"/>
      <c r="DX1366" s="127"/>
      <c r="DY1366" s="125">
        <v>972</v>
      </c>
    </row>
    <row r="1367" spans="125:129" ht="21" customHeight="1">
      <c r="DU1367" s="126"/>
      <c r="DV1367" s="126"/>
      <c r="DW1367" s="127"/>
      <c r="DX1367" s="127"/>
      <c r="DY1367" s="125">
        <v>973</v>
      </c>
    </row>
    <row r="1368" spans="125:129" ht="21" customHeight="1">
      <c r="DU1368" s="126"/>
      <c r="DV1368" s="126"/>
      <c r="DW1368" s="127"/>
      <c r="DX1368" s="127"/>
      <c r="DY1368" s="125">
        <v>974</v>
      </c>
    </row>
    <row r="1369" spans="125:129" ht="21" customHeight="1">
      <c r="DU1369" s="126"/>
      <c r="DV1369" s="126"/>
      <c r="DW1369" s="127"/>
      <c r="DX1369" s="127"/>
      <c r="DY1369" s="125">
        <v>975</v>
      </c>
    </row>
    <row r="1370" spans="125:129" ht="21" customHeight="1">
      <c r="DU1370" s="126"/>
      <c r="DV1370" s="126"/>
      <c r="DW1370" s="127"/>
      <c r="DX1370" s="127"/>
      <c r="DY1370" s="125">
        <v>976</v>
      </c>
    </row>
    <row r="1371" spans="125:129" ht="21" customHeight="1">
      <c r="DU1371" s="126"/>
      <c r="DV1371" s="126"/>
      <c r="DW1371" s="127"/>
      <c r="DX1371" s="127"/>
      <c r="DY1371" s="125">
        <v>977</v>
      </c>
    </row>
    <row r="1372" spans="125:129" ht="21" customHeight="1">
      <c r="DU1372" s="126"/>
      <c r="DV1372" s="126"/>
      <c r="DW1372" s="127"/>
      <c r="DX1372" s="127"/>
      <c r="DY1372" s="125">
        <v>978</v>
      </c>
    </row>
    <row r="1373" spans="125:129" ht="21" customHeight="1">
      <c r="DU1373" s="126"/>
      <c r="DV1373" s="126"/>
      <c r="DW1373" s="127"/>
      <c r="DX1373" s="127"/>
      <c r="DY1373" s="125">
        <v>979</v>
      </c>
    </row>
    <row r="1374" spans="125:129" ht="21" customHeight="1">
      <c r="DU1374" s="126"/>
      <c r="DV1374" s="126"/>
      <c r="DW1374" s="127"/>
      <c r="DX1374" s="127"/>
      <c r="DY1374" s="125">
        <v>980</v>
      </c>
    </row>
    <row r="1375" spans="125:129" ht="21" customHeight="1">
      <c r="DU1375" s="126"/>
      <c r="DV1375" s="126"/>
      <c r="DW1375" s="127"/>
      <c r="DX1375" s="127"/>
      <c r="DY1375" s="125">
        <v>981</v>
      </c>
    </row>
    <row r="1376" spans="125:129" ht="21" customHeight="1">
      <c r="DU1376" s="126"/>
      <c r="DV1376" s="126"/>
      <c r="DW1376" s="127"/>
      <c r="DX1376" s="127"/>
      <c r="DY1376" s="125">
        <v>982</v>
      </c>
    </row>
    <row r="1377" spans="125:129" ht="21" customHeight="1">
      <c r="DU1377" s="126"/>
      <c r="DV1377" s="126"/>
      <c r="DW1377" s="127"/>
      <c r="DX1377" s="127"/>
      <c r="DY1377" s="125">
        <v>983</v>
      </c>
    </row>
    <row r="1378" spans="125:129" ht="21" customHeight="1">
      <c r="DU1378" s="126"/>
      <c r="DV1378" s="126"/>
      <c r="DW1378" s="127"/>
      <c r="DX1378" s="127"/>
      <c r="DY1378" s="125">
        <v>984</v>
      </c>
    </row>
    <row r="1379" spans="125:129" ht="21" customHeight="1">
      <c r="DU1379" s="126"/>
      <c r="DV1379" s="126"/>
      <c r="DW1379" s="127"/>
      <c r="DX1379" s="127"/>
      <c r="DY1379" s="125">
        <v>985</v>
      </c>
    </row>
    <row r="1380" spans="125:129" ht="21" customHeight="1">
      <c r="DU1380" s="126"/>
      <c r="DV1380" s="126"/>
      <c r="DW1380" s="127"/>
      <c r="DX1380" s="127"/>
      <c r="DY1380" s="125">
        <v>986</v>
      </c>
    </row>
    <row r="1381" spans="125:129" ht="21" customHeight="1">
      <c r="DU1381" s="126"/>
      <c r="DV1381" s="126"/>
      <c r="DW1381" s="127"/>
      <c r="DX1381" s="127"/>
      <c r="DY1381" s="125">
        <v>987</v>
      </c>
    </row>
    <row r="1382" spans="125:129" ht="21" customHeight="1">
      <c r="DU1382" s="126"/>
      <c r="DV1382" s="126"/>
      <c r="DW1382" s="127"/>
      <c r="DX1382" s="127"/>
      <c r="DY1382" s="125">
        <v>988</v>
      </c>
    </row>
    <row r="1383" spans="125:129" ht="21" customHeight="1">
      <c r="DU1383" s="126"/>
      <c r="DV1383" s="126"/>
      <c r="DW1383" s="127"/>
      <c r="DX1383" s="127"/>
      <c r="DY1383" s="125">
        <v>989</v>
      </c>
    </row>
    <row r="1384" spans="125:129" ht="21" customHeight="1">
      <c r="DU1384" s="126"/>
      <c r="DV1384" s="126"/>
      <c r="DW1384" s="127"/>
      <c r="DX1384" s="127"/>
      <c r="DY1384" s="125">
        <v>990</v>
      </c>
    </row>
    <row r="1385" spans="125:129" ht="21" customHeight="1">
      <c r="DU1385" s="126"/>
      <c r="DV1385" s="126"/>
      <c r="DW1385" s="127"/>
      <c r="DX1385" s="127"/>
      <c r="DY1385" s="125">
        <v>991</v>
      </c>
    </row>
    <row r="1386" spans="125:129" ht="21" customHeight="1">
      <c r="DU1386" s="126"/>
      <c r="DV1386" s="126"/>
      <c r="DW1386" s="127"/>
      <c r="DX1386" s="127"/>
      <c r="DY1386" s="125">
        <v>992</v>
      </c>
    </row>
    <row r="1387" spans="125:129" ht="21" customHeight="1">
      <c r="DU1387" s="126"/>
      <c r="DV1387" s="126"/>
      <c r="DW1387" s="127"/>
      <c r="DX1387" s="127"/>
      <c r="DY1387" s="125">
        <v>993</v>
      </c>
    </row>
    <row r="1388" spans="125:129" ht="21" customHeight="1">
      <c r="DU1388" s="126"/>
      <c r="DV1388" s="126"/>
      <c r="DW1388" s="127"/>
      <c r="DX1388" s="127"/>
      <c r="DY1388" s="125">
        <v>994</v>
      </c>
    </row>
    <row r="1389" spans="125:129" ht="21" customHeight="1">
      <c r="DU1389" s="126"/>
      <c r="DV1389" s="126"/>
      <c r="DW1389" s="127"/>
      <c r="DX1389" s="127"/>
      <c r="DY1389" s="125">
        <v>995</v>
      </c>
    </row>
    <row r="1390" spans="125:129" ht="21" customHeight="1">
      <c r="DU1390" s="126"/>
      <c r="DV1390" s="126"/>
      <c r="DW1390" s="127"/>
      <c r="DX1390" s="127"/>
      <c r="DY1390" s="125">
        <v>996</v>
      </c>
    </row>
    <row r="1391" spans="125:129" ht="21" customHeight="1">
      <c r="DU1391" s="126"/>
      <c r="DV1391" s="126"/>
      <c r="DW1391" s="127"/>
      <c r="DX1391" s="127"/>
      <c r="DY1391" s="125">
        <v>997</v>
      </c>
    </row>
    <row r="1392" spans="125:129" ht="21" customHeight="1">
      <c r="DU1392" s="126"/>
      <c r="DV1392" s="126"/>
      <c r="DW1392" s="127"/>
      <c r="DX1392" s="127"/>
      <c r="DY1392" s="125">
        <v>998</v>
      </c>
    </row>
    <row r="1393" spans="125:129" ht="21" customHeight="1">
      <c r="DU1393" s="126"/>
      <c r="DV1393" s="126"/>
      <c r="DW1393" s="127"/>
      <c r="DX1393" s="127"/>
      <c r="DY1393" s="125">
        <v>999</v>
      </c>
    </row>
    <row r="1394" spans="125:129" ht="21" customHeight="1">
      <c r="DU1394" s="126"/>
      <c r="DV1394" s="126"/>
      <c r="DW1394" s="127"/>
      <c r="DX1394" s="127"/>
      <c r="DY1394" s="125">
        <v>1000</v>
      </c>
    </row>
    <row r="1395" spans="125:129" ht="21" customHeight="1">
      <c r="DU1395" s="126"/>
      <c r="DV1395" s="126"/>
      <c r="DW1395" s="127"/>
      <c r="DX1395" s="127"/>
      <c r="DY1395" s="125">
        <v>1001</v>
      </c>
    </row>
    <row r="1396" spans="125:129" ht="21" customHeight="1">
      <c r="DU1396" s="126"/>
      <c r="DV1396" s="126"/>
      <c r="DW1396" s="127"/>
      <c r="DX1396" s="127"/>
      <c r="DY1396" s="125">
        <v>1002</v>
      </c>
    </row>
    <row r="1397" spans="125:129" ht="21" customHeight="1">
      <c r="DU1397" s="126"/>
      <c r="DV1397" s="126"/>
      <c r="DW1397" s="127"/>
      <c r="DX1397" s="127"/>
      <c r="DY1397" s="125">
        <v>1003</v>
      </c>
    </row>
    <row r="1398" spans="125:129" ht="21" customHeight="1">
      <c r="DU1398" s="126"/>
      <c r="DV1398" s="126"/>
      <c r="DW1398" s="127"/>
      <c r="DX1398" s="127"/>
      <c r="DY1398" s="125">
        <v>1004</v>
      </c>
    </row>
    <row r="1399" spans="125:129" ht="21" customHeight="1">
      <c r="DU1399" s="126"/>
      <c r="DV1399" s="126"/>
      <c r="DW1399" s="127"/>
      <c r="DX1399" s="127"/>
      <c r="DY1399" s="125">
        <v>1005</v>
      </c>
    </row>
    <row r="1400" spans="125:129" ht="21" customHeight="1">
      <c r="DU1400" s="126"/>
      <c r="DV1400" s="126"/>
      <c r="DW1400" s="127"/>
      <c r="DX1400" s="127"/>
      <c r="DY1400" s="125">
        <v>1006</v>
      </c>
    </row>
    <row r="1401" spans="125:129" ht="21" customHeight="1">
      <c r="DU1401" s="126"/>
      <c r="DV1401" s="126"/>
      <c r="DW1401" s="127"/>
      <c r="DX1401" s="127"/>
      <c r="DY1401" s="125">
        <v>1007</v>
      </c>
    </row>
    <row r="1402" spans="125:129" ht="21" customHeight="1">
      <c r="DU1402" s="126"/>
      <c r="DV1402" s="126"/>
      <c r="DW1402" s="127"/>
      <c r="DX1402" s="127"/>
      <c r="DY1402" s="125">
        <v>1008</v>
      </c>
    </row>
    <row r="1403" spans="125:129" ht="21" customHeight="1">
      <c r="DU1403" s="126"/>
      <c r="DV1403" s="126"/>
      <c r="DW1403" s="127"/>
      <c r="DX1403" s="127"/>
      <c r="DY1403" s="125">
        <v>1009</v>
      </c>
    </row>
    <row r="1404" spans="125:129" ht="21" customHeight="1">
      <c r="DU1404" s="126"/>
      <c r="DV1404" s="126"/>
      <c r="DW1404" s="127"/>
      <c r="DX1404" s="127"/>
      <c r="DY1404" s="125">
        <v>1010</v>
      </c>
    </row>
    <row r="1405" spans="125:129" ht="21" customHeight="1">
      <c r="DU1405" s="126"/>
      <c r="DV1405" s="126"/>
      <c r="DW1405" s="127"/>
      <c r="DX1405" s="127"/>
      <c r="DY1405" s="125">
        <v>1011</v>
      </c>
    </row>
    <row r="1406" spans="125:129" ht="21" customHeight="1">
      <c r="DU1406" s="126"/>
      <c r="DV1406" s="126"/>
      <c r="DW1406" s="127"/>
      <c r="DX1406" s="127"/>
      <c r="DY1406" s="125">
        <v>1012</v>
      </c>
    </row>
    <row r="1407" spans="125:129" ht="21" customHeight="1">
      <c r="DU1407" s="126"/>
      <c r="DV1407" s="126"/>
      <c r="DW1407" s="127"/>
      <c r="DX1407" s="127"/>
      <c r="DY1407" s="125">
        <v>1013</v>
      </c>
    </row>
    <row r="1408" spans="125:129" ht="21" customHeight="1">
      <c r="DU1408" s="126"/>
      <c r="DV1408" s="126"/>
      <c r="DW1408" s="127"/>
      <c r="DX1408" s="127"/>
      <c r="DY1408" s="125">
        <v>1014</v>
      </c>
    </row>
    <row r="1409" spans="125:129" ht="21" customHeight="1">
      <c r="DU1409" s="126"/>
      <c r="DV1409" s="126"/>
      <c r="DW1409" s="127"/>
      <c r="DX1409" s="127"/>
      <c r="DY1409" s="125">
        <v>1015</v>
      </c>
    </row>
    <row r="1410" spans="125:129" ht="21" customHeight="1">
      <c r="DU1410" s="126"/>
      <c r="DV1410" s="126"/>
      <c r="DW1410" s="127"/>
      <c r="DX1410" s="127"/>
      <c r="DY1410" s="125">
        <v>1016</v>
      </c>
    </row>
    <row r="1411" spans="125:129" ht="21" customHeight="1">
      <c r="DU1411" s="126"/>
      <c r="DV1411" s="126"/>
      <c r="DW1411" s="127"/>
      <c r="DX1411" s="127"/>
      <c r="DY1411" s="125">
        <v>1017</v>
      </c>
    </row>
    <row r="1412" spans="125:129" ht="21" customHeight="1">
      <c r="DU1412" s="126"/>
      <c r="DV1412" s="126"/>
      <c r="DW1412" s="127"/>
      <c r="DX1412" s="127"/>
      <c r="DY1412" s="125">
        <v>1018</v>
      </c>
    </row>
    <row r="1413" spans="125:129" ht="21" customHeight="1">
      <c r="DU1413" s="129"/>
      <c r="DV1413" s="129"/>
      <c r="DW1413" s="127"/>
      <c r="DX1413" s="127"/>
      <c r="DY1413" s="125">
        <v>1019</v>
      </c>
    </row>
    <row r="1414" spans="125:129" ht="21" customHeight="1" thickBot="1">
      <c r="DU1414" s="175"/>
      <c r="DV1414" s="175"/>
      <c r="DW1414" s="127"/>
      <c r="DX1414" s="172"/>
      <c r="DY1414" s="125">
        <v>1020</v>
      </c>
    </row>
    <row r="1415" spans="125:129" ht="21" customHeight="1">
      <c r="DU1415" s="126"/>
      <c r="DV1415" s="126"/>
      <c r="DW1415" s="127"/>
      <c r="DX1415" s="127"/>
      <c r="DY1415" s="125">
        <v>1021</v>
      </c>
    </row>
    <row r="1416" spans="125:129" ht="21" customHeight="1">
      <c r="DU1416" s="126"/>
      <c r="DV1416" s="126"/>
      <c r="DW1416" s="127"/>
      <c r="DX1416" s="127"/>
      <c r="DY1416" s="125">
        <v>1022</v>
      </c>
    </row>
    <row r="1417" spans="125:129" ht="21" customHeight="1">
      <c r="DU1417" s="126"/>
      <c r="DV1417" s="126"/>
      <c r="DW1417" s="127"/>
      <c r="DX1417" s="127"/>
      <c r="DY1417" s="125">
        <v>1023</v>
      </c>
    </row>
    <row r="1418" spans="125:129" ht="21" customHeight="1">
      <c r="DU1418" s="126"/>
      <c r="DV1418" s="126"/>
      <c r="DW1418" s="127"/>
      <c r="DX1418" s="127"/>
      <c r="DY1418" s="125">
        <v>1024</v>
      </c>
    </row>
    <row r="1419" spans="125:129" ht="21" customHeight="1">
      <c r="DU1419" s="126"/>
      <c r="DV1419" s="126"/>
      <c r="DW1419" s="127"/>
      <c r="DX1419" s="127"/>
      <c r="DY1419" s="125">
        <v>1025</v>
      </c>
    </row>
    <row r="1420" spans="125:129" ht="21" customHeight="1">
      <c r="DU1420" s="126"/>
      <c r="DV1420" s="126"/>
      <c r="DW1420" s="127"/>
      <c r="DX1420" s="127"/>
      <c r="DY1420" s="125">
        <v>1026</v>
      </c>
    </row>
    <row r="1421" spans="125:129" ht="21" customHeight="1">
      <c r="DU1421" s="126"/>
      <c r="DV1421" s="126"/>
      <c r="DW1421" s="127"/>
      <c r="DX1421" s="127"/>
      <c r="DY1421" s="125">
        <v>1027</v>
      </c>
    </row>
    <row r="1422" spans="125:129" ht="21" customHeight="1">
      <c r="DU1422" s="126"/>
      <c r="DV1422" s="126"/>
      <c r="DW1422" s="127"/>
      <c r="DX1422" s="127"/>
      <c r="DY1422" s="125">
        <v>1028</v>
      </c>
    </row>
    <row r="1423" spans="125:129" ht="21" customHeight="1">
      <c r="DU1423" s="126"/>
      <c r="DV1423" s="126"/>
      <c r="DW1423" s="127"/>
      <c r="DX1423" s="127"/>
      <c r="DY1423" s="125">
        <v>1029</v>
      </c>
    </row>
    <row r="1424" spans="125:129" ht="21" customHeight="1">
      <c r="DU1424" s="126"/>
      <c r="DV1424" s="126"/>
      <c r="DW1424" s="127"/>
      <c r="DX1424" s="127"/>
      <c r="DY1424" s="125">
        <v>1030</v>
      </c>
    </row>
    <row r="1425" spans="125:129" ht="21" customHeight="1">
      <c r="DU1425" s="126"/>
      <c r="DV1425" s="126"/>
      <c r="DW1425" s="127"/>
      <c r="DX1425" s="127"/>
      <c r="DY1425" s="125">
        <v>1031</v>
      </c>
    </row>
    <row r="1426" spans="125:129" ht="21" customHeight="1">
      <c r="DU1426" s="126"/>
      <c r="DV1426" s="126"/>
      <c r="DW1426" s="127"/>
      <c r="DX1426" s="127"/>
      <c r="DY1426" s="125">
        <v>1032</v>
      </c>
    </row>
    <row r="1427" spans="125:129" ht="21" customHeight="1">
      <c r="DU1427" s="126"/>
      <c r="DV1427" s="126"/>
      <c r="DW1427" s="127"/>
      <c r="DX1427" s="127"/>
      <c r="DY1427" s="125">
        <v>1033</v>
      </c>
    </row>
    <row r="1428" spans="125:129" ht="21" customHeight="1">
      <c r="DU1428" s="126"/>
      <c r="DV1428" s="126"/>
      <c r="DW1428" s="127"/>
      <c r="DX1428" s="127"/>
      <c r="DY1428" s="125">
        <v>1034</v>
      </c>
    </row>
    <row r="1429" spans="125:129" ht="21" customHeight="1">
      <c r="DU1429" s="126"/>
      <c r="DV1429" s="126"/>
      <c r="DW1429" s="127"/>
      <c r="DX1429" s="127"/>
      <c r="DY1429" s="125">
        <v>1035</v>
      </c>
    </row>
    <row r="1430" spans="125:129" ht="21" customHeight="1">
      <c r="DU1430" s="126"/>
      <c r="DV1430" s="126"/>
      <c r="DW1430" s="127"/>
      <c r="DX1430" s="127"/>
      <c r="DY1430" s="125">
        <v>1036</v>
      </c>
    </row>
    <row r="1431" spans="125:129" ht="21" customHeight="1">
      <c r="DU1431" s="126"/>
      <c r="DV1431" s="126"/>
      <c r="DW1431" s="127"/>
      <c r="DX1431" s="127"/>
      <c r="DY1431" s="125">
        <v>1037</v>
      </c>
    </row>
    <row r="1432" spans="125:129" ht="21" customHeight="1">
      <c r="DU1432" s="126"/>
      <c r="DV1432" s="126"/>
      <c r="DW1432" s="127"/>
      <c r="DX1432" s="127"/>
      <c r="DY1432" s="125">
        <v>1038</v>
      </c>
    </row>
    <row r="1433" spans="125:129" ht="21" customHeight="1">
      <c r="DU1433" s="126"/>
      <c r="DV1433" s="126"/>
      <c r="DW1433" s="127"/>
      <c r="DX1433" s="127"/>
      <c r="DY1433" s="125">
        <v>1039</v>
      </c>
    </row>
    <row r="1434" spans="125:129" ht="21" customHeight="1">
      <c r="DU1434" s="126"/>
      <c r="DV1434" s="126"/>
      <c r="DW1434" s="127"/>
      <c r="DX1434" s="127"/>
      <c r="DY1434" s="125">
        <v>1040</v>
      </c>
    </row>
    <row r="1435" spans="125:129" ht="21" customHeight="1">
      <c r="DU1435" s="126"/>
      <c r="DV1435" s="126"/>
      <c r="DW1435" s="127"/>
      <c r="DX1435" s="127"/>
      <c r="DY1435" s="125">
        <v>1041</v>
      </c>
    </row>
    <row r="1436" spans="125:129" ht="21" customHeight="1">
      <c r="DU1436" s="126"/>
      <c r="DV1436" s="126"/>
      <c r="DW1436" s="127"/>
      <c r="DX1436" s="127"/>
      <c r="DY1436" s="125">
        <v>1042</v>
      </c>
    </row>
    <row r="1437" spans="125:129" ht="21" customHeight="1">
      <c r="DU1437" s="126"/>
      <c r="DV1437" s="126"/>
      <c r="DW1437" s="127"/>
      <c r="DX1437" s="127"/>
      <c r="DY1437" s="125">
        <v>1043</v>
      </c>
    </row>
    <row r="1438" spans="125:129" ht="21" customHeight="1">
      <c r="DU1438" s="126"/>
      <c r="DV1438" s="126"/>
      <c r="DW1438" s="127"/>
      <c r="DX1438" s="127"/>
      <c r="DY1438" s="125">
        <v>1044</v>
      </c>
    </row>
    <row r="1439" spans="125:129" ht="21" customHeight="1">
      <c r="DU1439" s="126"/>
      <c r="DV1439" s="126"/>
      <c r="DW1439" s="127"/>
      <c r="DX1439" s="127"/>
      <c r="DY1439" s="125">
        <v>1045</v>
      </c>
    </row>
    <row r="1440" spans="125:129" ht="21" customHeight="1">
      <c r="DU1440" s="126"/>
      <c r="DV1440" s="126"/>
      <c r="DW1440" s="127"/>
      <c r="DX1440" s="127"/>
      <c r="DY1440" s="125">
        <v>1046</v>
      </c>
    </row>
    <row r="1441" spans="125:129" ht="21" customHeight="1">
      <c r="DU1441" s="126"/>
      <c r="DV1441" s="126"/>
      <c r="DW1441" s="127"/>
      <c r="DX1441" s="127"/>
      <c r="DY1441" s="125">
        <v>1047</v>
      </c>
    </row>
    <row r="1442" spans="125:129" ht="21" customHeight="1">
      <c r="DU1442" s="126"/>
      <c r="DV1442" s="126"/>
      <c r="DW1442" s="127"/>
      <c r="DX1442" s="127"/>
      <c r="DY1442" s="125">
        <v>1048</v>
      </c>
    </row>
    <row r="1443" spans="125:129" ht="21" customHeight="1">
      <c r="DU1443" s="126"/>
      <c r="DV1443" s="126"/>
      <c r="DW1443" s="127"/>
      <c r="DX1443" s="127"/>
      <c r="DY1443" s="125">
        <v>1049</v>
      </c>
    </row>
    <row r="1444" spans="125:129" ht="21" customHeight="1">
      <c r="DU1444" s="126"/>
      <c r="DV1444" s="126"/>
      <c r="DW1444" s="127"/>
      <c r="DX1444" s="127"/>
      <c r="DY1444" s="125">
        <v>1050</v>
      </c>
    </row>
    <row r="1445" spans="125:129" ht="21" customHeight="1">
      <c r="DU1445" s="126"/>
      <c r="DV1445" s="126"/>
      <c r="DW1445" s="127"/>
      <c r="DX1445" s="127"/>
      <c r="DY1445" s="125">
        <v>1051</v>
      </c>
    </row>
    <row r="1446" spans="125:129" ht="21" customHeight="1">
      <c r="DU1446" s="126"/>
      <c r="DV1446" s="126"/>
      <c r="DW1446" s="127"/>
      <c r="DX1446" s="127"/>
      <c r="DY1446" s="125">
        <v>1052</v>
      </c>
    </row>
    <row r="1447" spans="125:129" ht="21" customHeight="1">
      <c r="DU1447" s="126"/>
      <c r="DV1447" s="126"/>
      <c r="DW1447" s="127"/>
      <c r="DX1447" s="127"/>
      <c r="DY1447" s="125">
        <v>1053</v>
      </c>
    </row>
    <row r="1448" spans="125:129" ht="21" customHeight="1">
      <c r="DU1448" s="126"/>
      <c r="DV1448" s="126"/>
      <c r="DW1448" s="127"/>
      <c r="DX1448" s="127"/>
      <c r="DY1448" s="125">
        <v>1054</v>
      </c>
    </row>
    <row r="1449" spans="125:129" ht="21" customHeight="1">
      <c r="DU1449" s="126"/>
      <c r="DV1449" s="126"/>
      <c r="DW1449" s="127"/>
      <c r="DX1449" s="127"/>
      <c r="DY1449" s="125">
        <v>1055</v>
      </c>
    </row>
    <row r="1450" spans="125:129" ht="21" customHeight="1">
      <c r="DU1450" s="126"/>
      <c r="DV1450" s="126"/>
      <c r="DW1450" s="127"/>
      <c r="DX1450" s="127"/>
      <c r="DY1450" s="125">
        <v>1056</v>
      </c>
    </row>
    <row r="1451" spans="125:129" ht="21" customHeight="1">
      <c r="DU1451" s="126"/>
      <c r="DV1451" s="126"/>
      <c r="DW1451" s="127"/>
      <c r="DX1451" s="127"/>
      <c r="DY1451" s="125">
        <v>1057</v>
      </c>
    </row>
    <row r="1452" spans="125:129" ht="21" customHeight="1">
      <c r="DU1452" s="126"/>
      <c r="DV1452" s="126"/>
      <c r="DW1452" s="127"/>
      <c r="DX1452" s="127"/>
      <c r="DY1452" s="125">
        <v>1058</v>
      </c>
    </row>
    <row r="1453" spans="125:129" ht="21" customHeight="1">
      <c r="DU1453" s="126"/>
      <c r="DV1453" s="126"/>
      <c r="DW1453" s="127"/>
      <c r="DX1453" s="127"/>
      <c r="DY1453" s="125">
        <v>1059</v>
      </c>
    </row>
    <row r="1454" spans="125:129" ht="21" customHeight="1">
      <c r="DU1454" s="126"/>
      <c r="DV1454" s="126"/>
      <c r="DW1454" s="127"/>
      <c r="DX1454" s="127"/>
      <c r="DY1454" s="125">
        <v>1060</v>
      </c>
    </row>
    <row r="1455" spans="125:129" ht="21" customHeight="1">
      <c r="DU1455" s="126"/>
      <c r="DV1455" s="126"/>
      <c r="DW1455" s="127"/>
      <c r="DX1455" s="127"/>
      <c r="DY1455" s="125">
        <v>1061</v>
      </c>
    </row>
    <row r="1456" spans="125:129" ht="21" customHeight="1">
      <c r="DU1456" s="126"/>
      <c r="DV1456" s="126"/>
      <c r="DW1456" s="127"/>
      <c r="DX1456" s="127"/>
      <c r="DY1456" s="125">
        <v>1062</v>
      </c>
    </row>
    <row r="1457" spans="125:129" ht="21" customHeight="1">
      <c r="DU1457" s="126"/>
      <c r="DV1457" s="126"/>
      <c r="DW1457" s="127"/>
      <c r="DX1457" s="127"/>
      <c r="DY1457" s="125">
        <v>1063</v>
      </c>
    </row>
    <row r="1458" spans="125:129" ht="21" customHeight="1">
      <c r="DU1458" s="126"/>
      <c r="DV1458" s="126"/>
      <c r="DW1458" s="127"/>
      <c r="DX1458" s="127"/>
      <c r="DY1458" s="125">
        <v>1064</v>
      </c>
    </row>
    <row r="1459" spans="125:129" ht="21" customHeight="1">
      <c r="DU1459" s="126"/>
      <c r="DV1459" s="126"/>
      <c r="DW1459" s="127"/>
      <c r="DX1459" s="127"/>
      <c r="DY1459" s="125">
        <v>1065</v>
      </c>
    </row>
    <row r="1460" spans="125:129" ht="21" customHeight="1">
      <c r="DU1460" s="126"/>
      <c r="DV1460" s="126"/>
      <c r="DW1460" s="127"/>
      <c r="DX1460" s="127"/>
      <c r="DY1460" s="125">
        <v>1066</v>
      </c>
    </row>
    <row r="1461" spans="125:129" ht="21" customHeight="1">
      <c r="DU1461" s="126"/>
      <c r="DV1461" s="126"/>
      <c r="DW1461" s="127"/>
      <c r="DX1461" s="127"/>
      <c r="DY1461" s="125">
        <v>1067</v>
      </c>
    </row>
    <row r="1462" spans="125:129" ht="21" customHeight="1">
      <c r="DU1462" s="126"/>
      <c r="DV1462" s="126"/>
      <c r="DW1462" s="127"/>
      <c r="DX1462" s="127"/>
      <c r="DY1462" s="125">
        <v>1068</v>
      </c>
    </row>
    <row r="1463" spans="125:129" ht="21" customHeight="1">
      <c r="DU1463" s="126"/>
      <c r="DV1463" s="126"/>
      <c r="DW1463" s="127"/>
      <c r="DX1463" s="127"/>
      <c r="DY1463" s="125">
        <v>1069</v>
      </c>
    </row>
    <row r="1464" spans="125:129" ht="21" customHeight="1">
      <c r="DU1464" s="126"/>
      <c r="DV1464" s="126"/>
      <c r="DW1464" s="127"/>
      <c r="DX1464" s="127"/>
      <c r="DY1464" s="125">
        <v>1070</v>
      </c>
    </row>
    <row r="1465" spans="125:129" ht="21" customHeight="1">
      <c r="DU1465" s="126"/>
      <c r="DV1465" s="126"/>
      <c r="DW1465" s="127"/>
      <c r="DX1465" s="127"/>
      <c r="DY1465" s="125">
        <v>1071</v>
      </c>
    </row>
    <row r="1466" spans="125:129" ht="21" customHeight="1">
      <c r="DU1466" s="126"/>
      <c r="DV1466" s="126"/>
      <c r="DW1466" s="127"/>
      <c r="DX1466" s="127"/>
      <c r="DY1466" s="125">
        <v>1072</v>
      </c>
    </row>
    <row r="1467" spans="125:129" ht="21" customHeight="1">
      <c r="DU1467" s="126"/>
      <c r="DV1467" s="126"/>
      <c r="DW1467" s="127"/>
      <c r="DX1467" s="127"/>
      <c r="DY1467" s="125">
        <v>1073</v>
      </c>
    </row>
    <row r="1468" spans="125:129" ht="21" customHeight="1">
      <c r="DU1468" s="126"/>
      <c r="DV1468" s="126"/>
      <c r="DW1468" s="127"/>
      <c r="DX1468" s="127"/>
      <c r="DY1468" s="125">
        <v>1074</v>
      </c>
    </row>
    <row r="1469" spans="125:129" ht="21" customHeight="1">
      <c r="DU1469" s="126"/>
      <c r="DV1469" s="126"/>
      <c r="DW1469" s="127"/>
      <c r="DX1469" s="127"/>
      <c r="DY1469" s="125">
        <v>1075</v>
      </c>
    </row>
    <row r="1470" spans="125:129" ht="21" customHeight="1">
      <c r="DU1470" s="126"/>
      <c r="DV1470" s="126"/>
      <c r="DW1470" s="127"/>
      <c r="DX1470" s="127"/>
      <c r="DY1470" s="125">
        <v>1076</v>
      </c>
    </row>
    <row r="1471" spans="125:129" ht="21" customHeight="1">
      <c r="DU1471" s="126"/>
      <c r="DV1471" s="126"/>
      <c r="DW1471" s="127"/>
      <c r="DX1471" s="127"/>
      <c r="DY1471" s="125">
        <v>1077</v>
      </c>
    </row>
    <row r="1472" spans="125:129" ht="21" customHeight="1">
      <c r="DU1472" s="126"/>
      <c r="DV1472" s="126"/>
      <c r="DW1472" s="127"/>
      <c r="DX1472" s="127"/>
      <c r="DY1472" s="125">
        <v>1078</v>
      </c>
    </row>
    <row r="1473" spans="125:129" ht="21" customHeight="1">
      <c r="DU1473" s="126"/>
      <c r="DV1473" s="126"/>
      <c r="DW1473" s="127"/>
      <c r="DX1473" s="127"/>
      <c r="DY1473" s="125">
        <v>1079</v>
      </c>
    </row>
    <row r="1474" spans="125:129" ht="21" customHeight="1">
      <c r="DU1474" s="126"/>
      <c r="DV1474" s="126"/>
      <c r="DW1474" s="127"/>
      <c r="DX1474" s="127"/>
      <c r="DY1474" s="125">
        <v>1080</v>
      </c>
    </row>
    <row r="1475" spans="125:129" ht="21" customHeight="1">
      <c r="DU1475" s="126"/>
      <c r="DV1475" s="126"/>
      <c r="DW1475" s="127"/>
      <c r="DX1475" s="127"/>
      <c r="DY1475" s="125">
        <v>1081</v>
      </c>
    </row>
    <row r="1476" spans="125:129" ht="21" customHeight="1">
      <c r="DU1476" s="126"/>
      <c r="DV1476" s="126"/>
      <c r="DW1476" s="127"/>
      <c r="DX1476" s="127"/>
      <c r="DY1476" s="125">
        <v>1082</v>
      </c>
    </row>
    <row r="1477" spans="125:129" ht="21" customHeight="1">
      <c r="DU1477" s="126"/>
      <c r="DV1477" s="126"/>
      <c r="DW1477" s="127"/>
      <c r="DX1477" s="127"/>
      <c r="DY1477" s="125">
        <v>1083</v>
      </c>
    </row>
    <row r="1478" spans="125:129" ht="21" customHeight="1">
      <c r="DU1478" s="126"/>
      <c r="DV1478" s="126"/>
      <c r="DW1478" s="127"/>
      <c r="DX1478" s="127"/>
      <c r="DY1478" s="125">
        <v>1084</v>
      </c>
    </row>
    <row r="1479" spans="125:129" ht="21" customHeight="1">
      <c r="DU1479" s="126"/>
      <c r="DV1479" s="126"/>
      <c r="DW1479" s="127"/>
      <c r="DX1479" s="127"/>
      <c r="DY1479" s="125">
        <v>1085</v>
      </c>
    </row>
    <row r="1480" spans="125:129" ht="21" customHeight="1">
      <c r="DU1480" s="126"/>
      <c r="DV1480" s="126"/>
      <c r="DW1480" s="127"/>
      <c r="DX1480" s="127"/>
      <c r="DY1480" s="125">
        <v>1086</v>
      </c>
    </row>
    <row r="1481" spans="125:129" ht="21" customHeight="1">
      <c r="DU1481" s="126"/>
      <c r="DV1481" s="126"/>
      <c r="DW1481" s="127"/>
      <c r="DX1481" s="127"/>
      <c r="DY1481" s="125">
        <v>1087</v>
      </c>
    </row>
    <row r="1482" spans="125:129" ht="21" customHeight="1">
      <c r="DU1482" s="126"/>
      <c r="DV1482" s="126"/>
      <c r="DW1482" s="127"/>
      <c r="DX1482" s="127"/>
      <c r="DY1482" s="125">
        <v>1088</v>
      </c>
    </row>
    <row r="1483" spans="125:129" ht="21" customHeight="1">
      <c r="DU1483" s="126"/>
      <c r="DV1483" s="126"/>
      <c r="DW1483" s="127"/>
      <c r="DX1483" s="127"/>
      <c r="DY1483" s="125">
        <v>1089</v>
      </c>
    </row>
    <row r="1484" spans="125:129" ht="21" customHeight="1">
      <c r="DU1484" s="126"/>
      <c r="DV1484" s="126"/>
      <c r="DW1484" s="127"/>
      <c r="DX1484" s="127"/>
      <c r="DY1484" s="125">
        <v>1090</v>
      </c>
    </row>
    <row r="1485" spans="125:129" ht="21" customHeight="1">
      <c r="DU1485" s="126"/>
      <c r="DV1485" s="126"/>
      <c r="DW1485" s="127"/>
      <c r="DX1485" s="127"/>
      <c r="DY1485" s="125">
        <v>1091</v>
      </c>
    </row>
    <row r="1486" spans="125:129" ht="21" customHeight="1">
      <c r="DU1486" s="126"/>
      <c r="DV1486" s="126"/>
      <c r="DW1486" s="127"/>
      <c r="DX1486" s="127"/>
      <c r="DY1486" s="125">
        <v>1092</v>
      </c>
    </row>
    <row r="1487" spans="125:129" ht="21" customHeight="1">
      <c r="DU1487" s="126"/>
      <c r="DV1487" s="126"/>
      <c r="DW1487" s="127"/>
      <c r="DX1487" s="127"/>
      <c r="DY1487" s="125">
        <v>1093</v>
      </c>
    </row>
    <row r="1488" spans="125:129" ht="21" customHeight="1">
      <c r="DU1488" s="126"/>
      <c r="DV1488" s="126"/>
      <c r="DW1488" s="127"/>
      <c r="DX1488" s="127"/>
      <c r="DY1488" s="125">
        <v>1094</v>
      </c>
    </row>
    <row r="1489" spans="125:129" ht="21" customHeight="1">
      <c r="DU1489" s="126"/>
      <c r="DV1489" s="126"/>
      <c r="DW1489" s="127"/>
      <c r="DX1489" s="127"/>
      <c r="DY1489" s="125">
        <v>1095</v>
      </c>
    </row>
    <row r="1490" spans="125:129" ht="21" customHeight="1">
      <c r="DU1490" s="126"/>
      <c r="DV1490" s="126"/>
      <c r="DW1490" s="127"/>
      <c r="DX1490" s="127"/>
      <c r="DY1490" s="125">
        <v>1096</v>
      </c>
    </row>
    <row r="1491" spans="125:129" ht="21" customHeight="1">
      <c r="DU1491" s="126"/>
      <c r="DV1491" s="126"/>
      <c r="DW1491" s="127"/>
      <c r="DX1491" s="127"/>
      <c r="DY1491" s="125">
        <v>1097</v>
      </c>
    </row>
    <row r="1492" spans="125:129" ht="21" customHeight="1">
      <c r="DU1492" s="126"/>
      <c r="DV1492" s="126"/>
      <c r="DW1492" s="127"/>
      <c r="DX1492" s="127"/>
      <c r="DY1492" s="125">
        <v>1098</v>
      </c>
    </row>
    <row r="1493" spans="125:129" ht="21" customHeight="1">
      <c r="DU1493" s="126"/>
      <c r="DV1493" s="126"/>
      <c r="DW1493" s="127"/>
      <c r="DX1493" s="127"/>
      <c r="DY1493" s="125">
        <v>1099</v>
      </c>
    </row>
    <row r="1494" spans="125:129" ht="21" customHeight="1">
      <c r="DU1494" s="126"/>
      <c r="DV1494" s="126"/>
      <c r="DW1494" s="127"/>
      <c r="DX1494" s="127"/>
      <c r="DY1494" s="125">
        <v>1100</v>
      </c>
    </row>
    <row r="1495" spans="125:129" ht="21" customHeight="1">
      <c r="DU1495" s="126"/>
      <c r="DV1495" s="126"/>
      <c r="DW1495" s="127"/>
      <c r="DX1495" s="127"/>
      <c r="DY1495" s="125">
        <v>1101</v>
      </c>
    </row>
    <row r="1496" spans="125:129" ht="21" customHeight="1">
      <c r="DU1496" s="129"/>
      <c r="DV1496" s="129"/>
      <c r="DW1496" s="127"/>
      <c r="DX1496" s="127"/>
      <c r="DY1496" s="125">
        <v>1102</v>
      </c>
    </row>
    <row r="1497" spans="125:129" ht="21" customHeight="1" thickBot="1">
      <c r="DU1497" s="175"/>
      <c r="DV1497" s="175"/>
      <c r="DW1497" s="127"/>
      <c r="DX1497" s="172"/>
      <c r="DY1497" s="125">
        <v>1103</v>
      </c>
    </row>
    <row r="1498" spans="125:129" ht="21" customHeight="1">
      <c r="DU1498" s="126"/>
      <c r="DV1498" s="126"/>
      <c r="DW1498" s="127"/>
      <c r="DX1498" s="127"/>
      <c r="DY1498" s="125">
        <v>1104</v>
      </c>
    </row>
    <row r="1499" spans="125:129" ht="21" customHeight="1">
      <c r="DU1499" s="126"/>
      <c r="DV1499" s="126"/>
      <c r="DW1499" s="127"/>
      <c r="DX1499" s="127"/>
      <c r="DY1499" s="125">
        <v>1105</v>
      </c>
    </row>
    <row r="1500" spans="125:129" ht="21" customHeight="1">
      <c r="DU1500" s="126"/>
      <c r="DV1500" s="126"/>
      <c r="DW1500" s="127"/>
      <c r="DX1500" s="127"/>
      <c r="DY1500" s="125">
        <v>1106</v>
      </c>
    </row>
    <row r="1501" spans="125:129" ht="21" customHeight="1">
      <c r="DU1501" s="126"/>
      <c r="DV1501" s="126"/>
      <c r="DW1501" s="127"/>
      <c r="DX1501" s="127"/>
      <c r="DY1501" s="125">
        <v>1107</v>
      </c>
    </row>
    <row r="1502" spans="125:129" ht="21" customHeight="1">
      <c r="DU1502" s="126"/>
      <c r="DV1502" s="126"/>
      <c r="DW1502" s="127"/>
      <c r="DX1502" s="127"/>
      <c r="DY1502" s="125">
        <v>1108</v>
      </c>
    </row>
    <row r="1503" spans="125:129" ht="21" customHeight="1">
      <c r="DU1503" s="126"/>
      <c r="DV1503" s="126"/>
      <c r="DW1503" s="127"/>
      <c r="DX1503" s="127"/>
      <c r="DY1503" s="125">
        <v>1109</v>
      </c>
    </row>
    <row r="1504" spans="125:129" ht="21" customHeight="1">
      <c r="DU1504" s="126"/>
      <c r="DV1504" s="126"/>
      <c r="DW1504" s="127"/>
      <c r="DX1504" s="127"/>
      <c r="DY1504" s="125">
        <v>1110</v>
      </c>
    </row>
    <row r="1505" spans="125:129" ht="21" customHeight="1">
      <c r="DU1505" s="126"/>
      <c r="DV1505" s="126"/>
      <c r="DW1505" s="127"/>
      <c r="DX1505" s="127"/>
      <c r="DY1505" s="125">
        <v>1111</v>
      </c>
    </row>
    <row r="1506" spans="125:129" ht="21" customHeight="1">
      <c r="DU1506" s="126"/>
      <c r="DV1506" s="126"/>
      <c r="DW1506" s="127"/>
      <c r="DX1506" s="127"/>
      <c r="DY1506" s="125">
        <v>1112</v>
      </c>
    </row>
    <row r="1507" spans="125:129" ht="21" customHeight="1">
      <c r="DU1507" s="126"/>
      <c r="DV1507" s="126"/>
      <c r="DW1507" s="127"/>
      <c r="DX1507" s="127"/>
      <c r="DY1507" s="125">
        <v>1113</v>
      </c>
    </row>
    <row r="1508" spans="125:129" ht="21" customHeight="1">
      <c r="DU1508" s="126"/>
      <c r="DV1508" s="126"/>
      <c r="DW1508" s="127"/>
      <c r="DX1508" s="127"/>
      <c r="DY1508" s="125">
        <v>1114</v>
      </c>
    </row>
    <row r="1509" spans="125:129" ht="21" customHeight="1">
      <c r="DU1509" s="126"/>
      <c r="DV1509" s="126"/>
      <c r="DW1509" s="127"/>
      <c r="DX1509" s="127"/>
      <c r="DY1509" s="125">
        <v>1115</v>
      </c>
    </row>
    <row r="1510" spans="125:129" ht="21" customHeight="1">
      <c r="DU1510" s="126"/>
      <c r="DV1510" s="126"/>
      <c r="DW1510" s="127"/>
      <c r="DX1510" s="127"/>
      <c r="DY1510" s="125">
        <v>1116</v>
      </c>
    </row>
    <row r="1511" spans="125:129" ht="21" customHeight="1">
      <c r="DU1511" s="126"/>
      <c r="DV1511" s="126"/>
      <c r="DW1511" s="127"/>
      <c r="DX1511" s="127"/>
      <c r="DY1511" s="125">
        <v>1117</v>
      </c>
    </row>
    <row r="1512" spans="125:129" ht="21" customHeight="1">
      <c r="DU1512" s="126"/>
      <c r="DV1512" s="126"/>
      <c r="DW1512" s="127"/>
      <c r="DX1512" s="127"/>
      <c r="DY1512" s="125">
        <v>1118</v>
      </c>
    </row>
    <row r="1513" spans="125:129" ht="21" customHeight="1">
      <c r="DU1513" s="126"/>
      <c r="DV1513" s="126"/>
      <c r="DW1513" s="127"/>
      <c r="DX1513" s="127"/>
      <c r="DY1513" s="125">
        <v>1119</v>
      </c>
    </row>
    <row r="1514" spans="125:129" ht="21" customHeight="1">
      <c r="DU1514" s="126"/>
      <c r="DV1514" s="126"/>
      <c r="DW1514" s="127"/>
      <c r="DX1514" s="127"/>
      <c r="DY1514" s="125">
        <v>1120</v>
      </c>
    </row>
    <row r="1515" spans="125:129" ht="21" customHeight="1">
      <c r="DU1515" s="126"/>
      <c r="DV1515" s="126"/>
      <c r="DW1515" s="127"/>
      <c r="DX1515" s="127"/>
      <c r="DY1515" s="125">
        <v>1121</v>
      </c>
    </row>
    <row r="1516" spans="125:129" ht="21" customHeight="1">
      <c r="DU1516" s="126"/>
      <c r="DV1516" s="126"/>
      <c r="DW1516" s="127"/>
      <c r="DX1516" s="127"/>
      <c r="DY1516" s="125">
        <v>1122</v>
      </c>
    </row>
    <row r="1517" spans="125:129" ht="21" customHeight="1">
      <c r="DU1517" s="126"/>
      <c r="DV1517" s="126"/>
      <c r="DW1517" s="127"/>
      <c r="DX1517" s="127"/>
      <c r="DY1517" s="125">
        <v>1123</v>
      </c>
    </row>
    <row r="1518" spans="125:129" ht="21" customHeight="1">
      <c r="DU1518" s="126"/>
      <c r="DV1518" s="126"/>
      <c r="DW1518" s="127"/>
      <c r="DX1518" s="127"/>
      <c r="DY1518" s="125">
        <v>1124</v>
      </c>
    </row>
    <row r="1519" spans="125:129" ht="21" customHeight="1">
      <c r="DU1519" s="126"/>
      <c r="DV1519" s="126"/>
      <c r="DW1519" s="127"/>
      <c r="DX1519" s="127"/>
      <c r="DY1519" s="125">
        <v>1125</v>
      </c>
    </row>
    <row r="1520" spans="125:129" ht="21" customHeight="1">
      <c r="DU1520" s="126"/>
      <c r="DV1520" s="126"/>
      <c r="DW1520" s="127"/>
      <c r="DX1520" s="127"/>
      <c r="DY1520" s="125">
        <v>1126</v>
      </c>
    </row>
    <row r="1521" spans="125:129" ht="21" customHeight="1">
      <c r="DU1521" s="126"/>
      <c r="DV1521" s="126"/>
      <c r="DW1521" s="127"/>
      <c r="DX1521" s="127"/>
      <c r="DY1521" s="125">
        <v>1127</v>
      </c>
    </row>
    <row r="1522" spans="125:129" ht="21" customHeight="1">
      <c r="DU1522" s="126"/>
      <c r="DV1522" s="126"/>
      <c r="DW1522" s="127"/>
      <c r="DX1522" s="127"/>
      <c r="DY1522" s="125">
        <v>1128</v>
      </c>
    </row>
    <row r="1523" spans="125:129" ht="21" customHeight="1">
      <c r="DU1523" s="126"/>
      <c r="DV1523" s="126"/>
      <c r="DW1523" s="127"/>
      <c r="DX1523" s="127"/>
      <c r="DY1523" s="125">
        <v>1129</v>
      </c>
    </row>
    <row r="1524" spans="125:129" ht="21" customHeight="1">
      <c r="DU1524" s="126"/>
      <c r="DV1524" s="126"/>
      <c r="DW1524" s="127"/>
      <c r="DX1524" s="127"/>
      <c r="DY1524" s="125">
        <v>1130</v>
      </c>
    </row>
    <row r="1525" spans="125:129" ht="21" customHeight="1">
      <c r="DU1525" s="126"/>
      <c r="DV1525" s="126"/>
      <c r="DW1525" s="127"/>
      <c r="DX1525" s="127"/>
      <c r="DY1525" s="125">
        <v>1131</v>
      </c>
    </row>
    <row r="1526" spans="125:129" ht="21" customHeight="1">
      <c r="DU1526" s="126"/>
      <c r="DV1526" s="126"/>
      <c r="DW1526" s="127"/>
      <c r="DX1526" s="127"/>
      <c r="DY1526" s="125">
        <v>1132</v>
      </c>
    </row>
    <row r="1527" spans="125:129" ht="21" customHeight="1">
      <c r="DU1527" s="126"/>
      <c r="DV1527" s="126"/>
      <c r="DW1527" s="127"/>
      <c r="DX1527" s="127"/>
      <c r="DY1527" s="125">
        <v>1133</v>
      </c>
    </row>
    <row r="1528" spans="125:129" ht="21" customHeight="1">
      <c r="DU1528" s="126"/>
      <c r="DV1528" s="126"/>
      <c r="DW1528" s="127"/>
      <c r="DX1528" s="127"/>
      <c r="DY1528" s="125">
        <v>1134</v>
      </c>
    </row>
    <row r="1529" spans="125:129" ht="21" customHeight="1">
      <c r="DU1529" s="126"/>
      <c r="DV1529" s="126"/>
      <c r="DW1529" s="127"/>
      <c r="DX1529" s="127"/>
      <c r="DY1529" s="125">
        <v>1135</v>
      </c>
    </row>
    <row r="1530" spans="125:129" ht="21" customHeight="1">
      <c r="DU1530" s="126"/>
      <c r="DV1530" s="126"/>
      <c r="DW1530" s="127"/>
      <c r="DX1530" s="127"/>
      <c r="DY1530" s="125">
        <v>1136</v>
      </c>
    </row>
    <row r="1531" spans="125:129" ht="21" customHeight="1">
      <c r="DU1531" s="126"/>
      <c r="DV1531" s="126"/>
      <c r="DW1531" s="127"/>
      <c r="DX1531" s="127"/>
      <c r="DY1531" s="125">
        <v>1137</v>
      </c>
    </row>
    <row r="1532" spans="125:129" ht="21" customHeight="1">
      <c r="DU1532" s="126"/>
      <c r="DV1532" s="126"/>
      <c r="DW1532" s="127"/>
      <c r="DX1532" s="127"/>
      <c r="DY1532" s="125">
        <v>1138</v>
      </c>
    </row>
    <row r="1533" spans="125:129" ht="21" customHeight="1">
      <c r="DU1533" s="126"/>
      <c r="DV1533" s="126"/>
      <c r="DW1533" s="127"/>
      <c r="DX1533" s="127"/>
      <c r="DY1533" s="125">
        <v>1139</v>
      </c>
    </row>
    <row r="1534" spans="125:129" ht="21" customHeight="1">
      <c r="DU1534" s="126"/>
      <c r="DV1534" s="126"/>
      <c r="DW1534" s="127"/>
      <c r="DX1534" s="127"/>
      <c r="DY1534" s="125">
        <v>1140</v>
      </c>
    </row>
    <row r="1535" spans="125:129" ht="21" customHeight="1">
      <c r="DU1535" s="126"/>
      <c r="DV1535" s="126"/>
      <c r="DW1535" s="127"/>
      <c r="DX1535" s="127"/>
      <c r="DY1535" s="125">
        <v>1141</v>
      </c>
    </row>
    <row r="1536" spans="125:129" ht="21" customHeight="1">
      <c r="DU1536" s="126"/>
      <c r="DV1536" s="126"/>
      <c r="DW1536" s="127"/>
      <c r="DX1536" s="127"/>
      <c r="DY1536" s="125">
        <v>1142</v>
      </c>
    </row>
    <row r="1537" spans="125:129" ht="21" customHeight="1">
      <c r="DU1537" s="126"/>
      <c r="DV1537" s="126"/>
      <c r="DW1537" s="127"/>
      <c r="DX1537" s="127"/>
      <c r="DY1537" s="125">
        <v>1143</v>
      </c>
    </row>
    <row r="1538" spans="125:129" ht="21" customHeight="1">
      <c r="DU1538" s="126"/>
      <c r="DV1538" s="126"/>
      <c r="DW1538" s="127"/>
      <c r="DX1538" s="127"/>
      <c r="DY1538" s="125">
        <v>1144</v>
      </c>
    </row>
    <row r="1539" spans="125:129" ht="21" customHeight="1">
      <c r="DU1539" s="126"/>
      <c r="DV1539" s="126"/>
      <c r="DW1539" s="127"/>
      <c r="DX1539" s="127"/>
      <c r="DY1539" s="125">
        <v>1145</v>
      </c>
    </row>
    <row r="1540" spans="125:129" ht="21" customHeight="1">
      <c r="DU1540" s="126"/>
      <c r="DV1540" s="126"/>
      <c r="DW1540" s="127"/>
      <c r="DX1540" s="127"/>
      <c r="DY1540" s="125">
        <v>1146</v>
      </c>
    </row>
    <row r="1541" spans="125:129" ht="21" customHeight="1">
      <c r="DU1541" s="126"/>
      <c r="DV1541" s="126"/>
      <c r="DW1541" s="127"/>
      <c r="DX1541" s="127"/>
      <c r="DY1541" s="125">
        <v>1147</v>
      </c>
    </row>
    <row r="1542" spans="125:129" ht="21" customHeight="1">
      <c r="DU1542" s="126"/>
      <c r="DV1542" s="126"/>
      <c r="DW1542" s="127"/>
      <c r="DX1542" s="127"/>
      <c r="DY1542" s="125">
        <v>1148</v>
      </c>
    </row>
    <row r="1543" spans="125:129" ht="21" customHeight="1">
      <c r="DU1543" s="126"/>
      <c r="DV1543" s="126"/>
      <c r="DW1543" s="127"/>
      <c r="DX1543" s="127"/>
      <c r="DY1543" s="125">
        <v>1149</v>
      </c>
    </row>
    <row r="1544" spans="125:129" ht="21" customHeight="1">
      <c r="DU1544" s="126"/>
      <c r="DV1544" s="126"/>
      <c r="DW1544" s="127"/>
      <c r="DX1544" s="127"/>
      <c r="DY1544" s="125">
        <v>1150</v>
      </c>
    </row>
    <row r="1545" spans="125:129" ht="21" customHeight="1">
      <c r="DU1545" s="126"/>
      <c r="DV1545" s="126"/>
      <c r="DW1545" s="127"/>
      <c r="DX1545" s="127"/>
      <c r="DY1545" s="125">
        <v>1151</v>
      </c>
    </row>
    <row r="1546" spans="125:129" ht="21" customHeight="1">
      <c r="DU1546" s="126"/>
      <c r="DV1546" s="126"/>
      <c r="DW1546" s="127"/>
      <c r="DX1546" s="127"/>
      <c r="DY1546" s="125">
        <v>1152</v>
      </c>
    </row>
    <row r="1547" spans="125:129" ht="21" customHeight="1">
      <c r="DU1547" s="126"/>
      <c r="DV1547" s="126"/>
      <c r="DW1547" s="127"/>
      <c r="DX1547" s="127"/>
      <c r="DY1547" s="125">
        <v>1153</v>
      </c>
    </row>
    <row r="1548" spans="125:129" ht="21" customHeight="1">
      <c r="DU1548" s="126"/>
      <c r="DV1548" s="126"/>
      <c r="DW1548" s="127"/>
      <c r="DX1548" s="127"/>
      <c r="DY1548" s="125">
        <v>1154</v>
      </c>
    </row>
    <row r="1549" spans="125:129" ht="21" customHeight="1">
      <c r="DU1549" s="126"/>
      <c r="DV1549" s="126"/>
      <c r="DW1549" s="127"/>
      <c r="DX1549" s="127"/>
      <c r="DY1549" s="125">
        <v>1155</v>
      </c>
    </row>
    <row r="1550" spans="125:129" ht="21" customHeight="1">
      <c r="DU1550" s="126"/>
      <c r="DV1550" s="126"/>
      <c r="DW1550" s="127"/>
      <c r="DX1550" s="127"/>
      <c r="DY1550" s="125">
        <v>1156</v>
      </c>
    </row>
    <row r="1551" spans="125:129" ht="21" customHeight="1">
      <c r="DU1551" s="126"/>
      <c r="DV1551" s="126"/>
      <c r="DW1551" s="127"/>
      <c r="DX1551" s="127"/>
      <c r="DY1551" s="125">
        <v>1157</v>
      </c>
    </row>
    <row r="1552" spans="125:129" ht="21" customHeight="1">
      <c r="DU1552" s="126"/>
      <c r="DV1552" s="126"/>
      <c r="DW1552" s="127"/>
      <c r="DX1552" s="127"/>
      <c r="DY1552" s="125">
        <v>1158</v>
      </c>
    </row>
    <row r="1553" spans="125:129" ht="21" customHeight="1">
      <c r="DU1553" s="126"/>
      <c r="DV1553" s="126"/>
      <c r="DW1553" s="127"/>
      <c r="DX1553" s="127"/>
      <c r="DY1553" s="125">
        <v>1159</v>
      </c>
    </row>
    <row r="1554" spans="125:129" ht="21" customHeight="1">
      <c r="DU1554" s="126"/>
      <c r="DV1554" s="126"/>
      <c r="DW1554" s="127"/>
      <c r="DX1554" s="127"/>
      <c r="DY1554" s="125">
        <v>1160</v>
      </c>
    </row>
    <row r="1555" spans="125:129" ht="21" customHeight="1">
      <c r="DU1555" s="126"/>
      <c r="DV1555" s="126"/>
      <c r="DW1555" s="127"/>
      <c r="DX1555" s="127"/>
      <c r="DY1555" s="125">
        <v>1161</v>
      </c>
    </row>
    <row r="1556" spans="125:129" ht="21" customHeight="1">
      <c r="DU1556" s="126"/>
      <c r="DV1556" s="126"/>
      <c r="DW1556" s="127"/>
      <c r="DX1556" s="127"/>
      <c r="DY1556" s="125">
        <v>1162</v>
      </c>
    </row>
    <row r="1557" spans="125:129" ht="21" customHeight="1">
      <c r="DU1557" s="126"/>
      <c r="DV1557" s="126"/>
      <c r="DW1557" s="127"/>
      <c r="DX1557" s="127"/>
      <c r="DY1557" s="125">
        <v>1163</v>
      </c>
    </row>
    <row r="1558" spans="125:129" ht="21" customHeight="1">
      <c r="DU1558" s="126"/>
      <c r="DV1558" s="126"/>
      <c r="DW1558" s="127"/>
      <c r="DX1558" s="127"/>
      <c r="DY1558" s="125">
        <v>1164</v>
      </c>
    </row>
    <row r="1559" spans="125:129" ht="21" customHeight="1">
      <c r="DU1559" s="126"/>
      <c r="DV1559" s="126"/>
      <c r="DW1559" s="127"/>
      <c r="DX1559" s="127"/>
      <c r="DY1559" s="125">
        <v>1165</v>
      </c>
    </row>
    <row r="1560" spans="125:129" ht="21" customHeight="1">
      <c r="DU1560" s="126"/>
      <c r="DV1560" s="126"/>
      <c r="DW1560" s="127"/>
      <c r="DX1560" s="127"/>
      <c r="DY1560" s="125">
        <v>1166</v>
      </c>
    </row>
    <row r="1561" spans="125:129" ht="21" customHeight="1">
      <c r="DU1561" s="126"/>
      <c r="DV1561" s="126"/>
      <c r="DW1561" s="127"/>
      <c r="DX1561" s="127"/>
      <c r="DY1561" s="125">
        <v>1167</v>
      </c>
    </row>
    <row r="1562" spans="125:129" ht="21" customHeight="1">
      <c r="DU1562" s="126"/>
      <c r="DV1562" s="126"/>
      <c r="DW1562" s="127"/>
      <c r="DX1562" s="127"/>
      <c r="DY1562" s="125">
        <v>1168</v>
      </c>
    </row>
    <row r="1563" spans="125:129" ht="21" customHeight="1">
      <c r="DU1563" s="126"/>
      <c r="DV1563" s="126"/>
      <c r="DW1563" s="127"/>
      <c r="DX1563" s="127"/>
      <c r="DY1563" s="125">
        <v>1169</v>
      </c>
    </row>
    <row r="1564" spans="125:129" ht="21" customHeight="1">
      <c r="DU1564" s="126"/>
      <c r="DV1564" s="126"/>
      <c r="DW1564" s="127"/>
      <c r="DX1564" s="127"/>
      <c r="DY1564" s="125">
        <v>1170</v>
      </c>
    </row>
    <row r="1565" spans="125:129" ht="21" customHeight="1">
      <c r="DU1565" s="126"/>
      <c r="DV1565" s="126"/>
      <c r="DW1565" s="127"/>
      <c r="DX1565" s="127"/>
      <c r="DY1565" s="125">
        <v>1171</v>
      </c>
    </row>
    <row r="1566" spans="125:129" ht="21" customHeight="1">
      <c r="DU1566" s="126"/>
      <c r="DV1566" s="126"/>
      <c r="DW1566" s="127"/>
      <c r="DX1566" s="127"/>
      <c r="DY1566" s="125">
        <v>1172</v>
      </c>
    </row>
    <row r="1567" spans="125:129" ht="21" customHeight="1">
      <c r="DU1567" s="126"/>
      <c r="DV1567" s="126"/>
      <c r="DW1567" s="127"/>
      <c r="DX1567" s="127"/>
      <c r="DY1567" s="125">
        <v>1173</v>
      </c>
    </row>
    <row r="1568" spans="125:129" ht="21" customHeight="1">
      <c r="DU1568" s="126"/>
      <c r="DV1568" s="126"/>
      <c r="DW1568" s="127"/>
      <c r="DX1568" s="127"/>
      <c r="DY1568" s="125">
        <v>1174</v>
      </c>
    </row>
    <row r="1569" spans="125:129" ht="21" customHeight="1">
      <c r="DU1569" s="126"/>
      <c r="DV1569" s="126"/>
      <c r="DW1569" s="127"/>
      <c r="DX1569" s="127"/>
      <c r="DY1569" s="125">
        <v>1175</v>
      </c>
    </row>
    <row r="1570" spans="125:129" ht="21" customHeight="1">
      <c r="DU1570" s="126"/>
      <c r="DV1570" s="126"/>
      <c r="DW1570" s="127"/>
      <c r="DX1570" s="127"/>
      <c r="DY1570" s="125">
        <v>1176</v>
      </c>
    </row>
    <row r="1571" spans="125:129" ht="21" customHeight="1">
      <c r="DU1571" s="126"/>
      <c r="DV1571" s="126"/>
      <c r="DW1571" s="127"/>
      <c r="DX1571" s="127"/>
      <c r="DY1571" s="125">
        <v>1177</v>
      </c>
    </row>
    <row r="1572" spans="125:129" ht="21" customHeight="1">
      <c r="DU1572" s="126"/>
      <c r="DV1572" s="126"/>
      <c r="DW1572" s="127"/>
      <c r="DX1572" s="127"/>
      <c r="DY1572" s="125">
        <v>1178</v>
      </c>
    </row>
    <row r="1573" spans="125:129" ht="21" customHeight="1">
      <c r="DU1573" s="126"/>
      <c r="DV1573" s="126"/>
      <c r="DW1573" s="127"/>
      <c r="DX1573" s="127"/>
      <c r="DY1573" s="125">
        <v>1179</v>
      </c>
    </row>
    <row r="1574" spans="125:129" ht="21" customHeight="1">
      <c r="DU1574" s="126"/>
      <c r="DV1574" s="126"/>
      <c r="DW1574" s="127"/>
      <c r="DX1574" s="127"/>
      <c r="DY1574" s="125">
        <v>1180</v>
      </c>
    </row>
    <row r="1575" spans="125:129" ht="21" customHeight="1">
      <c r="DU1575" s="126"/>
      <c r="DV1575" s="126"/>
      <c r="DW1575" s="127"/>
      <c r="DX1575" s="127"/>
      <c r="DY1575" s="125">
        <v>1181</v>
      </c>
    </row>
    <row r="1576" spans="125:129" ht="21" customHeight="1">
      <c r="DU1576" s="126"/>
      <c r="DV1576" s="126"/>
      <c r="DW1576" s="127"/>
      <c r="DX1576" s="127"/>
      <c r="DY1576" s="125">
        <v>1182</v>
      </c>
    </row>
    <row r="1577" spans="125:129" ht="21" customHeight="1">
      <c r="DU1577" s="126"/>
      <c r="DV1577" s="126"/>
      <c r="DW1577" s="127"/>
      <c r="DX1577" s="127"/>
      <c r="DY1577" s="125">
        <v>1183</v>
      </c>
    </row>
    <row r="1578" spans="125:129" ht="21" customHeight="1">
      <c r="DU1578" s="126"/>
      <c r="DV1578" s="126"/>
      <c r="DW1578" s="127"/>
      <c r="DX1578" s="127"/>
      <c r="DY1578" s="125">
        <v>1184</v>
      </c>
    </row>
    <row r="1579" spans="125:129" ht="21" customHeight="1">
      <c r="DU1579" s="129"/>
      <c r="DV1579" s="129"/>
      <c r="DW1579" s="127"/>
      <c r="DX1579" s="127"/>
      <c r="DY1579" s="125">
        <v>1185</v>
      </c>
    </row>
    <row r="1580" spans="125:129" ht="21" customHeight="1" thickBot="1">
      <c r="DU1580" s="175"/>
      <c r="DV1580" s="175"/>
      <c r="DW1580" s="127"/>
      <c r="DX1580" s="172"/>
      <c r="DY1580" s="125">
        <v>1186</v>
      </c>
    </row>
    <row r="1581" spans="125:129" ht="21" customHeight="1">
      <c r="DU1581" s="126"/>
      <c r="DV1581" s="126"/>
      <c r="DW1581" s="127"/>
      <c r="DX1581" s="127"/>
      <c r="DY1581" s="125">
        <v>1187</v>
      </c>
    </row>
    <row r="1582" spans="125:129" ht="21" customHeight="1">
      <c r="DU1582" s="126"/>
      <c r="DV1582" s="126"/>
      <c r="DW1582" s="127"/>
      <c r="DX1582" s="127"/>
      <c r="DY1582" s="125">
        <v>1188</v>
      </c>
    </row>
    <row r="1583" spans="125:129" ht="21" customHeight="1">
      <c r="DU1583" s="126"/>
      <c r="DV1583" s="126"/>
      <c r="DW1583" s="127"/>
      <c r="DX1583" s="127"/>
      <c r="DY1583" s="125">
        <v>1189</v>
      </c>
    </row>
    <row r="1584" spans="125:129" ht="21" customHeight="1">
      <c r="DU1584" s="126"/>
      <c r="DV1584" s="126"/>
      <c r="DW1584" s="127"/>
      <c r="DX1584" s="127"/>
      <c r="DY1584" s="125">
        <v>1190</v>
      </c>
    </row>
    <row r="1585" spans="125:129" ht="21" customHeight="1">
      <c r="DU1585" s="126"/>
      <c r="DV1585" s="126"/>
      <c r="DW1585" s="127"/>
      <c r="DX1585" s="127"/>
      <c r="DY1585" s="125">
        <v>1191</v>
      </c>
    </row>
    <row r="1586" spans="125:129" ht="21" customHeight="1">
      <c r="DU1586" s="126"/>
      <c r="DV1586" s="126"/>
      <c r="DW1586" s="127"/>
      <c r="DX1586" s="127"/>
      <c r="DY1586" s="125">
        <v>1192</v>
      </c>
    </row>
    <row r="1587" spans="125:129" ht="21" customHeight="1">
      <c r="DU1587" s="126"/>
      <c r="DV1587" s="126"/>
      <c r="DW1587" s="127"/>
      <c r="DX1587" s="127"/>
      <c r="DY1587" s="125">
        <v>1193</v>
      </c>
    </row>
    <row r="1588" spans="125:129" ht="21" customHeight="1">
      <c r="DU1588" s="126"/>
      <c r="DV1588" s="126"/>
      <c r="DW1588" s="127"/>
      <c r="DX1588" s="127"/>
      <c r="DY1588" s="125">
        <v>1194</v>
      </c>
    </row>
    <row r="1589" spans="125:129" ht="21" customHeight="1">
      <c r="DU1589" s="126"/>
      <c r="DV1589" s="126"/>
      <c r="DW1589" s="127"/>
      <c r="DX1589" s="127"/>
      <c r="DY1589" s="125">
        <v>1195</v>
      </c>
    </row>
    <row r="1590" spans="125:129" ht="21" customHeight="1">
      <c r="DU1590" s="126"/>
      <c r="DV1590" s="126"/>
      <c r="DW1590" s="127"/>
      <c r="DX1590" s="127"/>
      <c r="DY1590" s="125">
        <v>1196</v>
      </c>
    </row>
    <row r="1591" spans="125:129" ht="21" customHeight="1">
      <c r="DU1591" s="126"/>
      <c r="DV1591" s="126"/>
      <c r="DW1591" s="127"/>
      <c r="DX1591" s="127"/>
      <c r="DY1591" s="125">
        <v>1197</v>
      </c>
    </row>
    <row r="1592" spans="125:129" ht="21" customHeight="1">
      <c r="DU1592" s="126"/>
      <c r="DV1592" s="126"/>
      <c r="DW1592" s="127"/>
      <c r="DX1592" s="127"/>
      <c r="DY1592" s="125">
        <v>1198</v>
      </c>
    </row>
    <row r="1593" spans="125:129" ht="21" customHeight="1">
      <c r="DU1593" s="126"/>
      <c r="DV1593" s="126"/>
      <c r="DW1593" s="127"/>
      <c r="DX1593" s="127"/>
      <c r="DY1593" s="125">
        <v>1199</v>
      </c>
    </row>
    <row r="1594" spans="125:129" ht="21" customHeight="1">
      <c r="DU1594" s="126"/>
      <c r="DV1594" s="126"/>
      <c r="DW1594" s="127"/>
      <c r="DX1594" s="127"/>
      <c r="DY1594" s="125">
        <v>1200</v>
      </c>
    </row>
    <row r="1595" spans="125:129" ht="21" customHeight="1">
      <c r="DU1595" s="126"/>
      <c r="DV1595" s="126"/>
      <c r="DW1595" s="127"/>
      <c r="DX1595" s="127"/>
      <c r="DY1595" s="125">
        <v>1201</v>
      </c>
    </row>
    <row r="1596" spans="125:129" ht="21" customHeight="1">
      <c r="DU1596" s="126"/>
      <c r="DV1596" s="126"/>
      <c r="DW1596" s="127"/>
      <c r="DX1596" s="127"/>
      <c r="DY1596" s="125">
        <v>1202</v>
      </c>
    </row>
    <row r="1597" spans="125:129" ht="21" customHeight="1">
      <c r="DU1597" s="126"/>
      <c r="DV1597" s="126"/>
      <c r="DW1597" s="127"/>
      <c r="DX1597" s="127"/>
      <c r="DY1597" s="125">
        <v>1203</v>
      </c>
    </row>
    <row r="1598" spans="125:129" ht="21" customHeight="1">
      <c r="DU1598" s="126"/>
      <c r="DV1598" s="126"/>
      <c r="DW1598" s="127"/>
      <c r="DX1598" s="127"/>
      <c r="DY1598" s="125">
        <v>1204</v>
      </c>
    </row>
    <row r="1599" spans="125:129" ht="21" customHeight="1">
      <c r="DU1599" s="126"/>
      <c r="DV1599" s="126"/>
      <c r="DW1599" s="127"/>
      <c r="DX1599" s="127"/>
      <c r="DY1599" s="125">
        <v>1205</v>
      </c>
    </row>
    <row r="1600" spans="125:129" ht="21" customHeight="1">
      <c r="DU1600" s="126"/>
      <c r="DV1600" s="126"/>
      <c r="DW1600" s="127"/>
      <c r="DX1600" s="127"/>
      <c r="DY1600" s="125">
        <v>1206</v>
      </c>
    </row>
    <row r="1601" spans="125:129" ht="21" customHeight="1">
      <c r="DU1601" s="126"/>
      <c r="DV1601" s="126"/>
      <c r="DW1601" s="127"/>
      <c r="DX1601" s="127"/>
      <c r="DY1601" s="125">
        <v>1207</v>
      </c>
    </row>
    <row r="1602" spans="125:129" ht="21" customHeight="1">
      <c r="DU1602" s="126"/>
      <c r="DV1602" s="126"/>
      <c r="DW1602" s="127"/>
      <c r="DX1602" s="127"/>
      <c r="DY1602" s="125">
        <v>1208</v>
      </c>
    </row>
    <row r="1603" spans="125:129" ht="21" customHeight="1">
      <c r="DU1603" s="126"/>
      <c r="DV1603" s="126"/>
      <c r="DW1603" s="127"/>
      <c r="DX1603" s="127"/>
      <c r="DY1603" s="125">
        <v>1209</v>
      </c>
    </row>
    <row r="1604" spans="125:129" ht="21" customHeight="1">
      <c r="DU1604" s="126"/>
      <c r="DV1604" s="126"/>
      <c r="DW1604" s="127"/>
      <c r="DX1604" s="127"/>
      <c r="DY1604" s="125">
        <v>1210</v>
      </c>
    </row>
    <row r="1605" spans="125:129" ht="21" customHeight="1">
      <c r="DU1605" s="126"/>
      <c r="DV1605" s="126"/>
      <c r="DW1605" s="127"/>
      <c r="DX1605" s="127"/>
      <c r="DY1605" s="125">
        <v>1211</v>
      </c>
    </row>
    <row r="1606" spans="125:129" ht="21" customHeight="1">
      <c r="DU1606" s="126"/>
      <c r="DV1606" s="126"/>
      <c r="DW1606" s="127"/>
      <c r="DX1606" s="127"/>
      <c r="DY1606" s="125">
        <v>1212</v>
      </c>
    </row>
    <row r="1607" spans="125:129" ht="21" customHeight="1">
      <c r="DU1607" s="126"/>
      <c r="DV1607" s="126"/>
      <c r="DW1607" s="127"/>
      <c r="DX1607" s="127"/>
      <c r="DY1607" s="125">
        <v>1213</v>
      </c>
    </row>
    <row r="1608" spans="125:129" ht="21" customHeight="1">
      <c r="DU1608" s="126"/>
      <c r="DV1608" s="126"/>
      <c r="DW1608" s="127"/>
      <c r="DX1608" s="127"/>
      <c r="DY1608" s="125">
        <v>1214</v>
      </c>
    </row>
    <row r="1609" spans="125:129" ht="21" customHeight="1">
      <c r="DU1609" s="126"/>
      <c r="DV1609" s="126"/>
      <c r="DW1609" s="127"/>
      <c r="DX1609" s="127"/>
      <c r="DY1609" s="125">
        <v>1215</v>
      </c>
    </row>
    <row r="1610" spans="125:129" ht="21" customHeight="1">
      <c r="DU1610" s="126"/>
      <c r="DV1610" s="126"/>
      <c r="DW1610" s="127"/>
      <c r="DX1610" s="127"/>
      <c r="DY1610" s="125">
        <v>1216</v>
      </c>
    </row>
    <row r="1611" spans="125:129" ht="21" customHeight="1">
      <c r="DU1611" s="126"/>
      <c r="DV1611" s="126"/>
      <c r="DW1611" s="127"/>
      <c r="DX1611" s="127"/>
      <c r="DY1611" s="125">
        <v>1217</v>
      </c>
    </row>
    <row r="1612" spans="125:129" ht="21" customHeight="1">
      <c r="DU1612" s="126"/>
      <c r="DV1612" s="126"/>
      <c r="DW1612" s="127"/>
      <c r="DX1612" s="127"/>
      <c r="DY1612" s="125">
        <v>1218</v>
      </c>
    </row>
    <row r="1613" spans="125:129" ht="21" customHeight="1">
      <c r="DU1613" s="126"/>
      <c r="DV1613" s="126"/>
      <c r="DW1613" s="127"/>
      <c r="DX1613" s="127"/>
      <c r="DY1613" s="125">
        <v>1219</v>
      </c>
    </row>
    <row r="1614" spans="125:129" ht="21" customHeight="1">
      <c r="DU1614" s="126"/>
      <c r="DV1614" s="126"/>
      <c r="DW1614" s="127"/>
      <c r="DX1614" s="127"/>
      <c r="DY1614" s="125">
        <v>1220</v>
      </c>
    </row>
    <row r="1615" spans="125:129" ht="21" customHeight="1">
      <c r="DU1615" s="126"/>
      <c r="DV1615" s="126"/>
      <c r="DW1615" s="127"/>
      <c r="DX1615" s="127"/>
      <c r="DY1615" s="125">
        <v>1221</v>
      </c>
    </row>
    <row r="1616" spans="125:129" ht="21" customHeight="1">
      <c r="DU1616" s="126"/>
      <c r="DV1616" s="126"/>
      <c r="DW1616" s="127"/>
      <c r="DX1616" s="127"/>
      <c r="DY1616" s="125">
        <v>1222</v>
      </c>
    </row>
    <row r="1617" spans="125:129" ht="21" customHeight="1">
      <c r="DU1617" s="126"/>
      <c r="DV1617" s="126"/>
      <c r="DW1617" s="127"/>
      <c r="DX1617" s="127"/>
      <c r="DY1617" s="125">
        <v>1223</v>
      </c>
    </row>
    <row r="1618" spans="125:129" ht="21" customHeight="1">
      <c r="DU1618" s="126"/>
      <c r="DV1618" s="126"/>
      <c r="DW1618" s="127"/>
      <c r="DX1618" s="127"/>
      <c r="DY1618" s="125">
        <v>1224</v>
      </c>
    </row>
    <row r="1619" spans="125:129" ht="21" customHeight="1">
      <c r="DU1619" s="126"/>
      <c r="DV1619" s="126"/>
      <c r="DW1619" s="127"/>
      <c r="DX1619" s="127"/>
      <c r="DY1619" s="125">
        <v>1225</v>
      </c>
    </row>
    <row r="1620" spans="125:129" ht="21" customHeight="1">
      <c r="DU1620" s="126"/>
      <c r="DV1620" s="126"/>
      <c r="DW1620" s="127"/>
      <c r="DX1620" s="127"/>
      <c r="DY1620" s="125">
        <v>1226</v>
      </c>
    </row>
    <row r="1621" spans="125:129" ht="21" customHeight="1">
      <c r="DU1621" s="126"/>
      <c r="DV1621" s="126"/>
      <c r="DW1621" s="127"/>
      <c r="DX1621" s="127"/>
      <c r="DY1621" s="125">
        <v>1227</v>
      </c>
    </row>
    <row r="1622" spans="125:129" ht="21" customHeight="1">
      <c r="DU1622" s="126"/>
      <c r="DV1622" s="126"/>
      <c r="DW1622" s="127"/>
      <c r="DX1622" s="127"/>
      <c r="DY1622" s="125">
        <v>1228</v>
      </c>
    </row>
    <row r="1623" spans="125:129" ht="21" customHeight="1">
      <c r="DU1623" s="126"/>
      <c r="DV1623" s="126"/>
      <c r="DW1623" s="127"/>
      <c r="DX1623" s="127"/>
      <c r="DY1623" s="125">
        <v>1229</v>
      </c>
    </row>
    <row r="1624" spans="125:129" ht="21" customHeight="1">
      <c r="DU1624" s="126"/>
      <c r="DV1624" s="126"/>
      <c r="DW1624" s="127"/>
      <c r="DX1624" s="127"/>
      <c r="DY1624" s="125">
        <v>1230</v>
      </c>
    </row>
    <row r="1625" spans="125:129" ht="21" customHeight="1">
      <c r="DU1625" s="126"/>
      <c r="DV1625" s="126"/>
      <c r="DW1625" s="127"/>
      <c r="DX1625" s="127"/>
      <c r="DY1625" s="125">
        <v>1231</v>
      </c>
    </row>
    <row r="1626" spans="125:129" ht="21" customHeight="1">
      <c r="DU1626" s="126"/>
      <c r="DV1626" s="126"/>
      <c r="DW1626" s="127"/>
      <c r="DX1626" s="127"/>
      <c r="DY1626" s="125">
        <v>1232</v>
      </c>
    </row>
    <row r="1627" spans="125:129" ht="21" customHeight="1">
      <c r="DU1627" s="126"/>
      <c r="DV1627" s="126"/>
      <c r="DW1627" s="127"/>
      <c r="DX1627" s="127"/>
      <c r="DY1627" s="125">
        <v>1233</v>
      </c>
    </row>
    <row r="1628" spans="125:129" ht="21" customHeight="1">
      <c r="DU1628" s="126"/>
      <c r="DV1628" s="126"/>
      <c r="DW1628" s="127"/>
      <c r="DX1628" s="127"/>
      <c r="DY1628" s="125">
        <v>1234</v>
      </c>
    </row>
    <row r="1629" spans="125:129" ht="21" customHeight="1">
      <c r="DU1629" s="126"/>
      <c r="DV1629" s="126"/>
      <c r="DW1629" s="127"/>
      <c r="DX1629" s="127"/>
      <c r="DY1629" s="125">
        <v>1235</v>
      </c>
    </row>
    <row r="1630" spans="125:129" ht="21" customHeight="1">
      <c r="DU1630" s="126"/>
      <c r="DV1630" s="126"/>
      <c r="DW1630" s="127"/>
      <c r="DX1630" s="127"/>
      <c r="DY1630" s="125">
        <v>1236</v>
      </c>
    </row>
    <row r="1631" spans="125:129" ht="21" customHeight="1">
      <c r="DU1631" s="126"/>
      <c r="DV1631" s="126"/>
      <c r="DW1631" s="127"/>
      <c r="DX1631" s="127"/>
      <c r="DY1631" s="125">
        <v>1237</v>
      </c>
    </row>
    <row r="1632" spans="125:129" ht="21" customHeight="1">
      <c r="DU1632" s="126"/>
      <c r="DV1632" s="126"/>
      <c r="DW1632" s="127"/>
      <c r="DX1632" s="127"/>
      <c r="DY1632" s="125">
        <v>1238</v>
      </c>
    </row>
    <row r="1633" spans="125:129" ht="21" customHeight="1">
      <c r="DU1633" s="126"/>
      <c r="DV1633" s="126"/>
      <c r="DW1633" s="127"/>
      <c r="DX1633" s="127"/>
      <c r="DY1633" s="125">
        <v>1239</v>
      </c>
    </row>
    <row r="1634" spans="125:129" ht="21" customHeight="1">
      <c r="DU1634" s="126"/>
      <c r="DV1634" s="126"/>
      <c r="DW1634" s="127"/>
      <c r="DX1634" s="127"/>
      <c r="DY1634" s="125">
        <v>1240</v>
      </c>
    </row>
    <row r="1635" spans="125:129" ht="21" customHeight="1">
      <c r="DU1635" s="126"/>
      <c r="DV1635" s="126"/>
      <c r="DW1635" s="127"/>
      <c r="DX1635" s="127"/>
      <c r="DY1635" s="125">
        <v>1241</v>
      </c>
    </row>
    <row r="1636" spans="125:129" ht="21" customHeight="1">
      <c r="DU1636" s="126"/>
      <c r="DV1636" s="126"/>
      <c r="DW1636" s="127"/>
      <c r="DX1636" s="127"/>
      <c r="DY1636" s="125">
        <v>1242</v>
      </c>
    </row>
    <row r="1637" spans="125:129" ht="21" customHeight="1">
      <c r="DU1637" s="126"/>
      <c r="DV1637" s="126"/>
      <c r="DW1637" s="127"/>
      <c r="DX1637" s="127"/>
      <c r="DY1637" s="125">
        <v>1243</v>
      </c>
    </row>
    <row r="1638" spans="125:129" ht="21" customHeight="1">
      <c r="DU1638" s="126"/>
      <c r="DV1638" s="126"/>
      <c r="DW1638" s="127"/>
      <c r="DX1638" s="127"/>
      <c r="DY1638" s="125">
        <v>1244</v>
      </c>
    </row>
    <row r="1639" spans="125:129" ht="21" customHeight="1">
      <c r="DU1639" s="126"/>
      <c r="DV1639" s="126"/>
      <c r="DW1639" s="127"/>
      <c r="DX1639" s="127"/>
      <c r="DY1639" s="125">
        <v>1245</v>
      </c>
    </row>
    <row r="1640" spans="125:129" ht="21" customHeight="1">
      <c r="DU1640" s="126"/>
      <c r="DV1640" s="126"/>
      <c r="DW1640" s="127"/>
      <c r="DX1640" s="127"/>
      <c r="DY1640" s="125">
        <v>1246</v>
      </c>
    </row>
    <row r="1641" spans="125:129" ht="21" customHeight="1">
      <c r="DU1641" s="126"/>
      <c r="DV1641" s="126"/>
      <c r="DW1641" s="127"/>
      <c r="DX1641" s="127"/>
      <c r="DY1641" s="125">
        <v>1247</v>
      </c>
    </row>
    <row r="1642" spans="125:129" ht="21" customHeight="1">
      <c r="DU1642" s="126"/>
      <c r="DV1642" s="126"/>
      <c r="DW1642" s="127"/>
      <c r="DX1642" s="127"/>
      <c r="DY1642" s="125">
        <v>1248</v>
      </c>
    </row>
    <row r="1643" spans="125:129" ht="21" customHeight="1">
      <c r="DU1643" s="126"/>
      <c r="DV1643" s="126"/>
      <c r="DW1643" s="127"/>
      <c r="DX1643" s="127"/>
      <c r="DY1643" s="125">
        <v>1249</v>
      </c>
    </row>
    <row r="1644" spans="125:129" ht="21" customHeight="1">
      <c r="DU1644" s="126"/>
      <c r="DV1644" s="126"/>
      <c r="DW1644" s="127"/>
      <c r="DX1644" s="127"/>
      <c r="DY1644" s="125">
        <v>1250</v>
      </c>
    </row>
    <row r="1645" spans="125:129" ht="21" customHeight="1">
      <c r="DU1645" s="126"/>
      <c r="DV1645" s="126"/>
      <c r="DW1645" s="127"/>
      <c r="DX1645" s="127"/>
      <c r="DY1645" s="125">
        <v>1251</v>
      </c>
    </row>
    <row r="1646" spans="125:129" ht="21" customHeight="1">
      <c r="DU1646" s="126"/>
      <c r="DV1646" s="126"/>
      <c r="DW1646" s="127"/>
      <c r="DX1646" s="127"/>
      <c r="DY1646" s="125">
        <v>1252</v>
      </c>
    </row>
    <row r="1647" spans="125:129" ht="21" customHeight="1">
      <c r="DU1647" s="126"/>
      <c r="DV1647" s="126"/>
      <c r="DW1647" s="127"/>
      <c r="DX1647" s="127"/>
      <c r="DY1647" s="125">
        <v>1253</v>
      </c>
    </row>
    <row r="1648" spans="125:129" ht="21" customHeight="1">
      <c r="DU1648" s="126"/>
      <c r="DV1648" s="126"/>
      <c r="DW1648" s="127"/>
      <c r="DX1648" s="127"/>
      <c r="DY1648" s="125">
        <v>1254</v>
      </c>
    </row>
    <row r="1649" spans="125:129" ht="21" customHeight="1">
      <c r="DU1649" s="126"/>
      <c r="DV1649" s="126"/>
      <c r="DW1649" s="127"/>
      <c r="DX1649" s="127"/>
      <c r="DY1649" s="125">
        <v>1255</v>
      </c>
    </row>
    <row r="1650" spans="125:129" ht="21" customHeight="1">
      <c r="DU1650" s="126"/>
      <c r="DV1650" s="126"/>
      <c r="DW1650" s="127"/>
      <c r="DX1650" s="127"/>
      <c r="DY1650" s="125">
        <v>1256</v>
      </c>
    </row>
    <row r="1651" spans="125:129" ht="21" customHeight="1">
      <c r="DU1651" s="126"/>
      <c r="DV1651" s="126"/>
      <c r="DW1651" s="127"/>
      <c r="DX1651" s="127"/>
      <c r="DY1651" s="125">
        <v>1257</v>
      </c>
    </row>
    <row r="1652" spans="125:129" ht="21" customHeight="1">
      <c r="DU1652" s="126"/>
      <c r="DV1652" s="126"/>
      <c r="DW1652" s="127"/>
      <c r="DX1652" s="127"/>
      <c r="DY1652" s="125">
        <v>1258</v>
      </c>
    </row>
    <row r="1653" spans="125:129" ht="21" customHeight="1">
      <c r="DU1653" s="126"/>
      <c r="DV1653" s="126"/>
      <c r="DW1653" s="127"/>
      <c r="DX1653" s="127"/>
      <c r="DY1653" s="125">
        <v>1259</v>
      </c>
    </row>
    <row r="1654" spans="125:129" ht="21" customHeight="1">
      <c r="DU1654" s="126"/>
      <c r="DV1654" s="126"/>
      <c r="DW1654" s="127"/>
      <c r="DX1654" s="127"/>
      <c r="DY1654" s="125">
        <v>1260</v>
      </c>
    </row>
    <row r="1655" spans="125:129" ht="21" customHeight="1">
      <c r="DU1655" s="126"/>
      <c r="DV1655" s="126"/>
      <c r="DW1655" s="127"/>
      <c r="DX1655" s="127"/>
      <c r="DY1655" s="125">
        <v>1261</v>
      </c>
    </row>
    <row r="1656" spans="125:129" ht="21" customHeight="1">
      <c r="DU1656" s="126"/>
      <c r="DV1656" s="126"/>
      <c r="DW1656" s="127"/>
      <c r="DX1656" s="127"/>
      <c r="DY1656" s="125">
        <v>1262</v>
      </c>
    </row>
    <row r="1657" spans="125:129" ht="21" customHeight="1">
      <c r="DU1657" s="126"/>
      <c r="DV1657" s="126"/>
      <c r="DW1657" s="127"/>
      <c r="DX1657" s="127"/>
      <c r="DY1657" s="125">
        <v>1263</v>
      </c>
    </row>
    <row r="1658" spans="125:129" ht="21" customHeight="1">
      <c r="DU1658" s="126"/>
      <c r="DV1658" s="126"/>
      <c r="DW1658" s="127"/>
      <c r="DX1658" s="127"/>
      <c r="DY1658" s="125">
        <v>1264</v>
      </c>
    </row>
    <row r="1659" spans="125:129" ht="21" customHeight="1">
      <c r="DU1659" s="126"/>
      <c r="DV1659" s="126"/>
      <c r="DW1659" s="127"/>
      <c r="DX1659" s="127"/>
      <c r="DY1659" s="125">
        <v>1265</v>
      </c>
    </row>
    <row r="1660" spans="125:129" ht="21" customHeight="1">
      <c r="DU1660" s="126"/>
      <c r="DV1660" s="126"/>
      <c r="DW1660" s="127"/>
      <c r="DX1660" s="127"/>
      <c r="DY1660" s="125">
        <v>1266</v>
      </c>
    </row>
    <row r="1661" spans="125:129" ht="21" customHeight="1">
      <c r="DU1661" s="126"/>
      <c r="DV1661" s="126"/>
      <c r="DW1661" s="127"/>
      <c r="DX1661" s="127"/>
      <c r="DY1661" s="125">
        <v>1267</v>
      </c>
    </row>
    <row r="1662" spans="125:129" ht="21" customHeight="1">
      <c r="DU1662" s="129"/>
      <c r="DV1662" s="129"/>
      <c r="DW1662" s="127"/>
      <c r="DX1662" s="127"/>
      <c r="DY1662" s="125">
        <v>1268</v>
      </c>
    </row>
    <row r="1663" spans="125:129" ht="21" customHeight="1" thickBot="1">
      <c r="DU1663" s="175" t="s">
        <v>208</v>
      </c>
      <c r="DV1663" s="175" t="s">
        <v>209</v>
      </c>
      <c r="DW1663" s="127" t="s">
        <v>210</v>
      </c>
      <c r="DX1663" s="172"/>
      <c r="DY1663" s="125">
        <v>1269</v>
      </c>
    </row>
  </sheetData>
  <sheetProtection password="F35A" sheet="1" objects="1" scenarios="1"/>
  <dataConsolidate/>
  <mergeCells count="131">
    <mergeCell ref="EF1:EF2"/>
    <mergeCell ref="AE1:AE2"/>
    <mergeCell ref="AC1:AC2"/>
    <mergeCell ref="AA1:AA2"/>
    <mergeCell ref="AN1:AN2"/>
    <mergeCell ref="AM1:AM2"/>
    <mergeCell ref="AL1:AL2"/>
    <mergeCell ref="AK1:AK2"/>
    <mergeCell ref="AJ1:AJ2"/>
    <mergeCell ref="AI1:AI2"/>
    <mergeCell ref="AH1:AH2"/>
    <mergeCell ref="AG1:AG2"/>
    <mergeCell ref="AF1:AF2"/>
    <mergeCell ref="AD1:AD2"/>
    <mergeCell ref="AB1:AB2"/>
    <mergeCell ref="EA1:EA2"/>
    <mergeCell ref="EB1:EB2"/>
    <mergeCell ref="EC1:EC2"/>
    <mergeCell ref="ED1:ED2"/>
    <mergeCell ref="EE1:EE2"/>
    <mergeCell ref="DV1:DV2"/>
    <mergeCell ref="DW1:DW2"/>
    <mergeCell ref="DX1:DX2"/>
    <mergeCell ref="DY1:DY2"/>
    <mergeCell ref="DZ1:DZ2"/>
    <mergeCell ref="DQ1:DQ2"/>
    <mergeCell ref="DR1:DR2"/>
    <mergeCell ref="DS1:DS2"/>
    <mergeCell ref="DT1:DT2"/>
    <mergeCell ref="DU1:DU2"/>
    <mergeCell ref="DL1:DL2"/>
    <mergeCell ref="DM1:DM2"/>
    <mergeCell ref="DN1:DN2"/>
    <mergeCell ref="DO1:DO2"/>
    <mergeCell ref="DP1:DP2"/>
    <mergeCell ref="DG1:DG2"/>
    <mergeCell ref="DH1:DH2"/>
    <mergeCell ref="DI1:DI2"/>
    <mergeCell ref="DJ1:DJ2"/>
    <mergeCell ref="DK1:DK2"/>
    <mergeCell ref="DB1:DB2"/>
    <mergeCell ref="DC1:DC2"/>
    <mergeCell ref="DD1:DD2"/>
    <mergeCell ref="DE1:DE2"/>
    <mergeCell ref="DF1:DF2"/>
    <mergeCell ref="CW1:CW2"/>
    <mergeCell ref="CX1:CX2"/>
    <mergeCell ref="CY1:CY2"/>
    <mergeCell ref="CZ1:CZ2"/>
    <mergeCell ref="DA1:DA2"/>
    <mergeCell ref="CR1:CR2"/>
    <mergeCell ref="CS1:CS2"/>
    <mergeCell ref="CT1:CT2"/>
    <mergeCell ref="CU1:CU2"/>
    <mergeCell ref="CV1:CV2"/>
    <mergeCell ref="CM1:CM2"/>
    <mergeCell ref="CN1:CN2"/>
    <mergeCell ref="CO1:CO2"/>
    <mergeCell ref="CP1:CP2"/>
    <mergeCell ref="CQ1:CQ2"/>
    <mergeCell ref="CH1:CH2"/>
    <mergeCell ref="CI1:CI2"/>
    <mergeCell ref="CJ1:CJ2"/>
    <mergeCell ref="CK1:CK2"/>
    <mergeCell ref="CL1:CL2"/>
    <mergeCell ref="CC1:CC2"/>
    <mergeCell ref="CD1:CD2"/>
    <mergeCell ref="CE1:CE2"/>
    <mergeCell ref="CF1:CF2"/>
    <mergeCell ref="CG1:CG2"/>
    <mergeCell ref="BX1:BX2"/>
    <mergeCell ref="BY1:BY2"/>
    <mergeCell ref="BZ1:BZ2"/>
    <mergeCell ref="CA1:CA2"/>
    <mergeCell ref="CB1:CB2"/>
    <mergeCell ref="BS1:BS2"/>
    <mergeCell ref="BT1:BT2"/>
    <mergeCell ref="BU1:BU2"/>
    <mergeCell ref="BV1:BV2"/>
    <mergeCell ref="BW1:BW2"/>
    <mergeCell ref="BN1:BN2"/>
    <mergeCell ref="BO1:BO2"/>
    <mergeCell ref="BP1:BP2"/>
    <mergeCell ref="BQ1:BQ2"/>
    <mergeCell ref="BR1:BR2"/>
    <mergeCell ref="BI1:BI2"/>
    <mergeCell ref="BJ1:BJ2"/>
    <mergeCell ref="BK1:BK2"/>
    <mergeCell ref="BL1:BL2"/>
    <mergeCell ref="BM1:BM2"/>
    <mergeCell ref="BD1:BD2"/>
    <mergeCell ref="BE1:BE2"/>
    <mergeCell ref="BF1:BF2"/>
    <mergeCell ref="BG1:BG2"/>
    <mergeCell ref="BH1:BH2"/>
    <mergeCell ref="AY1:AY2"/>
    <mergeCell ref="AZ1:AZ2"/>
    <mergeCell ref="BA1:BA2"/>
    <mergeCell ref="BB1:BB2"/>
    <mergeCell ref="BC1:BC2"/>
    <mergeCell ref="AT1:AT2"/>
    <mergeCell ref="AU1:AU2"/>
    <mergeCell ref="AV1:AV2"/>
    <mergeCell ref="AW1:AW2"/>
    <mergeCell ref="AX1:AX2"/>
    <mergeCell ref="AO1:AO2"/>
    <mergeCell ref="AP1:AP2"/>
    <mergeCell ref="AQ1:AQ2"/>
    <mergeCell ref="AR1:AR2"/>
    <mergeCell ref="AS1:AS2"/>
    <mergeCell ref="Z1:Z2"/>
    <mergeCell ref="A2:E2"/>
    <mergeCell ref="G1:G2"/>
    <mergeCell ref="I1:I2"/>
    <mergeCell ref="K1:K2"/>
    <mergeCell ref="M1:M2"/>
    <mergeCell ref="L1:L2"/>
    <mergeCell ref="Y1:Y2"/>
    <mergeCell ref="H1:H2"/>
    <mergeCell ref="J1:J2"/>
    <mergeCell ref="O1:O2"/>
    <mergeCell ref="Q1:Q2"/>
    <mergeCell ref="S1:S2"/>
    <mergeCell ref="U1:U2"/>
    <mergeCell ref="W1:W2"/>
    <mergeCell ref="N1:N2"/>
    <mergeCell ref="P1:P2"/>
    <mergeCell ref="R1:R2"/>
    <mergeCell ref="T1:T2"/>
    <mergeCell ref="V1:V2"/>
    <mergeCell ref="X1:X2"/>
  </mergeCells>
  <conditionalFormatting sqref="H3">
    <cfRule type="cellIs" dxfId="1" priority="2" operator="equal">
      <formula>$G$3</formula>
    </cfRule>
  </conditionalFormatting>
  <conditionalFormatting sqref="G3">
    <cfRule type="containsBlanks" dxfId="0" priority="1">
      <formula>LEN(TRIM(G3))=0</formula>
    </cfRule>
  </conditionalFormatting>
  <dataValidations count="3">
    <dataValidation type="date" operator="notEqual" allowBlank="1" showInputMessage="1" showErrorMessage="1" sqref="A3:A103">
      <formula1>43344</formula1>
    </dataValidation>
    <dataValidation type="list" allowBlank="1" showInputMessage="1" showErrorMessage="1" sqref="H3:H102 EF3:EF103 ED3:ED103 EB3:EB103 DZ3:DZ103 DX3:DX103 DV3:DV103 DT3:DT103 DR3:DR103 DP3:DP103 DN3:DN103 DL3:DL103 DJ3:DJ103 DH3:DH103 DF3:DF103 DD3:DD103 DB3:DB103 CZ3:CZ103 CX3:CX103 CV3:CV103 CT3:CT103 CR3:CR103 CP3:CP103 CN3:CN103 CL3:CL103 CJ3:CJ103 CH3:CH103 CF3:CF103 CD3:CD103 CB3:CB103 BZ3:BZ103 BX3:BX103 BV3:BV103 BT3:BT103 BR3:BR103 BP3:BP103 BN3:BN103 BL3:BL103 BJ3:BJ103 BH3:BH103 BF3:BF103 BD3:BD103 BB3:BB103 AZ3:AZ103 AX3:AX103 AV3:AV103 AT3:AT103 AR3:AR103 AP3:AP103 AN3:AN103 AL3:AL103 AJ3:AJ103 AH3:AH103 AF3:AF103 AD3:AD103 AB3:AB103 Z3:Z103 X3:X103 V3:V103 T3:T103 R3:R102 P3:P103 N3:N103 L3:L103 J3:J103">
      <formula1>$F$1066:$F$1184</formula1>
    </dataValidation>
    <dataValidation type="list" allowBlank="1" showInputMessage="1" showErrorMessage="1" sqref="B3:B103">
      <formula1>$DU$395:$DU$1663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H2444"/>
  <sheetViews>
    <sheetView showGridLines="0" rightToLeft="1" workbookViewId="0">
      <selection activeCell="B3" sqref="B3"/>
    </sheetView>
  </sheetViews>
  <sheetFormatPr defaultColWidth="9.140625" defaultRowHeight="21.95" customHeight="1"/>
  <cols>
    <col min="1" max="1" width="13.5703125" style="148" customWidth="1"/>
    <col min="2" max="2" width="16.85546875" style="148" customWidth="1"/>
    <col min="3" max="3" width="8.140625" style="148" customWidth="1"/>
    <col min="4" max="4" width="32" style="148" customWidth="1"/>
    <col min="5" max="5" width="18.85546875" style="148" customWidth="1"/>
    <col min="6" max="6" width="10.28515625" style="332" bestFit="1" customWidth="1"/>
    <col min="7" max="7" width="18.140625" style="332" customWidth="1"/>
    <col min="8" max="8" width="19.5703125" style="148" customWidth="1"/>
    <col min="9" max="16384" width="9.140625" style="148"/>
  </cols>
  <sheetData>
    <row r="1" spans="1:8" ht="21.95" customHeight="1" thickBot="1"/>
    <row r="2" spans="1:8" ht="21.95" customHeight="1" thickBot="1">
      <c r="A2" s="159" t="s">
        <v>38</v>
      </c>
      <c r="B2" s="159" t="s">
        <v>30</v>
      </c>
      <c r="C2" s="159" t="s">
        <v>133</v>
      </c>
      <c r="D2" s="159" t="s">
        <v>43</v>
      </c>
      <c r="E2" s="159" t="s">
        <v>31</v>
      </c>
      <c r="F2" s="333" t="s">
        <v>152</v>
      </c>
      <c r="G2" s="333" t="s">
        <v>66</v>
      </c>
      <c r="H2" s="159" t="s">
        <v>151</v>
      </c>
    </row>
    <row r="3" spans="1:8" ht="21.95" customHeight="1">
      <c r="A3" s="328" t="str">
        <f ca="1">IF(B3="","",TODAY())</f>
        <v/>
      </c>
      <c r="B3" s="10"/>
      <c r="C3" s="9" t="str">
        <f>IFERROR(VLOOKUP(B3,'اسماء العملاء'!$A$2:$E$1270,5,FALSE),"")</f>
        <v/>
      </c>
      <c r="D3" s="10" t="str">
        <f>IFERROR(VLOOKUP(B3,'اسماء العملاء'!$A$2:$C$1270,2,FALSE),"")</f>
        <v/>
      </c>
      <c r="E3" s="176" t="str">
        <f>IFERROR(VLOOKUP(B3,'اسماء العملاء'!$A$2:$C$1270,3,FALSE),"")</f>
        <v/>
      </c>
      <c r="F3" s="329" t="str">
        <f>IFERROR(VLOOKUP(B3,'اسماء العملاء'!$A$2:$J$1270,9,FALSE),"")</f>
        <v/>
      </c>
      <c r="G3" s="329" t="str">
        <f>IFERROR(VLOOKUP(B3,'اسماء العملاء'!$A$2:$J$1270,8,FALSE),"")</f>
        <v/>
      </c>
      <c r="H3" s="320" t="str">
        <f>IFERROR(VLOOKUP(B3,'اسماء العملاء'!$A$2:$J$1270,10,FALSE),"")</f>
        <v/>
      </c>
    </row>
    <row r="4" spans="1:8" ht="21.95" customHeight="1">
      <c r="A4" s="326" t="str">
        <f t="shared" ref="A4:A67" ca="1" si="0">IF(B4="","",TODAY())</f>
        <v/>
      </c>
      <c r="B4" s="324"/>
      <c r="C4" s="125" t="str">
        <f>IFERROR(VLOOKUP(B4,'اسماء العملاء'!$A$2:$E$142,5,FALSE),"")</f>
        <v/>
      </c>
      <c r="D4" s="126" t="str">
        <f>IFERROR(VLOOKUP(B4,'اسماء العملاء'!$A$2:$C$142,2,FALSE),"")</f>
        <v/>
      </c>
      <c r="E4" s="177" t="str">
        <f>IFERROR(VLOOKUP(B4,'اسماء العملاء'!$A$2:$C$142,3,FALSE),"")</f>
        <v/>
      </c>
      <c r="F4" s="330" t="str">
        <f>IFERROR(VLOOKUP(B4,'اسماء العملاء'!$A$2:$J$1270,9,FALSE),"")</f>
        <v/>
      </c>
      <c r="G4" s="330" t="str">
        <f>IFERROR(VLOOKUP(B4,'اسماء العملاء'!$A$2:$J$1270,8,FALSE),"")</f>
        <v/>
      </c>
      <c r="H4" s="321" t="str">
        <f>IFERROR(VLOOKUP(B4,'اسماء العملاء'!$A$2:$J$1270,10,FALSE),"")</f>
        <v/>
      </c>
    </row>
    <row r="5" spans="1:8" ht="21.95" customHeight="1">
      <c r="A5" s="326" t="str">
        <f t="shared" ca="1" si="0"/>
        <v/>
      </c>
      <c r="B5" s="324"/>
      <c r="C5" s="125" t="str">
        <f>IFERROR(VLOOKUP(B5,'اسماء العملاء'!$A$2:$E$142,5,FALSE),"")</f>
        <v/>
      </c>
      <c r="D5" s="126" t="str">
        <f>IFERROR(VLOOKUP(B5,'اسماء العملاء'!$A$2:$C$142,2,FALSE),"")</f>
        <v/>
      </c>
      <c r="E5" s="177" t="str">
        <f>IFERROR(VLOOKUP(B5,'اسماء العملاء'!$A$2:$C$142,3,FALSE),"")</f>
        <v/>
      </c>
      <c r="F5" s="330" t="str">
        <f>IFERROR(VLOOKUP(B5,'اسماء العملاء'!$A$2:$J$1270,9,FALSE),"")</f>
        <v/>
      </c>
      <c r="G5" s="330" t="str">
        <f>IFERROR(VLOOKUP(B5,'اسماء العملاء'!$A$2:$J$1270,8,FALSE),"")</f>
        <v/>
      </c>
      <c r="H5" s="321" t="str">
        <f>IFERROR(VLOOKUP(B5,'اسماء العملاء'!$A$2:$J$1270,10,FALSE),"")</f>
        <v/>
      </c>
    </row>
    <row r="6" spans="1:8" ht="21.95" customHeight="1">
      <c r="A6" s="326" t="str">
        <f t="shared" ca="1" si="0"/>
        <v/>
      </c>
      <c r="B6" s="324"/>
      <c r="C6" s="125" t="str">
        <f>IFERROR(VLOOKUP(B6,'اسماء العملاء'!$A$2:$E$142,5,FALSE),"")</f>
        <v/>
      </c>
      <c r="D6" s="126" t="str">
        <f>IFERROR(VLOOKUP(B6,'اسماء العملاء'!$A$2:$C$142,2,FALSE),"")</f>
        <v/>
      </c>
      <c r="E6" s="177" t="str">
        <f>IFERROR(VLOOKUP(B6,'اسماء العملاء'!$A$2:$C$142,3,FALSE),"")</f>
        <v/>
      </c>
      <c r="F6" s="330" t="str">
        <f>IFERROR(VLOOKUP(B6,'اسماء العملاء'!$A$2:$J$1270,9,FALSE),"")</f>
        <v/>
      </c>
      <c r="G6" s="330" t="str">
        <f>IFERROR(VLOOKUP(B6,'اسماء العملاء'!$A$2:$J$1270,8,FALSE),"")</f>
        <v/>
      </c>
      <c r="H6" s="321" t="str">
        <f>IFERROR(VLOOKUP(B6,'اسماء العملاء'!$A$2:$J$1270,10,FALSE),"")</f>
        <v/>
      </c>
    </row>
    <row r="7" spans="1:8" ht="21.95" customHeight="1">
      <c r="A7" s="326" t="str">
        <f t="shared" ca="1" si="0"/>
        <v/>
      </c>
      <c r="B7" s="324"/>
      <c r="C7" s="125" t="str">
        <f>IFERROR(VLOOKUP(B7,'اسماء العملاء'!$A$2:$E$142,5,FALSE),"")</f>
        <v/>
      </c>
      <c r="D7" s="126" t="str">
        <f>IFERROR(VLOOKUP(B7,'اسماء العملاء'!$A$2:$C$142,2,FALSE),"")</f>
        <v/>
      </c>
      <c r="E7" s="177" t="str">
        <f>IFERROR(VLOOKUP(B7,'اسماء العملاء'!$A$2:$C$142,3,FALSE),"")</f>
        <v/>
      </c>
      <c r="F7" s="330" t="str">
        <f>IFERROR(VLOOKUP(B7,'اسماء العملاء'!$A$2:$J$1270,9,FALSE),"")</f>
        <v/>
      </c>
      <c r="G7" s="330" t="str">
        <f>IFERROR(VLOOKUP(B7,'اسماء العملاء'!$A$2:$J$1270,8,FALSE),"")</f>
        <v/>
      </c>
      <c r="H7" s="321" t="str">
        <f>IFERROR(VLOOKUP(B7,'اسماء العملاء'!$A$2:$J$1270,10,FALSE),"")</f>
        <v/>
      </c>
    </row>
    <row r="8" spans="1:8" ht="21.95" customHeight="1">
      <c r="A8" s="326" t="str">
        <f t="shared" ca="1" si="0"/>
        <v/>
      </c>
      <c r="B8" s="324"/>
      <c r="C8" s="125" t="str">
        <f>IFERROR(VLOOKUP(B8,'اسماء العملاء'!$A$2:$E$142,5,FALSE),"")</f>
        <v/>
      </c>
      <c r="D8" s="126" t="str">
        <f>IFERROR(VLOOKUP(B8,'اسماء العملاء'!$A$2:$C$142,2,FALSE),"")</f>
        <v/>
      </c>
      <c r="E8" s="177" t="str">
        <f>IFERROR(VLOOKUP(B8,'اسماء العملاء'!$A$2:$C$142,3,FALSE),"")</f>
        <v/>
      </c>
      <c r="F8" s="330" t="str">
        <f>IFERROR(VLOOKUP(B8,'اسماء العملاء'!$A$2:$J$1270,9,FALSE),"")</f>
        <v/>
      </c>
      <c r="G8" s="330" t="str">
        <f>IFERROR(VLOOKUP(B8,'اسماء العملاء'!$A$2:$J$1270,8,FALSE),"")</f>
        <v/>
      </c>
      <c r="H8" s="321" t="str">
        <f>IFERROR(VLOOKUP(B8,'اسماء العملاء'!$A$2:$J$1270,10,FALSE),"")</f>
        <v/>
      </c>
    </row>
    <row r="9" spans="1:8" ht="21.95" customHeight="1">
      <c r="A9" s="326" t="str">
        <f t="shared" ca="1" si="0"/>
        <v/>
      </c>
      <c r="B9" s="324"/>
      <c r="C9" s="125" t="str">
        <f>IFERROR(VLOOKUP(B9,'اسماء العملاء'!$A$2:$E$142,5,FALSE),"")</f>
        <v/>
      </c>
      <c r="D9" s="126" t="str">
        <f>IFERROR(VLOOKUP(B9,'اسماء العملاء'!$A$2:$C$142,2,FALSE),"")</f>
        <v/>
      </c>
      <c r="E9" s="177" t="str">
        <f>IFERROR(VLOOKUP(B9,'اسماء العملاء'!$A$2:$C$142,3,FALSE),"")</f>
        <v/>
      </c>
      <c r="F9" s="330" t="str">
        <f>IFERROR(VLOOKUP(B9,'اسماء العملاء'!$A$2:$J$1270,9,FALSE),"")</f>
        <v/>
      </c>
      <c r="G9" s="330" t="str">
        <f>IFERROR(VLOOKUP(B9,'اسماء العملاء'!$A$2:$J$1270,8,FALSE),"")</f>
        <v/>
      </c>
      <c r="H9" s="321" t="str">
        <f>IFERROR(VLOOKUP(B9,'اسماء العملاء'!$A$2:$J$1270,10,FALSE),"")</f>
        <v/>
      </c>
    </row>
    <row r="10" spans="1:8" ht="21.95" customHeight="1">
      <c r="A10" s="326" t="str">
        <f t="shared" ca="1" si="0"/>
        <v/>
      </c>
      <c r="B10" s="324"/>
      <c r="C10" s="125" t="str">
        <f>IFERROR(VLOOKUP(B10,'اسماء العملاء'!$A$2:$E$142,5,FALSE),"")</f>
        <v/>
      </c>
      <c r="D10" s="126" t="str">
        <f>IFERROR(VLOOKUP(B10,'اسماء العملاء'!$A$2:$C$142,2,FALSE),"")</f>
        <v/>
      </c>
      <c r="E10" s="177" t="str">
        <f>IFERROR(VLOOKUP(B10,'اسماء العملاء'!$A$2:$C$142,3,FALSE),"")</f>
        <v/>
      </c>
      <c r="F10" s="330" t="str">
        <f>IFERROR(VLOOKUP(B10,'اسماء العملاء'!$A$2:$J$1270,9,FALSE),"")</f>
        <v/>
      </c>
      <c r="G10" s="330" t="str">
        <f>IFERROR(VLOOKUP(B10,'اسماء العملاء'!$A$2:$J$1270,8,FALSE),"")</f>
        <v/>
      </c>
      <c r="H10" s="321" t="str">
        <f>IFERROR(VLOOKUP(B10,'اسماء العملاء'!$A$2:$J$1270,10,FALSE),"")</f>
        <v/>
      </c>
    </row>
    <row r="11" spans="1:8" ht="21.95" customHeight="1">
      <c r="A11" s="326" t="str">
        <f t="shared" ca="1" si="0"/>
        <v/>
      </c>
      <c r="B11" s="324"/>
      <c r="C11" s="125" t="str">
        <f>IFERROR(VLOOKUP(B11,'اسماء العملاء'!$A$2:$E$142,5,FALSE),"")</f>
        <v/>
      </c>
      <c r="D11" s="126" t="str">
        <f>IFERROR(VLOOKUP(B11,'اسماء العملاء'!$A$2:$C$142,2,FALSE),"")</f>
        <v/>
      </c>
      <c r="E11" s="177" t="str">
        <f>IFERROR(VLOOKUP(B11,'اسماء العملاء'!$A$2:$C$142,3,FALSE),"")</f>
        <v/>
      </c>
      <c r="F11" s="330" t="str">
        <f>IFERROR(VLOOKUP(B11,'اسماء العملاء'!$A$2:$J$1270,9,FALSE),"")</f>
        <v/>
      </c>
      <c r="G11" s="330" t="str">
        <f>IFERROR(VLOOKUP(B11,'اسماء العملاء'!$A$2:$J$1270,8,FALSE),"")</f>
        <v/>
      </c>
      <c r="H11" s="321" t="str">
        <f>IFERROR(VLOOKUP(B11,'اسماء العملاء'!$A$2:$J$1270,10,FALSE),"")</f>
        <v/>
      </c>
    </row>
    <row r="12" spans="1:8" ht="21.95" customHeight="1">
      <c r="A12" s="326" t="str">
        <f t="shared" ca="1" si="0"/>
        <v/>
      </c>
      <c r="B12" s="324"/>
      <c r="C12" s="125" t="str">
        <f>IFERROR(VLOOKUP(B12,'اسماء العملاء'!$A$2:$E$142,5,FALSE),"")</f>
        <v/>
      </c>
      <c r="D12" s="126" t="str">
        <f>IFERROR(VLOOKUP(B12,'اسماء العملاء'!$A$2:$C$142,2,FALSE),"")</f>
        <v/>
      </c>
      <c r="E12" s="177" t="str">
        <f>IFERROR(VLOOKUP(B12,'اسماء العملاء'!$A$2:$C$142,3,FALSE),"")</f>
        <v/>
      </c>
      <c r="F12" s="330" t="str">
        <f>IFERROR(VLOOKUP(B12,'اسماء العملاء'!$A$2:$J$1270,9,FALSE),"")</f>
        <v/>
      </c>
      <c r="G12" s="330" t="str">
        <f>IFERROR(VLOOKUP(B12,'اسماء العملاء'!$A$2:$J$1270,8,FALSE),"")</f>
        <v/>
      </c>
      <c r="H12" s="321" t="str">
        <f>IFERROR(VLOOKUP(B12,'اسماء العملاء'!$A$2:$J$1270,10,FALSE),"")</f>
        <v/>
      </c>
    </row>
    <row r="13" spans="1:8" ht="21.95" customHeight="1">
      <c r="A13" s="326" t="str">
        <f t="shared" ca="1" si="0"/>
        <v/>
      </c>
      <c r="B13" s="324"/>
      <c r="C13" s="125" t="str">
        <f>IFERROR(VLOOKUP(B13,'اسماء العملاء'!$A$2:$E$142,5,FALSE),"")</f>
        <v/>
      </c>
      <c r="D13" s="126" t="str">
        <f>IFERROR(VLOOKUP(B13,'اسماء العملاء'!$A$2:$C$142,2,FALSE),"")</f>
        <v/>
      </c>
      <c r="E13" s="177" t="str">
        <f>IFERROR(VLOOKUP(B13,'اسماء العملاء'!$A$2:$C$142,3,FALSE),"")</f>
        <v/>
      </c>
      <c r="F13" s="330" t="str">
        <f>IFERROR(VLOOKUP(B13,'اسماء العملاء'!$A$2:$J$1270,9,FALSE),"")</f>
        <v/>
      </c>
      <c r="G13" s="330" t="str">
        <f>IFERROR(VLOOKUP(B13,'اسماء العملاء'!$A$2:$J$1270,8,FALSE),"")</f>
        <v/>
      </c>
      <c r="H13" s="321" t="str">
        <f>IFERROR(VLOOKUP(B13,'اسماء العملاء'!$A$2:$J$1270,10,FALSE),"")</f>
        <v/>
      </c>
    </row>
    <row r="14" spans="1:8" ht="21.95" customHeight="1">
      <c r="A14" s="326" t="str">
        <f t="shared" ca="1" si="0"/>
        <v/>
      </c>
      <c r="B14" s="324"/>
      <c r="C14" s="125" t="str">
        <f>IFERROR(VLOOKUP(B14,'اسماء العملاء'!$A$2:$E$142,5,FALSE),"")</f>
        <v/>
      </c>
      <c r="D14" s="126" t="str">
        <f>IFERROR(VLOOKUP(B14,'اسماء العملاء'!$A$2:$C$142,2,FALSE),"")</f>
        <v/>
      </c>
      <c r="E14" s="177" t="str">
        <f>IFERROR(VLOOKUP(B14,'اسماء العملاء'!$A$2:$C$142,3,FALSE),"")</f>
        <v/>
      </c>
      <c r="F14" s="330" t="str">
        <f>IFERROR(VLOOKUP(B14,'اسماء العملاء'!$A$2:$J$1270,9,FALSE),"")</f>
        <v/>
      </c>
      <c r="G14" s="330" t="str">
        <f>IFERROR(VLOOKUP(B14,'اسماء العملاء'!$A$2:$J$1270,8,FALSE),"")</f>
        <v/>
      </c>
      <c r="H14" s="321" t="str">
        <f>IFERROR(VLOOKUP(B14,'اسماء العملاء'!$A$2:$J$1270,10,FALSE),"")</f>
        <v/>
      </c>
    </row>
    <row r="15" spans="1:8" ht="21.95" customHeight="1">
      <c r="A15" s="326" t="str">
        <f t="shared" ca="1" si="0"/>
        <v/>
      </c>
      <c r="B15" s="324"/>
      <c r="C15" s="125" t="str">
        <f>IFERROR(VLOOKUP(B15,'اسماء العملاء'!$A$2:$E$142,5,FALSE),"")</f>
        <v/>
      </c>
      <c r="D15" s="126" t="str">
        <f>IFERROR(VLOOKUP(B15,'اسماء العملاء'!$A$2:$C$142,2,FALSE),"")</f>
        <v/>
      </c>
      <c r="E15" s="177" t="str">
        <f>IFERROR(VLOOKUP(B15,'اسماء العملاء'!$A$2:$C$142,3,FALSE),"")</f>
        <v/>
      </c>
      <c r="F15" s="330" t="str">
        <f>IFERROR(VLOOKUP(B15,'اسماء العملاء'!$A$2:$J$1270,9,FALSE),"")</f>
        <v/>
      </c>
      <c r="G15" s="330" t="str">
        <f>IFERROR(VLOOKUP(B15,'اسماء العملاء'!$A$2:$J$1270,8,FALSE),"")</f>
        <v/>
      </c>
      <c r="H15" s="321" t="str">
        <f>IFERROR(VLOOKUP(B15,'اسماء العملاء'!$A$2:$J$1270,10,FALSE),"")</f>
        <v/>
      </c>
    </row>
    <row r="16" spans="1:8" ht="21.95" customHeight="1">
      <c r="A16" s="326" t="str">
        <f t="shared" ca="1" si="0"/>
        <v/>
      </c>
      <c r="B16" s="324"/>
      <c r="C16" s="125" t="str">
        <f>IFERROR(VLOOKUP(B16,'اسماء العملاء'!$A$2:$E$142,5,FALSE),"")</f>
        <v/>
      </c>
      <c r="D16" s="126" t="str">
        <f>IFERROR(VLOOKUP(B16,'اسماء العملاء'!$A$2:$C$142,2,FALSE),"")</f>
        <v/>
      </c>
      <c r="E16" s="177" t="str">
        <f>IFERROR(VLOOKUP(B16,'اسماء العملاء'!$A$2:$C$142,3,FALSE),"")</f>
        <v/>
      </c>
      <c r="F16" s="330" t="str">
        <f>IFERROR(VLOOKUP(B16,'اسماء العملاء'!$A$2:$J$1270,9,FALSE),"")</f>
        <v/>
      </c>
      <c r="G16" s="330" t="str">
        <f>IFERROR(VLOOKUP(B16,'اسماء العملاء'!$A$2:$J$1270,8,FALSE),"")</f>
        <v/>
      </c>
      <c r="H16" s="321" t="str">
        <f>IFERROR(VLOOKUP(B16,'اسماء العملاء'!$A$2:$J$1270,10,FALSE),"")</f>
        <v/>
      </c>
    </row>
    <row r="17" spans="1:8" ht="21.95" customHeight="1">
      <c r="A17" s="326" t="str">
        <f t="shared" ca="1" si="0"/>
        <v/>
      </c>
      <c r="B17" s="324"/>
      <c r="C17" s="125" t="str">
        <f>IFERROR(VLOOKUP(B17,'اسماء العملاء'!$A$2:$E$142,5,FALSE),"")</f>
        <v/>
      </c>
      <c r="D17" s="126" t="str">
        <f>IFERROR(VLOOKUP(B17,'اسماء العملاء'!$A$2:$C$142,2,FALSE),"")</f>
        <v/>
      </c>
      <c r="E17" s="177" t="str">
        <f>IFERROR(VLOOKUP(B17,'اسماء العملاء'!$A$2:$C$142,3,FALSE),"")</f>
        <v/>
      </c>
      <c r="F17" s="330" t="str">
        <f>IFERROR(VLOOKUP(B17,'اسماء العملاء'!$A$2:$J$1270,9,FALSE),"")</f>
        <v/>
      </c>
      <c r="G17" s="330" t="str">
        <f>IFERROR(VLOOKUP(B17,'اسماء العملاء'!$A$2:$J$1270,8,FALSE),"")</f>
        <v/>
      </c>
      <c r="H17" s="321" t="str">
        <f>IFERROR(VLOOKUP(B17,'اسماء العملاء'!$A$2:$J$1270,10,FALSE),"")</f>
        <v/>
      </c>
    </row>
    <row r="18" spans="1:8" ht="21.95" customHeight="1">
      <c r="A18" s="326" t="str">
        <f t="shared" ca="1" si="0"/>
        <v/>
      </c>
      <c r="B18" s="324"/>
      <c r="C18" s="125" t="str">
        <f>IFERROR(VLOOKUP(B18,'اسماء العملاء'!$A$2:$E$142,5,FALSE),"")</f>
        <v/>
      </c>
      <c r="D18" s="126" t="str">
        <f>IFERROR(VLOOKUP(B18,'اسماء العملاء'!$A$2:$C$142,2,FALSE),"")</f>
        <v/>
      </c>
      <c r="E18" s="177" t="str">
        <f>IFERROR(VLOOKUP(B18,'اسماء العملاء'!$A$2:$C$142,3,FALSE),"")</f>
        <v/>
      </c>
      <c r="F18" s="330" t="str">
        <f>IFERROR(VLOOKUP(B18,'اسماء العملاء'!$A$2:$J$1270,9,FALSE),"")</f>
        <v/>
      </c>
      <c r="G18" s="330" t="str">
        <f>IFERROR(VLOOKUP(B18,'اسماء العملاء'!$A$2:$J$1270,8,FALSE),"")</f>
        <v/>
      </c>
      <c r="H18" s="321" t="str">
        <f>IFERROR(VLOOKUP(B18,'اسماء العملاء'!$A$2:$J$1270,10,FALSE),"")</f>
        <v/>
      </c>
    </row>
    <row r="19" spans="1:8" ht="21.95" customHeight="1">
      <c r="A19" s="326" t="str">
        <f t="shared" ca="1" si="0"/>
        <v/>
      </c>
      <c r="B19" s="324"/>
      <c r="C19" s="125" t="str">
        <f>IFERROR(VLOOKUP(B19,'اسماء العملاء'!$A$2:$E$142,5,FALSE),"")</f>
        <v/>
      </c>
      <c r="D19" s="126" t="str">
        <f>IFERROR(VLOOKUP(B19,'اسماء العملاء'!$A$2:$C$142,2,FALSE),"")</f>
        <v/>
      </c>
      <c r="E19" s="177" t="str">
        <f>IFERROR(VLOOKUP(B19,'اسماء العملاء'!$A$2:$C$142,3,FALSE),"")</f>
        <v/>
      </c>
      <c r="F19" s="330" t="str">
        <f>IFERROR(VLOOKUP(B19,'اسماء العملاء'!$A$2:$J$1270,9,FALSE),"")</f>
        <v/>
      </c>
      <c r="G19" s="330" t="str">
        <f>IFERROR(VLOOKUP(B19,'اسماء العملاء'!$A$2:$J$1270,8,FALSE),"")</f>
        <v/>
      </c>
      <c r="H19" s="321" t="str">
        <f>IFERROR(VLOOKUP(B19,'اسماء العملاء'!$A$2:$J$1270,10,FALSE),"")</f>
        <v/>
      </c>
    </row>
    <row r="20" spans="1:8" ht="21.95" customHeight="1">
      <c r="A20" s="326" t="str">
        <f t="shared" ca="1" si="0"/>
        <v/>
      </c>
      <c r="B20" s="324"/>
      <c r="C20" s="125" t="str">
        <f>IFERROR(VLOOKUP(B20,'اسماء العملاء'!$A$2:$E$142,5,FALSE),"")</f>
        <v/>
      </c>
      <c r="D20" s="126" t="str">
        <f>IFERROR(VLOOKUP(B20,'اسماء العملاء'!$A$2:$C$142,2,FALSE),"")</f>
        <v/>
      </c>
      <c r="E20" s="177" t="str">
        <f>IFERROR(VLOOKUP(B20,'اسماء العملاء'!$A$2:$C$142,3,FALSE),"")</f>
        <v/>
      </c>
      <c r="F20" s="330" t="str">
        <f>IFERROR(VLOOKUP(B20,'اسماء العملاء'!$A$2:$J$1270,9,FALSE),"")</f>
        <v/>
      </c>
      <c r="G20" s="330" t="str">
        <f>IFERROR(VLOOKUP(B20,'اسماء العملاء'!$A$2:$J$1270,8,FALSE),"")</f>
        <v/>
      </c>
      <c r="H20" s="321" t="str">
        <f>IFERROR(VLOOKUP(B20,'اسماء العملاء'!$A$2:$J$1270,10,FALSE),"")</f>
        <v/>
      </c>
    </row>
    <row r="21" spans="1:8" ht="21.95" customHeight="1">
      <c r="A21" s="326" t="str">
        <f t="shared" ca="1" si="0"/>
        <v/>
      </c>
      <c r="B21" s="324"/>
      <c r="C21" s="125" t="str">
        <f>IFERROR(VLOOKUP(B21,'اسماء العملاء'!$A$2:$E$142,5,FALSE),"")</f>
        <v/>
      </c>
      <c r="D21" s="126" t="str">
        <f>IFERROR(VLOOKUP(B21,'اسماء العملاء'!$A$2:$C$142,2,FALSE),"")</f>
        <v/>
      </c>
      <c r="E21" s="177" t="str">
        <f>IFERROR(VLOOKUP(B21,'اسماء العملاء'!$A$2:$C$142,3,FALSE),"")</f>
        <v/>
      </c>
      <c r="F21" s="330" t="str">
        <f>IFERROR(VLOOKUP(B21,'اسماء العملاء'!$A$2:$J$1270,9,FALSE),"")</f>
        <v/>
      </c>
      <c r="G21" s="330" t="str">
        <f>IFERROR(VLOOKUP(B21,'اسماء العملاء'!$A$2:$J$1270,8,FALSE),"")</f>
        <v/>
      </c>
      <c r="H21" s="321" t="str">
        <f>IFERROR(VLOOKUP(B21,'اسماء العملاء'!$A$2:$J$1270,10,FALSE),"")</f>
        <v/>
      </c>
    </row>
    <row r="22" spans="1:8" ht="21.95" customHeight="1">
      <c r="A22" s="326" t="str">
        <f t="shared" ca="1" si="0"/>
        <v/>
      </c>
      <c r="B22" s="324"/>
      <c r="C22" s="125" t="str">
        <f>IFERROR(VLOOKUP(B22,'اسماء العملاء'!$A$2:$E$142,5,FALSE),"")</f>
        <v/>
      </c>
      <c r="D22" s="126" t="str">
        <f>IFERROR(VLOOKUP(B22,'اسماء العملاء'!$A$2:$C$142,2,FALSE),"")</f>
        <v/>
      </c>
      <c r="E22" s="177" t="str">
        <f>IFERROR(VLOOKUP(B22,'اسماء العملاء'!$A$2:$C$142,3,FALSE),"")</f>
        <v/>
      </c>
      <c r="F22" s="330" t="str">
        <f>IFERROR(VLOOKUP(B22,'اسماء العملاء'!$A$2:$J$1270,9,FALSE),"")</f>
        <v/>
      </c>
      <c r="G22" s="330" t="str">
        <f>IFERROR(VLOOKUP(B22,'اسماء العملاء'!$A$2:$J$1270,8,FALSE),"")</f>
        <v/>
      </c>
      <c r="H22" s="321" t="str">
        <f>IFERROR(VLOOKUP(B22,'اسماء العملاء'!$A$2:$J$1270,10,FALSE),"")</f>
        <v/>
      </c>
    </row>
    <row r="23" spans="1:8" ht="21.95" customHeight="1">
      <c r="A23" s="326" t="str">
        <f t="shared" ca="1" si="0"/>
        <v/>
      </c>
      <c r="B23" s="324"/>
      <c r="C23" s="125" t="str">
        <f>IFERROR(VLOOKUP(B23,'اسماء العملاء'!$A$2:$E$142,5,FALSE),"")</f>
        <v/>
      </c>
      <c r="D23" s="126" t="str">
        <f>IFERROR(VLOOKUP(B23,'اسماء العملاء'!$A$2:$C$142,2,FALSE),"")</f>
        <v/>
      </c>
      <c r="E23" s="177" t="str">
        <f>IFERROR(VLOOKUP(B23,'اسماء العملاء'!$A$2:$C$142,3,FALSE),"")</f>
        <v/>
      </c>
      <c r="F23" s="330" t="str">
        <f>IFERROR(VLOOKUP(B23,'اسماء العملاء'!$A$2:$J$1270,9,FALSE),"")</f>
        <v/>
      </c>
      <c r="G23" s="330" t="str">
        <f>IFERROR(VLOOKUP(B23,'اسماء العملاء'!$A$2:$J$1270,8,FALSE),"")</f>
        <v/>
      </c>
      <c r="H23" s="321" t="str">
        <f>IFERROR(VLOOKUP(B23,'اسماء العملاء'!$A$2:$J$1270,10,FALSE),"")</f>
        <v/>
      </c>
    </row>
    <row r="24" spans="1:8" ht="21.95" customHeight="1">
      <c r="A24" s="326" t="str">
        <f t="shared" ca="1" si="0"/>
        <v/>
      </c>
      <c r="B24" s="324"/>
      <c r="C24" s="125" t="str">
        <f>IFERROR(VLOOKUP(B24,'اسماء العملاء'!$A$2:$E$142,5,FALSE),"")</f>
        <v/>
      </c>
      <c r="D24" s="126" t="str">
        <f>IFERROR(VLOOKUP(B24,'اسماء العملاء'!$A$2:$C$142,2,FALSE),"")</f>
        <v/>
      </c>
      <c r="E24" s="177" t="str">
        <f>IFERROR(VLOOKUP(B24,'اسماء العملاء'!$A$2:$C$142,3,FALSE),"")</f>
        <v/>
      </c>
      <c r="F24" s="330" t="str">
        <f>IFERROR(VLOOKUP(B24,'اسماء العملاء'!$A$2:$J$1270,9,FALSE),"")</f>
        <v/>
      </c>
      <c r="G24" s="330" t="str">
        <f>IFERROR(VLOOKUP(B24,'اسماء العملاء'!$A$2:$J$1270,8,FALSE),"")</f>
        <v/>
      </c>
      <c r="H24" s="321" t="str">
        <f>IFERROR(VLOOKUP(B24,'اسماء العملاء'!$A$2:$J$1270,10,FALSE),"")</f>
        <v/>
      </c>
    </row>
    <row r="25" spans="1:8" ht="21.95" customHeight="1">
      <c r="A25" s="326" t="str">
        <f t="shared" ca="1" si="0"/>
        <v/>
      </c>
      <c r="B25" s="324"/>
      <c r="C25" s="125" t="str">
        <f>IFERROR(VLOOKUP(B25,'اسماء العملاء'!$A$2:$E$142,5,FALSE),"")</f>
        <v/>
      </c>
      <c r="D25" s="126" t="str">
        <f>IFERROR(VLOOKUP(B25,'اسماء العملاء'!$A$2:$C$142,2,FALSE),"")</f>
        <v/>
      </c>
      <c r="E25" s="177" t="str">
        <f>IFERROR(VLOOKUP(B25,'اسماء العملاء'!$A$2:$C$142,3,FALSE),"")</f>
        <v/>
      </c>
      <c r="F25" s="330" t="str">
        <f>IFERROR(VLOOKUP(B25,'اسماء العملاء'!$A$2:$J$1270,9,FALSE),"")</f>
        <v/>
      </c>
      <c r="G25" s="330" t="str">
        <f>IFERROR(VLOOKUP(B25,'اسماء العملاء'!$A$2:$J$1270,8,FALSE),"")</f>
        <v/>
      </c>
      <c r="H25" s="321" t="str">
        <f>IFERROR(VLOOKUP(B25,'اسماء العملاء'!$A$2:$J$1270,10,FALSE),"")</f>
        <v/>
      </c>
    </row>
    <row r="26" spans="1:8" ht="21.95" customHeight="1">
      <c r="A26" s="326" t="str">
        <f t="shared" ca="1" si="0"/>
        <v/>
      </c>
      <c r="B26" s="324"/>
      <c r="C26" s="125" t="str">
        <f>IFERROR(VLOOKUP(B26,'اسماء العملاء'!$A$2:$E$142,5,FALSE),"")</f>
        <v/>
      </c>
      <c r="D26" s="126" t="str">
        <f>IFERROR(VLOOKUP(B26,'اسماء العملاء'!$A$2:$C$142,2,FALSE),"")</f>
        <v/>
      </c>
      <c r="E26" s="177" t="str">
        <f>IFERROR(VLOOKUP(B26,'اسماء العملاء'!$A$2:$C$142,3,FALSE),"")</f>
        <v/>
      </c>
      <c r="F26" s="330" t="str">
        <f>IFERROR(VLOOKUP(B26,'اسماء العملاء'!$A$2:$J$1270,9,FALSE),"")</f>
        <v/>
      </c>
      <c r="G26" s="330" t="str">
        <f>IFERROR(VLOOKUP(B26,'اسماء العملاء'!$A$2:$J$1270,8,FALSE),"")</f>
        <v/>
      </c>
      <c r="H26" s="321" t="str">
        <f>IFERROR(VLOOKUP(B26,'اسماء العملاء'!$A$2:$J$1270,10,FALSE),"")</f>
        <v/>
      </c>
    </row>
    <row r="27" spans="1:8" ht="21.95" customHeight="1">
      <c r="A27" s="326" t="str">
        <f t="shared" ca="1" si="0"/>
        <v/>
      </c>
      <c r="B27" s="324"/>
      <c r="C27" s="125" t="str">
        <f>IFERROR(VLOOKUP(B27,'اسماء العملاء'!$A$2:$E$142,5,FALSE),"")</f>
        <v/>
      </c>
      <c r="D27" s="126" t="str">
        <f>IFERROR(VLOOKUP(B27,'اسماء العملاء'!$A$2:$C$142,2,FALSE),"")</f>
        <v/>
      </c>
      <c r="E27" s="177" t="str">
        <f>IFERROR(VLOOKUP(B27,'اسماء العملاء'!$A$2:$C$142,3,FALSE),"")</f>
        <v/>
      </c>
      <c r="F27" s="330" t="str">
        <f>IFERROR(VLOOKUP(B27,'اسماء العملاء'!$A$2:$J$1270,9,FALSE),"")</f>
        <v/>
      </c>
      <c r="G27" s="330" t="str">
        <f>IFERROR(VLOOKUP(B27,'اسماء العملاء'!$A$2:$J$1270,8,FALSE),"")</f>
        <v/>
      </c>
      <c r="H27" s="321" t="str">
        <f>IFERROR(VLOOKUP(B27,'اسماء العملاء'!$A$2:$J$1270,10,FALSE),"")</f>
        <v/>
      </c>
    </row>
    <row r="28" spans="1:8" ht="21.95" customHeight="1">
      <c r="A28" s="326" t="str">
        <f t="shared" ca="1" si="0"/>
        <v/>
      </c>
      <c r="B28" s="324"/>
      <c r="C28" s="125" t="str">
        <f>IFERROR(VLOOKUP(B28,'اسماء العملاء'!$A$2:$E$142,5,FALSE),"")</f>
        <v/>
      </c>
      <c r="D28" s="126" t="str">
        <f>IFERROR(VLOOKUP(B28,'اسماء العملاء'!$A$2:$C$142,2,FALSE),"")</f>
        <v/>
      </c>
      <c r="E28" s="177" t="str">
        <f>IFERROR(VLOOKUP(B28,'اسماء العملاء'!$A$2:$C$142,3,FALSE),"")</f>
        <v/>
      </c>
      <c r="F28" s="330" t="str">
        <f>IFERROR(VLOOKUP(B28,'اسماء العملاء'!$A$2:$J$1270,9,FALSE),"")</f>
        <v/>
      </c>
      <c r="G28" s="330" t="str">
        <f>IFERROR(VLOOKUP(B28,'اسماء العملاء'!$A$2:$J$1270,8,FALSE),"")</f>
        <v/>
      </c>
      <c r="H28" s="321" t="str">
        <f>IFERROR(VLOOKUP(B28,'اسماء العملاء'!$A$2:$J$1270,10,FALSE),"")</f>
        <v/>
      </c>
    </row>
    <row r="29" spans="1:8" ht="21.95" customHeight="1">
      <c r="A29" s="326" t="str">
        <f t="shared" ca="1" si="0"/>
        <v/>
      </c>
      <c r="B29" s="324"/>
      <c r="C29" s="125" t="str">
        <f>IFERROR(VLOOKUP(B29,'اسماء العملاء'!$A$2:$E$142,5,FALSE),"")</f>
        <v/>
      </c>
      <c r="D29" s="126" t="str">
        <f>IFERROR(VLOOKUP(B29,'اسماء العملاء'!$A$2:$C$142,2,FALSE),"")</f>
        <v/>
      </c>
      <c r="E29" s="177" t="str">
        <f>IFERROR(VLOOKUP(B29,'اسماء العملاء'!$A$2:$C$142,3,FALSE),"")</f>
        <v/>
      </c>
      <c r="F29" s="330" t="str">
        <f>IFERROR(VLOOKUP(B29,'اسماء العملاء'!$A$2:$J$1270,9,FALSE),"")</f>
        <v/>
      </c>
      <c r="G29" s="330" t="str">
        <f>IFERROR(VLOOKUP(B29,'اسماء العملاء'!$A$2:$J$1270,8,FALSE),"")</f>
        <v/>
      </c>
      <c r="H29" s="321" t="str">
        <f>IFERROR(VLOOKUP(B29,'اسماء العملاء'!$A$2:$J$1270,10,FALSE),"")</f>
        <v/>
      </c>
    </row>
    <row r="30" spans="1:8" ht="21.95" customHeight="1">
      <c r="A30" s="326" t="str">
        <f t="shared" ca="1" si="0"/>
        <v/>
      </c>
      <c r="B30" s="324"/>
      <c r="C30" s="125" t="str">
        <f>IFERROR(VLOOKUP(B30,'اسماء العملاء'!$A$2:$E$142,5,FALSE),"")</f>
        <v/>
      </c>
      <c r="D30" s="126" t="str">
        <f>IFERROR(VLOOKUP(B30,'اسماء العملاء'!$A$2:$C$142,2,FALSE),"")</f>
        <v/>
      </c>
      <c r="E30" s="177" t="str">
        <f>IFERROR(VLOOKUP(B30,'اسماء العملاء'!$A$2:$C$142,3,FALSE),"")</f>
        <v/>
      </c>
      <c r="F30" s="330" t="str">
        <f>IFERROR(VLOOKUP(B30,'اسماء العملاء'!$A$2:$J$1270,9,FALSE),"")</f>
        <v/>
      </c>
      <c r="G30" s="330" t="str">
        <f>IFERROR(VLOOKUP(B30,'اسماء العملاء'!$A$2:$J$1270,8,FALSE),"")</f>
        <v/>
      </c>
      <c r="H30" s="321" t="str">
        <f>IFERROR(VLOOKUP(B30,'اسماء العملاء'!$A$2:$J$1270,10,FALSE),"")</f>
        <v/>
      </c>
    </row>
    <row r="31" spans="1:8" ht="21.95" customHeight="1">
      <c r="A31" s="326" t="str">
        <f t="shared" ca="1" si="0"/>
        <v/>
      </c>
      <c r="B31" s="324"/>
      <c r="C31" s="125" t="str">
        <f>IFERROR(VLOOKUP(B31,'اسماء العملاء'!$A$2:$E$142,5,FALSE),"")</f>
        <v/>
      </c>
      <c r="D31" s="126" t="str">
        <f>IFERROR(VLOOKUP(B31,'اسماء العملاء'!$A$2:$C$142,2,FALSE),"")</f>
        <v/>
      </c>
      <c r="E31" s="177" t="str">
        <f>IFERROR(VLOOKUP(B31,'اسماء العملاء'!$A$2:$C$142,3,FALSE),"")</f>
        <v/>
      </c>
      <c r="F31" s="330" t="str">
        <f>IFERROR(VLOOKUP(B31,'اسماء العملاء'!$A$2:$J$1270,9,FALSE),"")</f>
        <v/>
      </c>
      <c r="G31" s="330" t="str">
        <f>IFERROR(VLOOKUP(B31,'اسماء العملاء'!$A$2:$J$1270,8,FALSE),"")</f>
        <v/>
      </c>
      <c r="H31" s="321" t="str">
        <f>IFERROR(VLOOKUP(B31,'اسماء العملاء'!$A$2:$J$1270,10,FALSE),"")</f>
        <v/>
      </c>
    </row>
    <row r="32" spans="1:8" ht="21.95" customHeight="1">
      <c r="A32" s="326" t="str">
        <f t="shared" ca="1" si="0"/>
        <v/>
      </c>
      <c r="B32" s="324"/>
      <c r="C32" s="125" t="str">
        <f>IFERROR(VLOOKUP(B32,'اسماء العملاء'!$A$2:$E$142,5,FALSE),"")</f>
        <v/>
      </c>
      <c r="D32" s="126" t="str">
        <f>IFERROR(VLOOKUP(B32,'اسماء العملاء'!$A$2:$C$142,2,FALSE),"")</f>
        <v/>
      </c>
      <c r="E32" s="177" t="str">
        <f>IFERROR(VLOOKUP(B32,'اسماء العملاء'!$A$2:$C$142,3,FALSE),"")</f>
        <v/>
      </c>
      <c r="F32" s="330" t="str">
        <f>IFERROR(VLOOKUP(B32,'اسماء العملاء'!$A$2:$J$1270,9,FALSE),"")</f>
        <v/>
      </c>
      <c r="G32" s="330" t="str">
        <f>IFERROR(VLOOKUP(B32,'اسماء العملاء'!$A$2:$J$1270,8,FALSE),"")</f>
        <v/>
      </c>
      <c r="H32" s="321" t="str">
        <f>IFERROR(VLOOKUP(B32,'اسماء العملاء'!$A$2:$J$1270,10,FALSE),"")</f>
        <v/>
      </c>
    </row>
    <row r="33" spans="1:8" ht="21.95" customHeight="1">
      <c r="A33" s="326" t="str">
        <f t="shared" ca="1" si="0"/>
        <v/>
      </c>
      <c r="B33" s="324"/>
      <c r="C33" s="125" t="str">
        <f>IFERROR(VLOOKUP(B33,'اسماء العملاء'!$A$2:$E$142,5,FALSE),"")</f>
        <v/>
      </c>
      <c r="D33" s="126" t="str">
        <f>IFERROR(VLOOKUP(B33,'اسماء العملاء'!$A$2:$C$142,2,FALSE),"")</f>
        <v/>
      </c>
      <c r="E33" s="177" t="str">
        <f>IFERROR(VLOOKUP(B33,'اسماء العملاء'!$A$2:$C$142,3,FALSE),"")</f>
        <v/>
      </c>
      <c r="F33" s="330" t="str">
        <f>IFERROR(VLOOKUP(B33,'اسماء العملاء'!$A$2:$J$1270,9,FALSE),"")</f>
        <v/>
      </c>
      <c r="G33" s="330" t="str">
        <f>IFERROR(VLOOKUP(B33,'اسماء العملاء'!$A$2:$J$1270,8,FALSE),"")</f>
        <v/>
      </c>
      <c r="H33" s="321" t="str">
        <f>IFERROR(VLOOKUP(B33,'اسماء العملاء'!$A$2:$J$1270,10,FALSE),"")</f>
        <v/>
      </c>
    </row>
    <row r="34" spans="1:8" ht="21.95" customHeight="1">
      <c r="A34" s="326" t="str">
        <f t="shared" ca="1" si="0"/>
        <v/>
      </c>
      <c r="B34" s="324"/>
      <c r="C34" s="125" t="str">
        <f>IFERROR(VLOOKUP(B34,'اسماء العملاء'!$A$2:$E$142,5,FALSE),"")</f>
        <v/>
      </c>
      <c r="D34" s="126" t="str">
        <f>IFERROR(VLOOKUP(B34,'اسماء العملاء'!$A$2:$C$142,2,FALSE),"")</f>
        <v/>
      </c>
      <c r="E34" s="177" t="str">
        <f>IFERROR(VLOOKUP(B34,'اسماء العملاء'!$A$2:$C$142,3,FALSE),"")</f>
        <v/>
      </c>
      <c r="F34" s="330" t="str">
        <f>IFERROR(VLOOKUP(B34,'اسماء العملاء'!$A$2:$J$1270,9,FALSE),"")</f>
        <v/>
      </c>
      <c r="G34" s="330" t="str">
        <f>IFERROR(VLOOKUP(B34,'اسماء العملاء'!$A$2:$J$1270,8,FALSE),"")</f>
        <v/>
      </c>
      <c r="H34" s="321" t="str">
        <f>IFERROR(VLOOKUP(B34,'اسماء العملاء'!$A$2:$J$1270,10,FALSE),"")</f>
        <v/>
      </c>
    </row>
    <row r="35" spans="1:8" ht="21.95" customHeight="1">
      <c r="A35" s="326" t="str">
        <f t="shared" ca="1" si="0"/>
        <v/>
      </c>
      <c r="B35" s="324"/>
      <c r="C35" s="125" t="str">
        <f>IFERROR(VLOOKUP(B35,'اسماء العملاء'!$A$2:$E$142,5,FALSE),"")</f>
        <v/>
      </c>
      <c r="D35" s="126" t="str">
        <f>IFERROR(VLOOKUP(B35,'اسماء العملاء'!$A$2:$C$142,2,FALSE),"")</f>
        <v/>
      </c>
      <c r="E35" s="177" t="str">
        <f>IFERROR(VLOOKUP(B35,'اسماء العملاء'!$A$2:$C$142,3,FALSE),"")</f>
        <v/>
      </c>
      <c r="F35" s="330" t="str">
        <f>IFERROR(VLOOKUP(B35,'اسماء العملاء'!$A$2:$J$1270,9,FALSE),"")</f>
        <v/>
      </c>
      <c r="G35" s="330" t="str">
        <f>IFERROR(VLOOKUP(B35,'اسماء العملاء'!$A$2:$J$1270,8,FALSE),"")</f>
        <v/>
      </c>
      <c r="H35" s="321" t="str">
        <f>IFERROR(VLOOKUP(B35,'اسماء العملاء'!$A$2:$J$1270,10,FALSE),"")</f>
        <v/>
      </c>
    </row>
    <row r="36" spans="1:8" ht="21.95" customHeight="1">
      <c r="A36" s="326" t="str">
        <f t="shared" ca="1" si="0"/>
        <v/>
      </c>
      <c r="B36" s="324"/>
      <c r="C36" s="125" t="str">
        <f>IFERROR(VLOOKUP(B36,'اسماء العملاء'!$A$2:$E$142,5,FALSE),"")</f>
        <v/>
      </c>
      <c r="D36" s="126" t="str">
        <f>IFERROR(VLOOKUP(B36,'اسماء العملاء'!$A$2:$C$142,2,FALSE),"")</f>
        <v/>
      </c>
      <c r="E36" s="177" t="str">
        <f>IFERROR(VLOOKUP(B36,'اسماء العملاء'!$A$2:$C$142,3,FALSE),"")</f>
        <v/>
      </c>
      <c r="F36" s="330" t="str">
        <f>IFERROR(VLOOKUP(B36,'اسماء العملاء'!$A$2:$J$1270,9,FALSE),"")</f>
        <v/>
      </c>
      <c r="G36" s="330" t="str">
        <f>IFERROR(VLOOKUP(B36,'اسماء العملاء'!$A$2:$J$1270,8,FALSE),"")</f>
        <v/>
      </c>
      <c r="H36" s="321" t="str">
        <f>IFERROR(VLOOKUP(B36,'اسماء العملاء'!$A$2:$J$1270,10,FALSE),"")</f>
        <v/>
      </c>
    </row>
    <row r="37" spans="1:8" ht="21.95" customHeight="1">
      <c r="A37" s="326" t="str">
        <f t="shared" ca="1" si="0"/>
        <v/>
      </c>
      <c r="B37" s="324"/>
      <c r="C37" s="125" t="str">
        <f>IFERROR(VLOOKUP(B37,'اسماء العملاء'!$A$2:$E$142,5,FALSE),"")</f>
        <v/>
      </c>
      <c r="D37" s="126" t="str">
        <f>IFERROR(VLOOKUP(B37,'اسماء العملاء'!$A$2:$C$142,2,FALSE),"")</f>
        <v/>
      </c>
      <c r="E37" s="177" t="str">
        <f>IFERROR(VLOOKUP(B37,'اسماء العملاء'!$A$2:$C$142,3,FALSE),"")</f>
        <v/>
      </c>
      <c r="F37" s="330" t="str">
        <f>IFERROR(VLOOKUP(B37,'اسماء العملاء'!$A$2:$J$1270,9,FALSE),"")</f>
        <v/>
      </c>
      <c r="G37" s="330" t="str">
        <f>IFERROR(VLOOKUP(B37,'اسماء العملاء'!$A$2:$J$1270,8,FALSE),"")</f>
        <v/>
      </c>
      <c r="H37" s="321" t="str">
        <f>IFERROR(VLOOKUP(B37,'اسماء العملاء'!$A$2:$J$1270,10,FALSE),"")</f>
        <v/>
      </c>
    </row>
    <row r="38" spans="1:8" ht="21.95" customHeight="1">
      <c r="A38" s="326" t="str">
        <f t="shared" ca="1" si="0"/>
        <v/>
      </c>
      <c r="B38" s="324"/>
      <c r="C38" s="125" t="str">
        <f>IFERROR(VLOOKUP(B38,'اسماء العملاء'!$A$2:$E$142,5,FALSE),"")</f>
        <v/>
      </c>
      <c r="D38" s="126" t="str">
        <f>IFERROR(VLOOKUP(B38,'اسماء العملاء'!$A$2:$C$142,2,FALSE),"")</f>
        <v/>
      </c>
      <c r="E38" s="177" t="str">
        <f>IFERROR(VLOOKUP(B38,'اسماء العملاء'!$A$2:$C$142,3,FALSE),"")</f>
        <v/>
      </c>
      <c r="F38" s="330" t="str">
        <f>IFERROR(VLOOKUP(B38,'اسماء العملاء'!$A$2:$J$1270,9,FALSE),"")</f>
        <v/>
      </c>
      <c r="G38" s="330" t="str">
        <f>IFERROR(VLOOKUP(B38,'اسماء العملاء'!$A$2:$J$1270,8,FALSE),"")</f>
        <v/>
      </c>
      <c r="H38" s="321" t="str">
        <f>IFERROR(VLOOKUP(B38,'اسماء العملاء'!$A$2:$J$1270,10,FALSE),"")</f>
        <v/>
      </c>
    </row>
    <row r="39" spans="1:8" ht="21.95" customHeight="1">
      <c r="A39" s="326" t="str">
        <f t="shared" ca="1" si="0"/>
        <v/>
      </c>
      <c r="B39" s="324"/>
      <c r="C39" s="125" t="str">
        <f>IFERROR(VLOOKUP(B39,'اسماء العملاء'!$A$2:$E$142,5,FALSE),"")</f>
        <v/>
      </c>
      <c r="D39" s="126" t="str">
        <f>IFERROR(VLOOKUP(B39,'اسماء العملاء'!$A$2:$C$142,2,FALSE),"")</f>
        <v/>
      </c>
      <c r="E39" s="177" t="str">
        <f>IFERROR(VLOOKUP(B39,'اسماء العملاء'!$A$2:$C$142,3,FALSE),"")</f>
        <v/>
      </c>
      <c r="F39" s="330" t="str">
        <f>IFERROR(VLOOKUP(B39,'اسماء العملاء'!$A$2:$J$1270,9,FALSE),"")</f>
        <v/>
      </c>
      <c r="G39" s="330" t="str">
        <f>IFERROR(VLOOKUP(B39,'اسماء العملاء'!$A$2:$J$1270,8,FALSE),"")</f>
        <v/>
      </c>
      <c r="H39" s="321" t="str">
        <f>IFERROR(VLOOKUP(B39,'اسماء العملاء'!$A$2:$J$1270,10,FALSE),"")</f>
        <v/>
      </c>
    </row>
    <row r="40" spans="1:8" ht="21.95" customHeight="1">
      <c r="A40" s="326" t="str">
        <f t="shared" ca="1" si="0"/>
        <v/>
      </c>
      <c r="B40" s="324"/>
      <c r="C40" s="125" t="str">
        <f>IFERROR(VLOOKUP(B40,'اسماء العملاء'!$A$2:$E$142,5,FALSE),"")</f>
        <v/>
      </c>
      <c r="D40" s="126" t="str">
        <f>IFERROR(VLOOKUP(B40,'اسماء العملاء'!$A$2:$C$142,2,FALSE),"")</f>
        <v/>
      </c>
      <c r="E40" s="177" t="str">
        <f>IFERROR(VLOOKUP(B40,'اسماء العملاء'!$A$2:$C$142,3,FALSE),"")</f>
        <v/>
      </c>
      <c r="F40" s="330" t="str">
        <f>IFERROR(VLOOKUP(B40,'اسماء العملاء'!$A$2:$J$1270,9,FALSE),"")</f>
        <v/>
      </c>
      <c r="G40" s="330" t="str">
        <f>IFERROR(VLOOKUP(B40,'اسماء العملاء'!$A$2:$J$1270,8,FALSE),"")</f>
        <v/>
      </c>
      <c r="H40" s="321" t="str">
        <f>IFERROR(VLOOKUP(B40,'اسماء العملاء'!$A$2:$J$1270,10,FALSE),"")</f>
        <v/>
      </c>
    </row>
    <row r="41" spans="1:8" ht="21.95" customHeight="1">
      <c r="A41" s="326" t="str">
        <f t="shared" ca="1" si="0"/>
        <v/>
      </c>
      <c r="B41" s="324"/>
      <c r="C41" s="125" t="str">
        <f>IFERROR(VLOOKUP(B41,'اسماء العملاء'!$A$2:$E$142,5,FALSE),"")</f>
        <v/>
      </c>
      <c r="D41" s="126" t="str">
        <f>IFERROR(VLOOKUP(B41,'اسماء العملاء'!$A$2:$C$142,2,FALSE),"")</f>
        <v/>
      </c>
      <c r="E41" s="177" t="str">
        <f>IFERROR(VLOOKUP(B41,'اسماء العملاء'!$A$2:$C$142,3,FALSE),"")</f>
        <v/>
      </c>
      <c r="F41" s="330" t="str">
        <f>IFERROR(VLOOKUP(B41,'اسماء العملاء'!$A$2:$J$1270,9,FALSE),"")</f>
        <v/>
      </c>
      <c r="G41" s="330" t="str">
        <f>IFERROR(VLOOKUP(B41,'اسماء العملاء'!$A$2:$J$1270,8,FALSE),"")</f>
        <v/>
      </c>
      <c r="H41" s="321" t="str">
        <f>IFERROR(VLOOKUP(B41,'اسماء العملاء'!$A$2:$J$1270,10,FALSE),"")</f>
        <v/>
      </c>
    </row>
    <row r="42" spans="1:8" ht="21.95" customHeight="1">
      <c r="A42" s="326" t="str">
        <f t="shared" ca="1" si="0"/>
        <v/>
      </c>
      <c r="B42" s="324"/>
      <c r="C42" s="125" t="str">
        <f>IFERROR(VLOOKUP(B42,'اسماء العملاء'!$A$2:$E$142,5,FALSE),"")</f>
        <v/>
      </c>
      <c r="D42" s="126" t="str">
        <f>IFERROR(VLOOKUP(B42,'اسماء العملاء'!$A$2:$C$142,2,FALSE),"")</f>
        <v/>
      </c>
      <c r="E42" s="177" t="str">
        <f>IFERROR(VLOOKUP(B42,'اسماء العملاء'!$A$2:$C$142,3,FALSE),"")</f>
        <v/>
      </c>
      <c r="F42" s="330" t="str">
        <f>IFERROR(VLOOKUP(B42,'اسماء العملاء'!$A$2:$J$1270,9,FALSE),"")</f>
        <v/>
      </c>
      <c r="G42" s="330" t="str">
        <f>IFERROR(VLOOKUP(B42,'اسماء العملاء'!$A$2:$J$1270,8,FALSE),"")</f>
        <v/>
      </c>
      <c r="H42" s="321" t="str">
        <f>IFERROR(VLOOKUP(B42,'اسماء العملاء'!$A$2:$J$1270,10,FALSE),"")</f>
        <v/>
      </c>
    </row>
    <row r="43" spans="1:8" ht="21.95" customHeight="1">
      <c r="A43" s="326" t="str">
        <f t="shared" ca="1" si="0"/>
        <v/>
      </c>
      <c r="B43" s="324"/>
      <c r="C43" s="125" t="str">
        <f>IFERROR(VLOOKUP(B43,'اسماء العملاء'!$A$2:$E$142,5,FALSE),"")</f>
        <v/>
      </c>
      <c r="D43" s="126" t="str">
        <f>IFERROR(VLOOKUP(B43,'اسماء العملاء'!$A$2:$C$142,2,FALSE),"")</f>
        <v/>
      </c>
      <c r="E43" s="177" t="str">
        <f>IFERROR(VLOOKUP(B43,'اسماء العملاء'!$A$2:$C$142,3,FALSE),"")</f>
        <v/>
      </c>
      <c r="F43" s="330" t="str">
        <f>IFERROR(VLOOKUP(B43,'اسماء العملاء'!$A$2:$J$1270,9,FALSE),"")</f>
        <v/>
      </c>
      <c r="G43" s="330" t="str">
        <f>IFERROR(VLOOKUP(B43,'اسماء العملاء'!$A$2:$J$1270,8,FALSE),"")</f>
        <v/>
      </c>
      <c r="H43" s="321" t="str">
        <f>IFERROR(VLOOKUP(B43,'اسماء العملاء'!$A$2:$J$1270,10,FALSE),"")</f>
        <v/>
      </c>
    </row>
    <row r="44" spans="1:8" ht="21.95" customHeight="1">
      <c r="A44" s="326" t="str">
        <f t="shared" ca="1" si="0"/>
        <v/>
      </c>
      <c r="B44" s="324"/>
      <c r="C44" s="125" t="str">
        <f>IFERROR(VLOOKUP(B44,'اسماء العملاء'!$A$2:$E$142,5,FALSE),"")</f>
        <v/>
      </c>
      <c r="D44" s="126" t="str">
        <f>IFERROR(VLOOKUP(B44,'اسماء العملاء'!$A$2:$C$142,2,FALSE),"")</f>
        <v/>
      </c>
      <c r="E44" s="177" t="str">
        <f>IFERROR(VLOOKUP(B44,'اسماء العملاء'!$A$2:$C$142,3,FALSE),"")</f>
        <v/>
      </c>
      <c r="F44" s="330" t="str">
        <f>IFERROR(VLOOKUP(B44,'اسماء العملاء'!$A$2:$J$1270,9,FALSE),"")</f>
        <v/>
      </c>
      <c r="G44" s="330" t="str">
        <f>IFERROR(VLOOKUP(B44,'اسماء العملاء'!$A$2:$J$1270,8,FALSE),"")</f>
        <v/>
      </c>
      <c r="H44" s="321" t="str">
        <f>IFERROR(VLOOKUP(B44,'اسماء العملاء'!$A$2:$J$1270,10,FALSE),"")</f>
        <v/>
      </c>
    </row>
    <row r="45" spans="1:8" ht="21.95" customHeight="1">
      <c r="A45" s="326" t="str">
        <f t="shared" ca="1" si="0"/>
        <v/>
      </c>
      <c r="B45" s="324"/>
      <c r="C45" s="125" t="str">
        <f>IFERROR(VLOOKUP(B45,'اسماء العملاء'!$A$2:$E$142,5,FALSE),"")</f>
        <v/>
      </c>
      <c r="D45" s="126" t="str">
        <f>IFERROR(VLOOKUP(B45,'اسماء العملاء'!$A$2:$C$142,2,FALSE),"")</f>
        <v/>
      </c>
      <c r="E45" s="177" t="str">
        <f>IFERROR(VLOOKUP(B45,'اسماء العملاء'!$A$2:$C$142,3,FALSE),"")</f>
        <v/>
      </c>
      <c r="F45" s="330" t="str">
        <f>IFERROR(VLOOKUP(B45,'اسماء العملاء'!$A$2:$J$1270,9,FALSE),"")</f>
        <v/>
      </c>
      <c r="G45" s="330" t="str">
        <f>IFERROR(VLOOKUP(B45,'اسماء العملاء'!$A$2:$J$1270,8,FALSE),"")</f>
        <v/>
      </c>
      <c r="H45" s="321" t="str">
        <f>IFERROR(VLOOKUP(B45,'اسماء العملاء'!$A$2:$J$1270,10,FALSE),"")</f>
        <v/>
      </c>
    </row>
    <row r="46" spans="1:8" ht="21.95" customHeight="1">
      <c r="A46" s="326" t="str">
        <f t="shared" ca="1" si="0"/>
        <v/>
      </c>
      <c r="B46" s="324"/>
      <c r="C46" s="125" t="str">
        <f>IFERROR(VLOOKUP(B46,'اسماء العملاء'!$A$2:$E$142,5,FALSE),"")</f>
        <v/>
      </c>
      <c r="D46" s="126" t="str">
        <f>IFERROR(VLOOKUP(B46,'اسماء العملاء'!$A$2:$C$142,2,FALSE),"")</f>
        <v/>
      </c>
      <c r="E46" s="177" t="str">
        <f>IFERROR(VLOOKUP(B46,'اسماء العملاء'!$A$2:$C$142,3,FALSE),"")</f>
        <v/>
      </c>
      <c r="F46" s="330" t="str">
        <f>IFERROR(VLOOKUP(B46,'اسماء العملاء'!$A$2:$J$1270,9,FALSE),"")</f>
        <v/>
      </c>
      <c r="G46" s="330" t="str">
        <f>IFERROR(VLOOKUP(B46,'اسماء العملاء'!$A$2:$J$1270,8,FALSE),"")</f>
        <v/>
      </c>
      <c r="H46" s="321" t="str">
        <f>IFERROR(VLOOKUP(B46,'اسماء العملاء'!$A$2:$J$1270,10,FALSE),"")</f>
        <v/>
      </c>
    </row>
    <row r="47" spans="1:8" ht="21.95" customHeight="1">
      <c r="A47" s="326" t="str">
        <f t="shared" ca="1" si="0"/>
        <v/>
      </c>
      <c r="B47" s="324"/>
      <c r="C47" s="125" t="str">
        <f>IFERROR(VLOOKUP(B47,'اسماء العملاء'!$A$2:$E$142,5,FALSE),"")</f>
        <v/>
      </c>
      <c r="D47" s="126" t="str">
        <f>IFERROR(VLOOKUP(B47,'اسماء العملاء'!$A$2:$C$142,2,FALSE),"")</f>
        <v/>
      </c>
      <c r="E47" s="177" t="str">
        <f>IFERROR(VLOOKUP(B47,'اسماء العملاء'!$A$2:$C$142,3,FALSE),"")</f>
        <v/>
      </c>
      <c r="F47" s="330" t="str">
        <f>IFERROR(VLOOKUP(B47,'اسماء العملاء'!$A$2:$J$1270,9,FALSE),"")</f>
        <v/>
      </c>
      <c r="G47" s="330" t="str">
        <f>IFERROR(VLOOKUP(B47,'اسماء العملاء'!$A$2:$J$1270,8,FALSE),"")</f>
        <v/>
      </c>
      <c r="H47" s="321" t="str">
        <f>IFERROR(VLOOKUP(B47,'اسماء العملاء'!$A$2:$J$1270,10,FALSE),"")</f>
        <v/>
      </c>
    </row>
    <row r="48" spans="1:8" ht="21.95" customHeight="1">
      <c r="A48" s="326" t="str">
        <f t="shared" ca="1" si="0"/>
        <v/>
      </c>
      <c r="B48" s="324"/>
      <c r="C48" s="125" t="str">
        <f>IFERROR(VLOOKUP(B48,'اسماء العملاء'!$A$2:$E$142,5,FALSE),"")</f>
        <v/>
      </c>
      <c r="D48" s="126" t="str">
        <f>IFERROR(VLOOKUP(B48,'اسماء العملاء'!$A$2:$C$142,2,FALSE),"")</f>
        <v/>
      </c>
      <c r="E48" s="177" t="str">
        <f>IFERROR(VLOOKUP(B48,'اسماء العملاء'!$A$2:$C$142,3,FALSE),"")</f>
        <v/>
      </c>
      <c r="F48" s="330" t="str">
        <f>IFERROR(VLOOKUP(B48,'اسماء العملاء'!$A$2:$J$1270,9,FALSE),"")</f>
        <v/>
      </c>
      <c r="G48" s="330" t="str">
        <f>IFERROR(VLOOKUP(B48,'اسماء العملاء'!$A$2:$J$1270,8,FALSE),"")</f>
        <v/>
      </c>
      <c r="H48" s="321" t="str">
        <f>IFERROR(VLOOKUP(B48,'اسماء العملاء'!$A$2:$J$1270,10,FALSE),"")</f>
        <v/>
      </c>
    </row>
    <row r="49" spans="1:8" ht="21.95" customHeight="1">
      <c r="A49" s="326" t="str">
        <f t="shared" ca="1" si="0"/>
        <v/>
      </c>
      <c r="B49" s="324"/>
      <c r="C49" s="125" t="str">
        <f>IFERROR(VLOOKUP(B49,'اسماء العملاء'!$A$2:$E$142,5,FALSE),"")</f>
        <v/>
      </c>
      <c r="D49" s="126" t="str">
        <f>IFERROR(VLOOKUP(B49,'اسماء العملاء'!$A$2:$C$142,2,FALSE),"")</f>
        <v/>
      </c>
      <c r="E49" s="177" t="str">
        <f>IFERROR(VLOOKUP(B49,'اسماء العملاء'!$A$2:$C$142,3,FALSE),"")</f>
        <v/>
      </c>
      <c r="F49" s="330" t="str">
        <f>IFERROR(VLOOKUP(B49,'اسماء العملاء'!$A$2:$J$1270,9,FALSE),"")</f>
        <v/>
      </c>
      <c r="G49" s="330" t="str">
        <f>IFERROR(VLOOKUP(B49,'اسماء العملاء'!$A$2:$J$1270,8,FALSE),"")</f>
        <v/>
      </c>
      <c r="H49" s="321" t="str">
        <f>IFERROR(VLOOKUP(B49,'اسماء العملاء'!$A$2:$J$1270,10,FALSE),"")</f>
        <v/>
      </c>
    </row>
    <row r="50" spans="1:8" ht="21.95" customHeight="1">
      <c r="A50" s="326" t="str">
        <f t="shared" ca="1" si="0"/>
        <v/>
      </c>
      <c r="B50" s="324"/>
      <c r="C50" s="125" t="str">
        <f>IFERROR(VLOOKUP(B50,'اسماء العملاء'!$A$2:$E$142,5,FALSE),"")</f>
        <v/>
      </c>
      <c r="D50" s="126" t="str">
        <f>IFERROR(VLOOKUP(B50,'اسماء العملاء'!$A$2:$C$142,2,FALSE),"")</f>
        <v/>
      </c>
      <c r="E50" s="177" t="str">
        <f>IFERROR(VLOOKUP(B50,'اسماء العملاء'!$A$2:$C$142,3,FALSE),"")</f>
        <v/>
      </c>
      <c r="F50" s="330" t="str">
        <f>IFERROR(VLOOKUP(B50,'اسماء العملاء'!$A$2:$J$1270,9,FALSE),"")</f>
        <v/>
      </c>
      <c r="G50" s="330" t="str">
        <f>IFERROR(VLOOKUP(B50,'اسماء العملاء'!$A$2:$J$1270,8,FALSE),"")</f>
        <v/>
      </c>
      <c r="H50" s="321" t="str">
        <f>IFERROR(VLOOKUP(B50,'اسماء العملاء'!$A$2:$J$1270,10,FALSE),"")</f>
        <v/>
      </c>
    </row>
    <row r="51" spans="1:8" ht="21.95" customHeight="1">
      <c r="A51" s="326" t="str">
        <f t="shared" ca="1" si="0"/>
        <v/>
      </c>
      <c r="B51" s="324"/>
      <c r="C51" s="125" t="str">
        <f>IFERROR(VLOOKUP(B51,'اسماء العملاء'!$A$2:$E$142,5,FALSE),"")</f>
        <v/>
      </c>
      <c r="D51" s="126" t="str">
        <f>IFERROR(VLOOKUP(B51,'اسماء العملاء'!$A$2:$C$142,2,FALSE),"")</f>
        <v/>
      </c>
      <c r="E51" s="177" t="str">
        <f>IFERROR(VLOOKUP(B51,'اسماء العملاء'!$A$2:$C$142,3,FALSE),"")</f>
        <v/>
      </c>
      <c r="F51" s="330" t="str">
        <f>IFERROR(VLOOKUP(B51,'اسماء العملاء'!$A$2:$J$1270,9,FALSE),"")</f>
        <v/>
      </c>
      <c r="G51" s="330" t="str">
        <f>IFERROR(VLOOKUP(B51,'اسماء العملاء'!$A$2:$J$1270,8,FALSE),"")</f>
        <v/>
      </c>
      <c r="H51" s="321" t="str">
        <f>IFERROR(VLOOKUP(B51,'اسماء العملاء'!$A$2:$J$1270,10,FALSE),"")</f>
        <v/>
      </c>
    </row>
    <row r="52" spans="1:8" ht="21.95" customHeight="1">
      <c r="A52" s="326" t="str">
        <f t="shared" ca="1" si="0"/>
        <v/>
      </c>
      <c r="B52" s="324"/>
      <c r="C52" s="125" t="str">
        <f>IFERROR(VLOOKUP(B52,'اسماء العملاء'!$A$2:$E$142,5,FALSE),"")</f>
        <v/>
      </c>
      <c r="D52" s="126" t="str">
        <f>IFERROR(VLOOKUP(B52,'اسماء العملاء'!$A$2:$C$142,2,FALSE),"")</f>
        <v/>
      </c>
      <c r="E52" s="177" t="str">
        <f>IFERROR(VLOOKUP(B52,'اسماء العملاء'!$A$2:$C$142,3,FALSE),"")</f>
        <v/>
      </c>
      <c r="F52" s="330" t="str">
        <f>IFERROR(VLOOKUP(B52,'اسماء العملاء'!$A$2:$J$1270,9,FALSE),"")</f>
        <v/>
      </c>
      <c r="G52" s="330" t="str">
        <f>IFERROR(VLOOKUP(B52,'اسماء العملاء'!$A$2:$J$1270,8,FALSE),"")</f>
        <v/>
      </c>
      <c r="H52" s="321" t="str">
        <f>IFERROR(VLOOKUP(B52,'اسماء العملاء'!$A$2:$J$1270,10,FALSE),"")</f>
        <v/>
      </c>
    </row>
    <row r="53" spans="1:8" ht="21.95" customHeight="1">
      <c r="A53" s="326" t="str">
        <f t="shared" ca="1" si="0"/>
        <v/>
      </c>
      <c r="B53" s="324"/>
      <c r="C53" s="125" t="str">
        <f>IFERROR(VLOOKUP(B53,'اسماء العملاء'!$A$2:$E$142,5,FALSE),"")</f>
        <v/>
      </c>
      <c r="D53" s="126" t="str">
        <f>IFERROR(VLOOKUP(B53,'اسماء العملاء'!$A$2:$C$142,2,FALSE),"")</f>
        <v/>
      </c>
      <c r="E53" s="177" t="str">
        <f>IFERROR(VLOOKUP(B53,'اسماء العملاء'!$A$2:$C$142,3,FALSE),"")</f>
        <v/>
      </c>
      <c r="F53" s="330" t="str">
        <f>IFERROR(VLOOKUP(B53,'اسماء العملاء'!$A$2:$J$1270,9,FALSE),"")</f>
        <v/>
      </c>
      <c r="G53" s="330" t="str">
        <f>IFERROR(VLOOKUP(B53,'اسماء العملاء'!$A$2:$J$1270,8,FALSE),"")</f>
        <v/>
      </c>
      <c r="H53" s="321" t="str">
        <f>IFERROR(VLOOKUP(B53,'اسماء العملاء'!$A$2:$J$1270,10,FALSE),"")</f>
        <v/>
      </c>
    </row>
    <row r="54" spans="1:8" ht="21.95" customHeight="1">
      <c r="A54" s="326" t="str">
        <f t="shared" ca="1" si="0"/>
        <v/>
      </c>
      <c r="B54" s="324"/>
      <c r="C54" s="125" t="str">
        <f>IFERROR(VLOOKUP(B54,'اسماء العملاء'!$A$2:$E$142,5,FALSE),"")</f>
        <v/>
      </c>
      <c r="D54" s="126" t="str">
        <f>IFERROR(VLOOKUP(B54,'اسماء العملاء'!$A$2:$C$142,2,FALSE),"")</f>
        <v/>
      </c>
      <c r="E54" s="177" t="str">
        <f>IFERROR(VLOOKUP(B54,'اسماء العملاء'!$A$2:$C$142,3,FALSE),"")</f>
        <v/>
      </c>
      <c r="F54" s="330" t="str">
        <f>IFERROR(VLOOKUP(B54,'اسماء العملاء'!$A$2:$J$1270,9,FALSE),"")</f>
        <v/>
      </c>
      <c r="G54" s="330" t="str">
        <f>IFERROR(VLOOKUP(B54,'اسماء العملاء'!$A$2:$J$1270,8,FALSE),"")</f>
        <v/>
      </c>
      <c r="H54" s="321" t="str">
        <f>IFERROR(VLOOKUP(B54,'اسماء العملاء'!$A$2:$J$1270,10,FALSE),"")</f>
        <v/>
      </c>
    </row>
    <row r="55" spans="1:8" ht="21.95" customHeight="1">
      <c r="A55" s="326" t="str">
        <f t="shared" ca="1" si="0"/>
        <v/>
      </c>
      <c r="B55" s="324"/>
      <c r="C55" s="125" t="str">
        <f>IFERROR(VLOOKUP(B55,'اسماء العملاء'!$A$2:$E$142,5,FALSE),"")</f>
        <v/>
      </c>
      <c r="D55" s="126" t="str">
        <f>IFERROR(VLOOKUP(B55,'اسماء العملاء'!$A$2:$C$142,2,FALSE),"")</f>
        <v/>
      </c>
      <c r="E55" s="177" t="str">
        <f>IFERROR(VLOOKUP(B55,'اسماء العملاء'!$A$2:$C$142,3,FALSE),"")</f>
        <v/>
      </c>
      <c r="F55" s="330" t="str">
        <f>IFERROR(VLOOKUP(B55,'اسماء العملاء'!$A$2:$J$1270,9,FALSE),"")</f>
        <v/>
      </c>
      <c r="G55" s="330" t="str">
        <f>IFERROR(VLOOKUP(B55,'اسماء العملاء'!$A$2:$J$1270,8,FALSE),"")</f>
        <v/>
      </c>
      <c r="H55" s="321" t="str">
        <f>IFERROR(VLOOKUP(B55,'اسماء العملاء'!$A$2:$J$1270,10,FALSE),"")</f>
        <v/>
      </c>
    </row>
    <row r="56" spans="1:8" ht="21.95" customHeight="1">
      <c r="A56" s="326" t="str">
        <f t="shared" ca="1" si="0"/>
        <v/>
      </c>
      <c r="B56" s="324"/>
      <c r="C56" s="125" t="str">
        <f>IFERROR(VLOOKUP(B56,'اسماء العملاء'!$A$2:$E$142,5,FALSE),"")</f>
        <v/>
      </c>
      <c r="D56" s="126" t="str">
        <f>IFERROR(VLOOKUP(B56,'اسماء العملاء'!$A$2:$C$142,2,FALSE),"")</f>
        <v/>
      </c>
      <c r="E56" s="177" t="str">
        <f>IFERROR(VLOOKUP(B56,'اسماء العملاء'!$A$2:$C$142,3,FALSE),"")</f>
        <v/>
      </c>
      <c r="F56" s="330" t="str">
        <f>IFERROR(VLOOKUP(B56,'اسماء العملاء'!$A$2:$J$1270,9,FALSE),"")</f>
        <v/>
      </c>
      <c r="G56" s="330" t="str">
        <f>IFERROR(VLOOKUP(B56,'اسماء العملاء'!$A$2:$J$1270,8,FALSE),"")</f>
        <v/>
      </c>
      <c r="H56" s="321" t="str">
        <f>IFERROR(VLOOKUP(B56,'اسماء العملاء'!$A$2:$J$1270,10,FALSE),"")</f>
        <v/>
      </c>
    </row>
    <row r="57" spans="1:8" ht="21.95" customHeight="1">
      <c r="A57" s="326" t="str">
        <f t="shared" ca="1" si="0"/>
        <v/>
      </c>
      <c r="B57" s="324"/>
      <c r="C57" s="125" t="str">
        <f>IFERROR(VLOOKUP(B57,'اسماء العملاء'!$A$2:$E$142,5,FALSE),"")</f>
        <v/>
      </c>
      <c r="D57" s="126" t="str">
        <f>IFERROR(VLOOKUP(B57,'اسماء العملاء'!$A$2:$C$142,2,FALSE),"")</f>
        <v/>
      </c>
      <c r="E57" s="177" t="str">
        <f>IFERROR(VLOOKUP(B57,'اسماء العملاء'!$A$2:$C$142,3,FALSE),"")</f>
        <v/>
      </c>
      <c r="F57" s="330" t="str">
        <f>IFERROR(VLOOKUP(B57,'اسماء العملاء'!$A$2:$J$1270,9,FALSE),"")</f>
        <v/>
      </c>
      <c r="G57" s="330" t="str">
        <f>IFERROR(VLOOKUP(B57,'اسماء العملاء'!$A$2:$J$1270,8,FALSE),"")</f>
        <v/>
      </c>
      <c r="H57" s="321" t="str">
        <f>IFERROR(VLOOKUP(B57,'اسماء العملاء'!$A$2:$J$1270,10,FALSE),"")</f>
        <v/>
      </c>
    </row>
    <row r="58" spans="1:8" ht="21.95" customHeight="1">
      <c r="A58" s="326" t="str">
        <f t="shared" ca="1" si="0"/>
        <v/>
      </c>
      <c r="B58" s="324"/>
      <c r="C58" s="125" t="str">
        <f>IFERROR(VLOOKUP(B58,'اسماء العملاء'!$A$2:$E$142,5,FALSE),"")</f>
        <v/>
      </c>
      <c r="D58" s="126" t="str">
        <f>IFERROR(VLOOKUP(B58,'اسماء العملاء'!$A$2:$C$142,2,FALSE),"")</f>
        <v/>
      </c>
      <c r="E58" s="177" t="str">
        <f>IFERROR(VLOOKUP(B58,'اسماء العملاء'!$A$2:$C$142,3,FALSE),"")</f>
        <v/>
      </c>
      <c r="F58" s="330" t="str">
        <f>IFERROR(VLOOKUP(B58,'اسماء العملاء'!$A$2:$J$1270,9,FALSE),"")</f>
        <v/>
      </c>
      <c r="G58" s="330" t="str">
        <f>IFERROR(VLOOKUP(B58,'اسماء العملاء'!$A$2:$J$1270,8,FALSE),"")</f>
        <v/>
      </c>
      <c r="H58" s="321" t="str">
        <f>IFERROR(VLOOKUP(B58,'اسماء العملاء'!$A$2:$J$1270,10,FALSE),"")</f>
        <v/>
      </c>
    </row>
    <row r="59" spans="1:8" ht="21.95" customHeight="1">
      <c r="A59" s="326" t="str">
        <f t="shared" ca="1" si="0"/>
        <v/>
      </c>
      <c r="B59" s="324"/>
      <c r="C59" s="125" t="str">
        <f>IFERROR(VLOOKUP(B59,'اسماء العملاء'!$A$2:$E$142,5,FALSE),"")</f>
        <v/>
      </c>
      <c r="D59" s="126" t="str">
        <f>IFERROR(VLOOKUP(B59,'اسماء العملاء'!$A$2:$C$142,2,FALSE),"")</f>
        <v/>
      </c>
      <c r="E59" s="177" t="str">
        <f>IFERROR(VLOOKUP(B59,'اسماء العملاء'!$A$2:$C$142,3,FALSE),"")</f>
        <v/>
      </c>
      <c r="F59" s="330" t="str">
        <f>IFERROR(VLOOKUP(B59,'اسماء العملاء'!$A$2:$J$1270,9,FALSE),"")</f>
        <v/>
      </c>
      <c r="G59" s="330" t="str">
        <f>IFERROR(VLOOKUP(B59,'اسماء العملاء'!$A$2:$J$1270,8,FALSE),"")</f>
        <v/>
      </c>
      <c r="H59" s="321" t="str">
        <f>IFERROR(VLOOKUP(B59,'اسماء العملاء'!$A$2:$J$1270,10,FALSE),"")</f>
        <v/>
      </c>
    </row>
    <row r="60" spans="1:8" ht="21.95" customHeight="1">
      <c r="A60" s="326" t="str">
        <f t="shared" ca="1" si="0"/>
        <v/>
      </c>
      <c r="B60" s="324"/>
      <c r="C60" s="125" t="str">
        <f>IFERROR(VLOOKUP(B60,'اسماء العملاء'!$A$2:$E$142,5,FALSE),"")</f>
        <v/>
      </c>
      <c r="D60" s="126" t="str">
        <f>IFERROR(VLOOKUP(B60,'اسماء العملاء'!$A$2:$C$142,2,FALSE),"")</f>
        <v/>
      </c>
      <c r="E60" s="177" t="str">
        <f>IFERROR(VLOOKUP(B60,'اسماء العملاء'!$A$2:$C$142,3,FALSE),"")</f>
        <v/>
      </c>
      <c r="F60" s="330" t="str">
        <f>IFERROR(VLOOKUP(B60,'اسماء العملاء'!$A$2:$J$1270,9,FALSE),"")</f>
        <v/>
      </c>
      <c r="G60" s="330" t="str">
        <f>IFERROR(VLOOKUP(B60,'اسماء العملاء'!$A$2:$J$1270,8,FALSE),"")</f>
        <v/>
      </c>
      <c r="H60" s="321" t="str">
        <f>IFERROR(VLOOKUP(B60,'اسماء العملاء'!$A$2:$J$1270,10,FALSE),"")</f>
        <v/>
      </c>
    </row>
    <row r="61" spans="1:8" ht="21.95" customHeight="1">
      <c r="A61" s="326" t="str">
        <f t="shared" ca="1" si="0"/>
        <v/>
      </c>
      <c r="B61" s="324"/>
      <c r="C61" s="125" t="str">
        <f>IFERROR(VLOOKUP(B61,'اسماء العملاء'!$A$2:$E$142,5,FALSE),"")</f>
        <v/>
      </c>
      <c r="D61" s="126" t="str">
        <f>IFERROR(VLOOKUP(B61,'اسماء العملاء'!$A$2:$C$142,2,FALSE),"")</f>
        <v/>
      </c>
      <c r="E61" s="177" t="str">
        <f>IFERROR(VLOOKUP(B61,'اسماء العملاء'!$A$2:$C$142,3,FALSE),"")</f>
        <v/>
      </c>
      <c r="F61" s="330" t="str">
        <f>IFERROR(VLOOKUP(B61,'اسماء العملاء'!$A$2:$J$1270,9,FALSE),"")</f>
        <v/>
      </c>
      <c r="G61" s="330" t="str">
        <f>IFERROR(VLOOKUP(B61,'اسماء العملاء'!$A$2:$J$1270,8,FALSE),"")</f>
        <v/>
      </c>
      <c r="H61" s="321" t="str">
        <f>IFERROR(VLOOKUP(B61,'اسماء العملاء'!$A$2:$J$1270,10,FALSE),"")</f>
        <v/>
      </c>
    </row>
    <row r="62" spans="1:8" ht="21.95" customHeight="1">
      <c r="A62" s="326" t="str">
        <f t="shared" ca="1" si="0"/>
        <v/>
      </c>
      <c r="B62" s="324"/>
      <c r="C62" s="125" t="str">
        <f>IFERROR(VLOOKUP(B62,'اسماء العملاء'!$A$2:$E$142,5,FALSE),"")</f>
        <v/>
      </c>
      <c r="D62" s="126" t="str">
        <f>IFERROR(VLOOKUP(B62,'اسماء العملاء'!$A$2:$C$142,2,FALSE),"")</f>
        <v/>
      </c>
      <c r="E62" s="177" t="str">
        <f>IFERROR(VLOOKUP(B62,'اسماء العملاء'!$A$2:$C$142,3,FALSE),"")</f>
        <v/>
      </c>
      <c r="F62" s="330" t="str">
        <f>IFERROR(VLOOKUP(B62,'اسماء العملاء'!$A$2:$J$1270,9,FALSE),"")</f>
        <v/>
      </c>
      <c r="G62" s="330" t="str">
        <f>IFERROR(VLOOKUP(B62,'اسماء العملاء'!$A$2:$J$1270,8,FALSE),"")</f>
        <v/>
      </c>
      <c r="H62" s="321" t="str">
        <f>IFERROR(VLOOKUP(B62,'اسماء العملاء'!$A$2:$J$1270,10,FALSE),"")</f>
        <v/>
      </c>
    </row>
    <row r="63" spans="1:8" ht="21.95" customHeight="1">
      <c r="A63" s="326" t="str">
        <f t="shared" ca="1" si="0"/>
        <v/>
      </c>
      <c r="B63" s="324"/>
      <c r="C63" s="125" t="str">
        <f>IFERROR(VLOOKUP(B63,'اسماء العملاء'!$A$2:$E$142,5,FALSE),"")</f>
        <v/>
      </c>
      <c r="D63" s="126" t="str">
        <f>IFERROR(VLOOKUP(B63,'اسماء العملاء'!$A$2:$C$142,2,FALSE),"")</f>
        <v/>
      </c>
      <c r="E63" s="177" t="str">
        <f>IFERROR(VLOOKUP(B63,'اسماء العملاء'!$A$2:$C$142,3,FALSE),"")</f>
        <v/>
      </c>
      <c r="F63" s="330" t="str">
        <f>IFERROR(VLOOKUP(B63,'اسماء العملاء'!$A$2:$J$1270,9,FALSE),"")</f>
        <v/>
      </c>
      <c r="G63" s="330" t="str">
        <f>IFERROR(VLOOKUP(B63,'اسماء العملاء'!$A$2:$J$1270,8,FALSE),"")</f>
        <v/>
      </c>
      <c r="H63" s="321" t="str">
        <f>IFERROR(VLOOKUP(B63,'اسماء العملاء'!$A$2:$J$1270,10,FALSE),"")</f>
        <v/>
      </c>
    </row>
    <row r="64" spans="1:8" ht="21.95" customHeight="1">
      <c r="A64" s="326" t="str">
        <f t="shared" ca="1" si="0"/>
        <v/>
      </c>
      <c r="B64" s="324"/>
      <c r="C64" s="125" t="str">
        <f>IFERROR(VLOOKUP(B64,'اسماء العملاء'!$A$2:$E$142,5,FALSE),"")</f>
        <v/>
      </c>
      <c r="D64" s="126" t="str">
        <f>IFERROR(VLOOKUP(B64,'اسماء العملاء'!$A$2:$C$142,2,FALSE),"")</f>
        <v/>
      </c>
      <c r="E64" s="177" t="str">
        <f>IFERROR(VLOOKUP(B64,'اسماء العملاء'!$A$2:$C$142,3,FALSE),"")</f>
        <v/>
      </c>
      <c r="F64" s="330" t="str">
        <f>IFERROR(VLOOKUP(B64,'اسماء العملاء'!$A$2:$J$1270,9,FALSE),"")</f>
        <v/>
      </c>
      <c r="G64" s="330" t="str">
        <f>IFERROR(VLOOKUP(B64,'اسماء العملاء'!$A$2:$J$1270,8,FALSE),"")</f>
        <v/>
      </c>
      <c r="H64" s="321" t="str">
        <f>IFERROR(VLOOKUP(B64,'اسماء العملاء'!$A$2:$J$1270,10,FALSE),"")</f>
        <v/>
      </c>
    </row>
    <row r="65" spans="1:8" ht="21.95" customHeight="1">
      <c r="A65" s="326" t="str">
        <f t="shared" ca="1" si="0"/>
        <v/>
      </c>
      <c r="B65" s="324"/>
      <c r="C65" s="125" t="str">
        <f>IFERROR(VLOOKUP(B65,'اسماء العملاء'!$A$2:$E$142,5,FALSE),"")</f>
        <v/>
      </c>
      <c r="D65" s="126" t="str">
        <f>IFERROR(VLOOKUP(B65,'اسماء العملاء'!$A$2:$C$142,2,FALSE),"")</f>
        <v/>
      </c>
      <c r="E65" s="177" t="str">
        <f>IFERROR(VLOOKUP(B65,'اسماء العملاء'!$A$2:$C$142,3,FALSE),"")</f>
        <v/>
      </c>
      <c r="F65" s="330" t="str">
        <f>IFERROR(VLOOKUP(B65,'اسماء العملاء'!$A$2:$J$1270,9,FALSE),"")</f>
        <v/>
      </c>
      <c r="G65" s="330" t="str">
        <f>IFERROR(VLOOKUP(B65,'اسماء العملاء'!$A$2:$J$1270,8,FALSE),"")</f>
        <v/>
      </c>
      <c r="H65" s="321" t="str">
        <f>IFERROR(VLOOKUP(B65,'اسماء العملاء'!$A$2:$J$1270,10,FALSE),"")</f>
        <v/>
      </c>
    </row>
    <row r="66" spans="1:8" ht="21.95" customHeight="1">
      <c r="A66" s="326" t="str">
        <f t="shared" ca="1" si="0"/>
        <v/>
      </c>
      <c r="B66" s="324"/>
      <c r="C66" s="125" t="str">
        <f>IFERROR(VLOOKUP(B66,'اسماء العملاء'!$A$2:$E$142,5,FALSE),"")</f>
        <v/>
      </c>
      <c r="D66" s="126" t="str">
        <f>IFERROR(VLOOKUP(B66,'اسماء العملاء'!$A$2:$C$142,2,FALSE),"")</f>
        <v/>
      </c>
      <c r="E66" s="177" t="str">
        <f>IFERROR(VLOOKUP(B66,'اسماء العملاء'!$A$2:$C$142,3,FALSE),"")</f>
        <v/>
      </c>
      <c r="F66" s="330" t="str">
        <f>IFERROR(VLOOKUP(B66,'اسماء العملاء'!$A$2:$J$1270,9,FALSE),"")</f>
        <v/>
      </c>
      <c r="G66" s="330" t="str">
        <f>IFERROR(VLOOKUP(B66,'اسماء العملاء'!$A$2:$J$1270,8,FALSE),"")</f>
        <v/>
      </c>
      <c r="H66" s="321" t="str">
        <f>IFERROR(VLOOKUP(B66,'اسماء العملاء'!$A$2:$J$1270,10,FALSE),"")</f>
        <v/>
      </c>
    </row>
    <row r="67" spans="1:8" ht="21.95" customHeight="1">
      <c r="A67" s="326" t="str">
        <f t="shared" ca="1" si="0"/>
        <v/>
      </c>
      <c r="B67" s="324"/>
      <c r="C67" s="125" t="str">
        <f>IFERROR(VLOOKUP(B67,'اسماء العملاء'!$A$2:$E$142,5,FALSE),"")</f>
        <v/>
      </c>
      <c r="D67" s="126" t="str">
        <f>IFERROR(VLOOKUP(B67,'اسماء العملاء'!$A$2:$C$142,2,FALSE),"")</f>
        <v/>
      </c>
      <c r="E67" s="177" t="str">
        <f>IFERROR(VLOOKUP(B67,'اسماء العملاء'!$A$2:$C$142,3,FALSE),"")</f>
        <v/>
      </c>
      <c r="F67" s="330" t="str">
        <f>IFERROR(VLOOKUP(B67,'اسماء العملاء'!$A$2:$J$1270,9,FALSE),"")</f>
        <v/>
      </c>
      <c r="G67" s="330" t="str">
        <f>IFERROR(VLOOKUP(B67,'اسماء العملاء'!$A$2:$J$1270,8,FALSE),"")</f>
        <v/>
      </c>
      <c r="H67" s="321" t="str">
        <f>IFERROR(VLOOKUP(B67,'اسماء العملاء'!$A$2:$J$1270,10,FALSE),"")</f>
        <v/>
      </c>
    </row>
    <row r="68" spans="1:8" ht="21.95" customHeight="1">
      <c r="A68" s="326" t="str">
        <f t="shared" ref="A68:A131" ca="1" si="1">IF(B68="","",TODAY())</f>
        <v/>
      </c>
      <c r="B68" s="324"/>
      <c r="C68" s="125" t="str">
        <f>IFERROR(VLOOKUP(B68,'اسماء العملاء'!$A$2:$E$142,5,FALSE),"")</f>
        <v/>
      </c>
      <c r="D68" s="126" t="str">
        <f>IFERROR(VLOOKUP(B68,'اسماء العملاء'!$A$2:$C$142,2,FALSE),"")</f>
        <v/>
      </c>
      <c r="E68" s="177" t="str">
        <f>IFERROR(VLOOKUP(B68,'اسماء العملاء'!$A$2:$C$142,3,FALSE),"")</f>
        <v/>
      </c>
      <c r="F68" s="330" t="str">
        <f>IFERROR(VLOOKUP(B68,'اسماء العملاء'!$A$2:$J$1270,9,FALSE),"")</f>
        <v/>
      </c>
      <c r="G68" s="330" t="str">
        <f>IFERROR(VLOOKUP(B68,'اسماء العملاء'!$A$2:$J$1270,8,FALSE),"")</f>
        <v/>
      </c>
      <c r="H68" s="321" t="str">
        <f>IFERROR(VLOOKUP(B68,'اسماء العملاء'!$A$2:$J$1270,10,FALSE),"")</f>
        <v/>
      </c>
    </row>
    <row r="69" spans="1:8" ht="21.95" customHeight="1">
      <c r="A69" s="326" t="str">
        <f t="shared" ca="1" si="1"/>
        <v/>
      </c>
      <c r="B69" s="324"/>
      <c r="C69" s="125" t="str">
        <f>IFERROR(VLOOKUP(B69,'اسماء العملاء'!$A$2:$E$142,5,FALSE),"")</f>
        <v/>
      </c>
      <c r="D69" s="126" t="str">
        <f>IFERROR(VLOOKUP(B69,'اسماء العملاء'!$A$2:$C$142,2,FALSE),"")</f>
        <v/>
      </c>
      <c r="E69" s="177" t="str">
        <f>IFERROR(VLOOKUP(B69,'اسماء العملاء'!$A$2:$C$142,3,FALSE),"")</f>
        <v/>
      </c>
      <c r="F69" s="330" t="str">
        <f>IFERROR(VLOOKUP(B69,'اسماء العملاء'!$A$2:$J$1270,9,FALSE),"")</f>
        <v/>
      </c>
      <c r="G69" s="330" t="str">
        <f>IFERROR(VLOOKUP(B69,'اسماء العملاء'!$A$2:$J$1270,8,FALSE),"")</f>
        <v/>
      </c>
      <c r="H69" s="321" t="str">
        <f>IFERROR(VLOOKUP(B69,'اسماء العملاء'!$A$2:$J$1270,10,FALSE),"")</f>
        <v/>
      </c>
    </row>
    <row r="70" spans="1:8" ht="21.95" customHeight="1">
      <c r="A70" s="326" t="str">
        <f t="shared" ca="1" si="1"/>
        <v/>
      </c>
      <c r="B70" s="324"/>
      <c r="C70" s="125" t="str">
        <f>IFERROR(VLOOKUP(B70,'اسماء العملاء'!$A$2:$E$142,5,FALSE),"")</f>
        <v/>
      </c>
      <c r="D70" s="126" t="str">
        <f>IFERROR(VLOOKUP(B70,'اسماء العملاء'!$A$2:$C$142,2,FALSE),"")</f>
        <v/>
      </c>
      <c r="E70" s="177" t="str">
        <f>IFERROR(VLOOKUP(B70,'اسماء العملاء'!$A$2:$C$142,3,FALSE),"")</f>
        <v/>
      </c>
      <c r="F70" s="330" t="str">
        <f>IFERROR(VLOOKUP(B70,'اسماء العملاء'!$A$2:$J$1270,9,FALSE),"")</f>
        <v/>
      </c>
      <c r="G70" s="330" t="str">
        <f>IFERROR(VLOOKUP(B70,'اسماء العملاء'!$A$2:$J$1270,8,FALSE),"")</f>
        <v/>
      </c>
      <c r="H70" s="321" t="str">
        <f>IFERROR(VLOOKUP(B70,'اسماء العملاء'!$A$2:$J$1270,10,FALSE),"")</f>
        <v/>
      </c>
    </row>
    <row r="71" spans="1:8" ht="21.95" customHeight="1">
      <c r="A71" s="326" t="str">
        <f t="shared" ca="1" si="1"/>
        <v/>
      </c>
      <c r="B71" s="324"/>
      <c r="C71" s="125" t="str">
        <f>IFERROR(VLOOKUP(B71,'اسماء العملاء'!$A$2:$E$142,5,FALSE),"")</f>
        <v/>
      </c>
      <c r="D71" s="126" t="str">
        <f>IFERROR(VLOOKUP(B71,'اسماء العملاء'!$A$2:$C$142,2,FALSE),"")</f>
        <v/>
      </c>
      <c r="E71" s="177" t="str">
        <f>IFERROR(VLOOKUP(B71,'اسماء العملاء'!$A$2:$C$142,3,FALSE),"")</f>
        <v/>
      </c>
      <c r="F71" s="330" t="str">
        <f>IFERROR(VLOOKUP(B71,'اسماء العملاء'!$A$2:$J$1270,9,FALSE),"")</f>
        <v/>
      </c>
      <c r="G71" s="330" t="str">
        <f>IFERROR(VLOOKUP(B71,'اسماء العملاء'!$A$2:$J$1270,8,FALSE),"")</f>
        <v/>
      </c>
      <c r="H71" s="321" t="str">
        <f>IFERROR(VLOOKUP(B71,'اسماء العملاء'!$A$2:$J$1270,10,FALSE),"")</f>
        <v/>
      </c>
    </row>
    <row r="72" spans="1:8" ht="21.95" customHeight="1">
      <c r="A72" s="326" t="str">
        <f t="shared" ca="1" si="1"/>
        <v/>
      </c>
      <c r="B72" s="324"/>
      <c r="C72" s="125" t="str">
        <f>IFERROR(VLOOKUP(B72,'اسماء العملاء'!$A$2:$E$142,5,FALSE),"")</f>
        <v/>
      </c>
      <c r="D72" s="126" t="str">
        <f>IFERROR(VLOOKUP(B72,'اسماء العملاء'!$A$2:$C$142,2,FALSE),"")</f>
        <v/>
      </c>
      <c r="E72" s="177" t="str">
        <f>IFERROR(VLOOKUP(B72,'اسماء العملاء'!$A$2:$C$142,3,FALSE),"")</f>
        <v/>
      </c>
      <c r="F72" s="330" t="str">
        <f>IFERROR(VLOOKUP(B72,'اسماء العملاء'!$A$2:$J$1270,9,FALSE),"")</f>
        <v/>
      </c>
      <c r="G72" s="330" t="str">
        <f>IFERROR(VLOOKUP(B72,'اسماء العملاء'!$A$2:$J$1270,8,FALSE),"")</f>
        <v/>
      </c>
      <c r="H72" s="321" t="str">
        <f>IFERROR(VLOOKUP(B72,'اسماء العملاء'!$A$2:$J$1270,10,FALSE),"")</f>
        <v/>
      </c>
    </row>
    <row r="73" spans="1:8" ht="21.95" customHeight="1">
      <c r="A73" s="326" t="str">
        <f t="shared" ca="1" si="1"/>
        <v/>
      </c>
      <c r="B73" s="324"/>
      <c r="C73" s="125" t="str">
        <f>IFERROR(VLOOKUP(B73,'اسماء العملاء'!$A$2:$E$142,5,FALSE),"")</f>
        <v/>
      </c>
      <c r="D73" s="126" t="str">
        <f>IFERROR(VLOOKUP(B73,'اسماء العملاء'!$A$2:$C$142,2,FALSE),"")</f>
        <v/>
      </c>
      <c r="E73" s="177" t="str">
        <f>IFERROR(VLOOKUP(B73,'اسماء العملاء'!$A$2:$C$142,3,FALSE),"")</f>
        <v/>
      </c>
      <c r="F73" s="330" t="str">
        <f>IFERROR(VLOOKUP(B73,'اسماء العملاء'!$A$2:$J$1270,9,FALSE),"")</f>
        <v/>
      </c>
      <c r="G73" s="330" t="str">
        <f>IFERROR(VLOOKUP(B73,'اسماء العملاء'!$A$2:$J$1270,8,FALSE),"")</f>
        <v/>
      </c>
      <c r="H73" s="321" t="str">
        <f>IFERROR(VLOOKUP(B73,'اسماء العملاء'!$A$2:$J$1270,10,FALSE),"")</f>
        <v/>
      </c>
    </row>
    <row r="74" spans="1:8" ht="21.95" customHeight="1">
      <c r="A74" s="326" t="str">
        <f t="shared" ca="1" si="1"/>
        <v/>
      </c>
      <c r="B74" s="324"/>
      <c r="C74" s="125" t="str">
        <f>IFERROR(VLOOKUP(B74,'اسماء العملاء'!$A$2:$E$142,5,FALSE),"")</f>
        <v/>
      </c>
      <c r="D74" s="126" t="str">
        <f>IFERROR(VLOOKUP(B74,'اسماء العملاء'!$A$2:$C$142,2,FALSE),"")</f>
        <v/>
      </c>
      <c r="E74" s="177" t="str">
        <f>IFERROR(VLOOKUP(B74,'اسماء العملاء'!$A$2:$C$142,3,FALSE),"")</f>
        <v/>
      </c>
      <c r="F74" s="330" t="str">
        <f>IFERROR(VLOOKUP(B74,'اسماء العملاء'!$A$2:$J$1270,9,FALSE),"")</f>
        <v/>
      </c>
      <c r="G74" s="330" t="str">
        <f>IFERROR(VLOOKUP(B74,'اسماء العملاء'!$A$2:$J$1270,8,FALSE),"")</f>
        <v/>
      </c>
      <c r="H74" s="321" t="str">
        <f>IFERROR(VLOOKUP(B74,'اسماء العملاء'!$A$2:$J$1270,10,FALSE),"")</f>
        <v/>
      </c>
    </row>
    <row r="75" spans="1:8" ht="21.95" customHeight="1">
      <c r="A75" s="326" t="str">
        <f t="shared" ca="1" si="1"/>
        <v/>
      </c>
      <c r="B75" s="324"/>
      <c r="C75" s="125" t="str">
        <f>IFERROR(VLOOKUP(B75,'اسماء العملاء'!$A$2:$E$142,5,FALSE),"")</f>
        <v/>
      </c>
      <c r="D75" s="126" t="str">
        <f>IFERROR(VLOOKUP(B75,'اسماء العملاء'!$A$2:$C$142,2,FALSE),"")</f>
        <v/>
      </c>
      <c r="E75" s="177" t="str">
        <f>IFERROR(VLOOKUP(B75,'اسماء العملاء'!$A$2:$C$142,3,FALSE),"")</f>
        <v/>
      </c>
      <c r="F75" s="330" t="str">
        <f>IFERROR(VLOOKUP(B75,'اسماء العملاء'!$A$2:$J$1270,9,FALSE),"")</f>
        <v/>
      </c>
      <c r="G75" s="330" t="str">
        <f>IFERROR(VLOOKUP(B75,'اسماء العملاء'!$A$2:$J$1270,8,FALSE),"")</f>
        <v/>
      </c>
      <c r="H75" s="321" t="str">
        <f>IFERROR(VLOOKUP(B75,'اسماء العملاء'!$A$2:$J$1270,10,FALSE),"")</f>
        <v/>
      </c>
    </row>
    <row r="76" spans="1:8" ht="21.95" customHeight="1">
      <c r="A76" s="326" t="str">
        <f t="shared" ca="1" si="1"/>
        <v/>
      </c>
      <c r="B76" s="324"/>
      <c r="C76" s="125" t="str">
        <f>IFERROR(VLOOKUP(B76,'اسماء العملاء'!$A$2:$E$142,5,FALSE),"")</f>
        <v/>
      </c>
      <c r="D76" s="126" t="str">
        <f>IFERROR(VLOOKUP(B76,'اسماء العملاء'!$A$2:$C$142,2,FALSE),"")</f>
        <v/>
      </c>
      <c r="E76" s="177" t="str">
        <f>IFERROR(VLOOKUP(B76,'اسماء العملاء'!$A$2:$C$142,3,FALSE),"")</f>
        <v/>
      </c>
      <c r="F76" s="330" t="str">
        <f>IFERROR(VLOOKUP(B76,'اسماء العملاء'!$A$2:$J$1270,9,FALSE),"")</f>
        <v/>
      </c>
      <c r="G76" s="330" t="str">
        <f>IFERROR(VLOOKUP(B76,'اسماء العملاء'!$A$2:$J$1270,8,FALSE),"")</f>
        <v/>
      </c>
      <c r="H76" s="321" t="str">
        <f>IFERROR(VLOOKUP(B76,'اسماء العملاء'!$A$2:$J$1270,10,FALSE),"")</f>
        <v/>
      </c>
    </row>
    <row r="77" spans="1:8" ht="21.95" customHeight="1">
      <c r="A77" s="326" t="str">
        <f t="shared" ca="1" si="1"/>
        <v/>
      </c>
      <c r="B77" s="324"/>
      <c r="C77" s="125" t="str">
        <f>IFERROR(VLOOKUP(B77,'اسماء العملاء'!$A$2:$E$142,5,FALSE),"")</f>
        <v/>
      </c>
      <c r="D77" s="126" t="str">
        <f>IFERROR(VLOOKUP(B77,'اسماء العملاء'!$A$2:$C$142,2,FALSE),"")</f>
        <v/>
      </c>
      <c r="E77" s="177" t="str">
        <f>IFERROR(VLOOKUP(B77,'اسماء العملاء'!$A$2:$C$142,3,FALSE),"")</f>
        <v/>
      </c>
      <c r="F77" s="330" t="str">
        <f>IFERROR(VLOOKUP(B77,'اسماء العملاء'!$A$2:$J$1270,9,FALSE),"")</f>
        <v/>
      </c>
      <c r="G77" s="330" t="str">
        <f>IFERROR(VLOOKUP(B77,'اسماء العملاء'!$A$2:$J$1270,8,FALSE),"")</f>
        <v/>
      </c>
      <c r="H77" s="321" t="str">
        <f>IFERROR(VLOOKUP(B77,'اسماء العملاء'!$A$2:$J$1270,10,FALSE),"")</f>
        <v/>
      </c>
    </row>
    <row r="78" spans="1:8" ht="21.95" customHeight="1">
      <c r="A78" s="326" t="str">
        <f t="shared" ca="1" si="1"/>
        <v/>
      </c>
      <c r="B78" s="324"/>
      <c r="C78" s="125" t="str">
        <f>IFERROR(VLOOKUP(B78,'اسماء العملاء'!$A$2:$E$142,5,FALSE),"")</f>
        <v/>
      </c>
      <c r="D78" s="126" t="str">
        <f>IFERROR(VLOOKUP(B78,'اسماء العملاء'!$A$2:$C$142,2,FALSE),"")</f>
        <v/>
      </c>
      <c r="E78" s="177" t="str">
        <f>IFERROR(VLOOKUP(B78,'اسماء العملاء'!$A$2:$C$142,3,FALSE),"")</f>
        <v/>
      </c>
      <c r="F78" s="330" t="str">
        <f>IFERROR(VLOOKUP(B78,'اسماء العملاء'!$A$2:$J$1270,9,FALSE),"")</f>
        <v/>
      </c>
      <c r="G78" s="330" t="str">
        <f>IFERROR(VLOOKUP(B78,'اسماء العملاء'!$A$2:$J$1270,8,FALSE),"")</f>
        <v/>
      </c>
      <c r="H78" s="321" t="str">
        <f>IFERROR(VLOOKUP(B78,'اسماء العملاء'!$A$2:$J$1270,10,FALSE),"")</f>
        <v/>
      </c>
    </row>
    <row r="79" spans="1:8" ht="21.95" customHeight="1">
      <c r="A79" s="326" t="str">
        <f t="shared" ca="1" si="1"/>
        <v/>
      </c>
      <c r="B79" s="324"/>
      <c r="C79" s="125" t="str">
        <f>IFERROR(VLOOKUP(B79,'اسماء العملاء'!$A$2:$E$142,5,FALSE),"")</f>
        <v/>
      </c>
      <c r="D79" s="126" t="str">
        <f>IFERROR(VLOOKUP(B79,'اسماء العملاء'!$A$2:$C$142,2,FALSE),"")</f>
        <v/>
      </c>
      <c r="E79" s="177" t="str">
        <f>IFERROR(VLOOKUP(B79,'اسماء العملاء'!$A$2:$C$142,3,FALSE),"")</f>
        <v/>
      </c>
      <c r="F79" s="330" t="str">
        <f>IFERROR(VLOOKUP(B79,'اسماء العملاء'!$A$2:$J$1270,9,FALSE),"")</f>
        <v/>
      </c>
      <c r="G79" s="330" t="str">
        <f>IFERROR(VLOOKUP(B79,'اسماء العملاء'!$A$2:$J$1270,8,FALSE),"")</f>
        <v/>
      </c>
      <c r="H79" s="321" t="str">
        <f>IFERROR(VLOOKUP(B79,'اسماء العملاء'!$A$2:$J$1270,10,FALSE),"")</f>
        <v/>
      </c>
    </row>
    <row r="80" spans="1:8" ht="21.95" customHeight="1">
      <c r="A80" s="326" t="str">
        <f t="shared" ca="1" si="1"/>
        <v/>
      </c>
      <c r="B80" s="324"/>
      <c r="C80" s="125" t="str">
        <f>IFERROR(VLOOKUP(B80,'اسماء العملاء'!$A$2:$E$142,5,FALSE),"")</f>
        <v/>
      </c>
      <c r="D80" s="126" t="str">
        <f>IFERROR(VLOOKUP(B80,'اسماء العملاء'!$A$2:$C$142,2,FALSE),"")</f>
        <v/>
      </c>
      <c r="E80" s="177" t="str">
        <f>IFERROR(VLOOKUP(B80,'اسماء العملاء'!$A$2:$C$142,3,FALSE),"")</f>
        <v/>
      </c>
      <c r="F80" s="330" t="str">
        <f>IFERROR(VLOOKUP(B80,'اسماء العملاء'!$A$2:$J$1270,9,FALSE),"")</f>
        <v/>
      </c>
      <c r="G80" s="330" t="str">
        <f>IFERROR(VLOOKUP(B80,'اسماء العملاء'!$A$2:$J$1270,8,FALSE),"")</f>
        <v/>
      </c>
      <c r="H80" s="321" t="str">
        <f>IFERROR(VLOOKUP(B80,'اسماء العملاء'!$A$2:$J$1270,10,FALSE),"")</f>
        <v/>
      </c>
    </row>
    <row r="81" spans="1:8" ht="21.95" customHeight="1">
      <c r="A81" s="326" t="str">
        <f t="shared" ca="1" si="1"/>
        <v/>
      </c>
      <c r="B81" s="324"/>
      <c r="C81" s="125" t="str">
        <f>IFERROR(VLOOKUP(B81,'اسماء العملاء'!$A$2:$E$142,5,FALSE),"")</f>
        <v/>
      </c>
      <c r="D81" s="126" t="str">
        <f>IFERROR(VLOOKUP(B81,'اسماء العملاء'!$A$2:$C$142,2,FALSE),"")</f>
        <v/>
      </c>
      <c r="E81" s="177" t="str">
        <f>IFERROR(VLOOKUP(B81,'اسماء العملاء'!$A$2:$C$142,3,FALSE),"")</f>
        <v/>
      </c>
      <c r="F81" s="330" t="str">
        <f>IFERROR(VLOOKUP(B81,'اسماء العملاء'!$A$2:$J$1270,9,FALSE),"")</f>
        <v/>
      </c>
      <c r="G81" s="330" t="str">
        <f>IFERROR(VLOOKUP(B81,'اسماء العملاء'!$A$2:$J$1270,8,FALSE),"")</f>
        <v/>
      </c>
      <c r="H81" s="321" t="str">
        <f>IFERROR(VLOOKUP(B81,'اسماء العملاء'!$A$2:$J$1270,10,FALSE),"")</f>
        <v/>
      </c>
    </row>
    <row r="82" spans="1:8" ht="21.95" customHeight="1">
      <c r="A82" s="326" t="str">
        <f t="shared" ca="1" si="1"/>
        <v/>
      </c>
      <c r="B82" s="324"/>
      <c r="C82" s="125" t="str">
        <f>IFERROR(VLOOKUP(B82,'اسماء العملاء'!$A$2:$E$142,5,FALSE),"")</f>
        <v/>
      </c>
      <c r="D82" s="126" t="str">
        <f>IFERROR(VLOOKUP(B82,'اسماء العملاء'!$A$2:$C$142,2,FALSE),"")</f>
        <v/>
      </c>
      <c r="E82" s="177" t="str">
        <f>IFERROR(VLOOKUP(B82,'اسماء العملاء'!$A$2:$C$142,3,FALSE),"")</f>
        <v/>
      </c>
      <c r="F82" s="330" t="str">
        <f>IFERROR(VLOOKUP(B82,'اسماء العملاء'!$A$2:$J$1270,9,FALSE),"")</f>
        <v/>
      </c>
      <c r="G82" s="330" t="str">
        <f>IFERROR(VLOOKUP(B82,'اسماء العملاء'!$A$2:$J$1270,8,FALSE),"")</f>
        <v/>
      </c>
      <c r="H82" s="321" t="str">
        <f>IFERROR(VLOOKUP(B82,'اسماء العملاء'!$A$2:$J$1270,10,FALSE),"")</f>
        <v/>
      </c>
    </row>
    <row r="83" spans="1:8" ht="21.95" customHeight="1">
      <c r="A83" s="326" t="str">
        <f t="shared" ca="1" si="1"/>
        <v/>
      </c>
      <c r="B83" s="324"/>
      <c r="C83" s="125" t="str">
        <f>IFERROR(VLOOKUP(B83,'اسماء العملاء'!$A$2:$E$142,5,FALSE),"")</f>
        <v/>
      </c>
      <c r="D83" s="126" t="str">
        <f>IFERROR(VLOOKUP(B83,'اسماء العملاء'!$A$2:$C$142,2,FALSE),"")</f>
        <v/>
      </c>
      <c r="E83" s="177" t="str">
        <f>IFERROR(VLOOKUP(B83,'اسماء العملاء'!$A$2:$C$142,3,FALSE),"")</f>
        <v/>
      </c>
      <c r="F83" s="330" t="str">
        <f>IFERROR(VLOOKUP(B83,'اسماء العملاء'!$A$2:$J$1270,9,FALSE),"")</f>
        <v/>
      </c>
      <c r="G83" s="330" t="str">
        <f>IFERROR(VLOOKUP(B83,'اسماء العملاء'!$A$2:$J$1270,8,FALSE),"")</f>
        <v/>
      </c>
      <c r="H83" s="321" t="str">
        <f>IFERROR(VLOOKUP(B83,'اسماء العملاء'!$A$2:$J$1270,10,FALSE),"")</f>
        <v/>
      </c>
    </row>
    <row r="84" spans="1:8" ht="21.95" customHeight="1">
      <c r="A84" s="326" t="str">
        <f t="shared" ca="1" si="1"/>
        <v/>
      </c>
      <c r="B84" s="324"/>
      <c r="C84" s="125" t="str">
        <f>IFERROR(VLOOKUP(B84,'اسماء العملاء'!$A$2:$E$142,5,FALSE),"")</f>
        <v/>
      </c>
      <c r="D84" s="126" t="str">
        <f>IFERROR(VLOOKUP(B84,'اسماء العملاء'!$A$2:$C$142,2,FALSE),"")</f>
        <v/>
      </c>
      <c r="E84" s="177" t="str">
        <f>IFERROR(VLOOKUP(B84,'اسماء العملاء'!$A$2:$C$142,3,FALSE),"")</f>
        <v/>
      </c>
      <c r="F84" s="330" t="str">
        <f>IFERROR(VLOOKUP(B84,'اسماء العملاء'!$A$2:$J$1270,9,FALSE),"")</f>
        <v/>
      </c>
      <c r="G84" s="330" t="str">
        <f>IFERROR(VLOOKUP(B84,'اسماء العملاء'!$A$2:$J$1270,8,FALSE),"")</f>
        <v/>
      </c>
      <c r="H84" s="321" t="str">
        <f>IFERROR(VLOOKUP(B84,'اسماء العملاء'!$A$2:$J$1270,10,FALSE),"")</f>
        <v/>
      </c>
    </row>
    <row r="85" spans="1:8" ht="21.95" customHeight="1">
      <c r="A85" s="326" t="str">
        <f t="shared" ca="1" si="1"/>
        <v/>
      </c>
      <c r="B85" s="324"/>
      <c r="C85" s="125" t="str">
        <f>IFERROR(VLOOKUP(B85,'اسماء العملاء'!$A$2:$E$142,5,FALSE),"")</f>
        <v/>
      </c>
      <c r="D85" s="126" t="str">
        <f>IFERROR(VLOOKUP(B85,'اسماء العملاء'!$A$2:$C$142,2,FALSE),"")</f>
        <v/>
      </c>
      <c r="E85" s="177" t="str">
        <f>IFERROR(VLOOKUP(B85,'اسماء العملاء'!$A$2:$C$142,3,FALSE),"")</f>
        <v/>
      </c>
      <c r="F85" s="330" t="str">
        <f>IFERROR(VLOOKUP(B85,'اسماء العملاء'!$A$2:$J$1270,9,FALSE),"")</f>
        <v/>
      </c>
      <c r="G85" s="330" t="str">
        <f>IFERROR(VLOOKUP(B85,'اسماء العملاء'!$A$2:$J$1270,8,FALSE),"")</f>
        <v/>
      </c>
      <c r="H85" s="321" t="str">
        <f>IFERROR(VLOOKUP(B85,'اسماء العملاء'!$A$2:$J$1270,10,FALSE),"")</f>
        <v/>
      </c>
    </row>
    <row r="86" spans="1:8" ht="21.95" customHeight="1">
      <c r="A86" s="326" t="str">
        <f t="shared" ca="1" si="1"/>
        <v/>
      </c>
      <c r="B86" s="324"/>
      <c r="C86" s="125" t="str">
        <f>IFERROR(VLOOKUP(B86,'اسماء العملاء'!$A$2:$E$142,5,FALSE),"")</f>
        <v/>
      </c>
      <c r="D86" s="126" t="str">
        <f>IFERROR(VLOOKUP(B86,'اسماء العملاء'!$A$2:$C$142,2,FALSE),"")</f>
        <v/>
      </c>
      <c r="E86" s="177" t="str">
        <f>IFERROR(VLOOKUP(B86,'اسماء العملاء'!$A$2:$C$142,3,FALSE),"")</f>
        <v/>
      </c>
      <c r="F86" s="330" t="str">
        <f>IFERROR(VLOOKUP(B86,'اسماء العملاء'!$A$2:$J$1270,9,FALSE),"")</f>
        <v/>
      </c>
      <c r="G86" s="330" t="str">
        <f>IFERROR(VLOOKUP(B86,'اسماء العملاء'!$A$2:$J$1270,8,FALSE),"")</f>
        <v/>
      </c>
      <c r="H86" s="321" t="str">
        <f>IFERROR(VLOOKUP(B86,'اسماء العملاء'!$A$2:$J$1270,10,FALSE),"")</f>
        <v/>
      </c>
    </row>
    <row r="87" spans="1:8" ht="21.95" customHeight="1">
      <c r="A87" s="326" t="str">
        <f t="shared" ca="1" si="1"/>
        <v/>
      </c>
      <c r="B87" s="324"/>
      <c r="C87" s="125" t="str">
        <f>IFERROR(VLOOKUP(B87,'اسماء العملاء'!$A$2:$E$142,5,FALSE),"")</f>
        <v/>
      </c>
      <c r="D87" s="126" t="str">
        <f>IFERROR(VLOOKUP(B87,'اسماء العملاء'!$A$2:$C$142,2,FALSE),"")</f>
        <v/>
      </c>
      <c r="E87" s="177" t="str">
        <f>IFERROR(VLOOKUP(B87,'اسماء العملاء'!$A$2:$C$142,3,FALSE),"")</f>
        <v/>
      </c>
      <c r="F87" s="330" t="str">
        <f>IFERROR(VLOOKUP(B87,'اسماء العملاء'!$A$2:$J$1270,9,FALSE),"")</f>
        <v/>
      </c>
      <c r="G87" s="330" t="str">
        <f>IFERROR(VLOOKUP(B87,'اسماء العملاء'!$A$2:$J$1270,8,FALSE),"")</f>
        <v/>
      </c>
      <c r="H87" s="321" t="str">
        <f>IFERROR(VLOOKUP(B87,'اسماء العملاء'!$A$2:$J$1270,10,FALSE),"")</f>
        <v/>
      </c>
    </row>
    <row r="88" spans="1:8" ht="21.95" customHeight="1">
      <c r="A88" s="326" t="str">
        <f t="shared" ca="1" si="1"/>
        <v/>
      </c>
      <c r="B88" s="324"/>
      <c r="C88" s="125" t="str">
        <f>IFERROR(VLOOKUP(B88,'اسماء العملاء'!$A$2:$E$142,5,FALSE),"")</f>
        <v/>
      </c>
      <c r="D88" s="126" t="str">
        <f>IFERROR(VLOOKUP(B88,'اسماء العملاء'!$A$2:$C$142,2,FALSE),"")</f>
        <v/>
      </c>
      <c r="E88" s="177" t="str">
        <f>IFERROR(VLOOKUP(B88,'اسماء العملاء'!$A$2:$C$142,3,FALSE),"")</f>
        <v/>
      </c>
      <c r="F88" s="330" t="str">
        <f>IFERROR(VLOOKUP(B88,'اسماء العملاء'!$A$2:$J$1270,9,FALSE),"")</f>
        <v/>
      </c>
      <c r="G88" s="330" t="str">
        <f>IFERROR(VLOOKUP(B88,'اسماء العملاء'!$A$2:$J$1270,8,FALSE),"")</f>
        <v/>
      </c>
      <c r="H88" s="321" t="str">
        <f>IFERROR(VLOOKUP(B88,'اسماء العملاء'!$A$2:$J$1270,10,FALSE),"")</f>
        <v/>
      </c>
    </row>
    <row r="89" spans="1:8" ht="21.95" customHeight="1">
      <c r="A89" s="326" t="str">
        <f t="shared" ca="1" si="1"/>
        <v/>
      </c>
      <c r="B89" s="324"/>
      <c r="C89" s="125" t="str">
        <f>IFERROR(VLOOKUP(B89,'اسماء العملاء'!$A$2:$E$142,5,FALSE),"")</f>
        <v/>
      </c>
      <c r="D89" s="126" t="str">
        <f>IFERROR(VLOOKUP(B89,'اسماء العملاء'!$A$2:$C$142,2,FALSE),"")</f>
        <v/>
      </c>
      <c r="E89" s="177" t="str">
        <f>IFERROR(VLOOKUP(B89,'اسماء العملاء'!$A$2:$C$142,3,FALSE),"")</f>
        <v/>
      </c>
      <c r="F89" s="330" t="str">
        <f>IFERROR(VLOOKUP(B89,'اسماء العملاء'!$A$2:$J$1270,9,FALSE),"")</f>
        <v/>
      </c>
      <c r="G89" s="330" t="str">
        <f>IFERROR(VLOOKUP(B89,'اسماء العملاء'!$A$2:$J$1270,8,FALSE),"")</f>
        <v/>
      </c>
      <c r="H89" s="321" t="str">
        <f>IFERROR(VLOOKUP(B89,'اسماء العملاء'!$A$2:$J$1270,10,FALSE),"")</f>
        <v/>
      </c>
    </row>
    <row r="90" spans="1:8" ht="21.95" customHeight="1">
      <c r="A90" s="326" t="str">
        <f t="shared" ca="1" si="1"/>
        <v/>
      </c>
      <c r="B90" s="324"/>
      <c r="C90" s="125" t="str">
        <f>IFERROR(VLOOKUP(B90,'اسماء العملاء'!$A$2:$E$142,5,FALSE),"")</f>
        <v/>
      </c>
      <c r="D90" s="126" t="str">
        <f>IFERROR(VLOOKUP(B90,'اسماء العملاء'!$A$2:$C$142,2,FALSE),"")</f>
        <v/>
      </c>
      <c r="E90" s="177" t="str">
        <f>IFERROR(VLOOKUP(B90,'اسماء العملاء'!$A$2:$C$142,3,FALSE),"")</f>
        <v/>
      </c>
      <c r="F90" s="330" t="str">
        <f>IFERROR(VLOOKUP(B90,'اسماء العملاء'!$A$2:$J$1270,9,FALSE),"")</f>
        <v/>
      </c>
      <c r="G90" s="330" t="str">
        <f>IFERROR(VLOOKUP(B90,'اسماء العملاء'!$A$2:$J$1270,8,FALSE),"")</f>
        <v/>
      </c>
      <c r="H90" s="321" t="str">
        <f>IFERROR(VLOOKUP(B90,'اسماء العملاء'!$A$2:$J$1270,10,FALSE),"")</f>
        <v/>
      </c>
    </row>
    <row r="91" spans="1:8" ht="21.95" customHeight="1">
      <c r="A91" s="326" t="str">
        <f t="shared" ca="1" si="1"/>
        <v/>
      </c>
      <c r="B91" s="324"/>
      <c r="C91" s="125" t="str">
        <f>IFERROR(VLOOKUP(B91,'اسماء العملاء'!$A$2:$E$142,5,FALSE),"")</f>
        <v/>
      </c>
      <c r="D91" s="126" t="str">
        <f>IFERROR(VLOOKUP(B91,'اسماء العملاء'!$A$2:$C$142,2,FALSE),"")</f>
        <v/>
      </c>
      <c r="E91" s="177" t="str">
        <f>IFERROR(VLOOKUP(B91,'اسماء العملاء'!$A$2:$C$142,3,FALSE),"")</f>
        <v/>
      </c>
      <c r="F91" s="330" t="str">
        <f>IFERROR(VLOOKUP(B91,'اسماء العملاء'!$A$2:$J$1270,9,FALSE),"")</f>
        <v/>
      </c>
      <c r="G91" s="330" t="str">
        <f>IFERROR(VLOOKUP(B91,'اسماء العملاء'!$A$2:$J$1270,8,FALSE),"")</f>
        <v/>
      </c>
      <c r="H91" s="321" t="str">
        <f>IFERROR(VLOOKUP(B91,'اسماء العملاء'!$A$2:$J$1270,10,FALSE),"")</f>
        <v/>
      </c>
    </row>
    <row r="92" spans="1:8" ht="21.95" customHeight="1">
      <c r="A92" s="326" t="str">
        <f t="shared" ca="1" si="1"/>
        <v/>
      </c>
      <c r="B92" s="324"/>
      <c r="C92" s="125" t="str">
        <f>IFERROR(VLOOKUP(B92,'اسماء العملاء'!$A$2:$E$142,5,FALSE),"")</f>
        <v/>
      </c>
      <c r="D92" s="126" t="str">
        <f>IFERROR(VLOOKUP(B92,'اسماء العملاء'!$A$2:$C$142,2,FALSE),"")</f>
        <v/>
      </c>
      <c r="E92" s="177" t="str">
        <f>IFERROR(VLOOKUP(B92,'اسماء العملاء'!$A$2:$C$142,3,FALSE),"")</f>
        <v/>
      </c>
      <c r="F92" s="330" t="str">
        <f>IFERROR(VLOOKUP(B92,'اسماء العملاء'!$A$2:$J$1270,9,FALSE),"")</f>
        <v/>
      </c>
      <c r="G92" s="330" t="str">
        <f>IFERROR(VLOOKUP(B92,'اسماء العملاء'!$A$2:$J$1270,8,FALSE),"")</f>
        <v/>
      </c>
      <c r="H92" s="321" t="str">
        <f>IFERROR(VLOOKUP(B92,'اسماء العملاء'!$A$2:$J$1270,10,FALSE),"")</f>
        <v/>
      </c>
    </row>
    <row r="93" spans="1:8" ht="21.95" customHeight="1">
      <c r="A93" s="326" t="str">
        <f t="shared" ca="1" si="1"/>
        <v/>
      </c>
      <c r="B93" s="324"/>
      <c r="C93" s="125" t="str">
        <f>IFERROR(VLOOKUP(B93,'اسماء العملاء'!$A$2:$E$142,5,FALSE),"")</f>
        <v/>
      </c>
      <c r="D93" s="126" t="str">
        <f>IFERROR(VLOOKUP(B93,'اسماء العملاء'!$A$2:$C$142,2,FALSE),"")</f>
        <v/>
      </c>
      <c r="E93" s="177" t="str">
        <f>IFERROR(VLOOKUP(B93,'اسماء العملاء'!$A$2:$C$142,3,FALSE),"")</f>
        <v/>
      </c>
      <c r="F93" s="330" t="str">
        <f>IFERROR(VLOOKUP(B93,'اسماء العملاء'!$A$2:$J$1270,9,FALSE),"")</f>
        <v/>
      </c>
      <c r="G93" s="330" t="str">
        <f>IFERROR(VLOOKUP(B93,'اسماء العملاء'!$A$2:$J$1270,8,FALSE),"")</f>
        <v/>
      </c>
      <c r="H93" s="321" t="str">
        <f>IFERROR(VLOOKUP(B93,'اسماء العملاء'!$A$2:$J$1270,10,FALSE),"")</f>
        <v/>
      </c>
    </row>
    <row r="94" spans="1:8" ht="21.95" customHeight="1">
      <c r="A94" s="326" t="str">
        <f t="shared" ca="1" si="1"/>
        <v/>
      </c>
      <c r="B94" s="324"/>
      <c r="C94" s="125" t="str">
        <f>IFERROR(VLOOKUP(B94,'اسماء العملاء'!$A$2:$E$142,5,FALSE),"")</f>
        <v/>
      </c>
      <c r="D94" s="126" t="str">
        <f>IFERROR(VLOOKUP(B94,'اسماء العملاء'!$A$2:$C$142,2,FALSE),"")</f>
        <v/>
      </c>
      <c r="E94" s="177" t="str">
        <f>IFERROR(VLOOKUP(B94,'اسماء العملاء'!$A$2:$C$142,3,FALSE),"")</f>
        <v/>
      </c>
      <c r="F94" s="330" t="str">
        <f>IFERROR(VLOOKUP(B94,'اسماء العملاء'!$A$2:$J$1270,9,FALSE),"")</f>
        <v/>
      </c>
      <c r="G94" s="330" t="str">
        <f>IFERROR(VLOOKUP(B94,'اسماء العملاء'!$A$2:$J$1270,8,FALSE),"")</f>
        <v/>
      </c>
      <c r="H94" s="321" t="str">
        <f>IFERROR(VLOOKUP(B94,'اسماء العملاء'!$A$2:$J$1270,10,FALSE),"")</f>
        <v/>
      </c>
    </row>
    <row r="95" spans="1:8" ht="21.95" customHeight="1">
      <c r="A95" s="326" t="str">
        <f t="shared" ca="1" si="1"/>
        <v/>
      </c>
      <c r="B95" s="324"/>
      <c r="C95" s="125" t="str">
        <f>IFERROR(VLOOKUP(B95,'اسماء العملاء'!$A$2:$E$142,5,FALSE),"")</f>
        <v/>
      </c>
      <c r="D95" s="126" t="str">
        <f>IFERROR(VLOOKUP(B95,'اسماء العملاء'!$A$2:$C$142,2,FALSE),"")</f>
        <v/>
      </c>
      <c r="E95" s="177" t="str">
        <f>IFERROR(VLOOKUP(B95,'اسماء العملاء'!$A$2:$C$142,3,FALSE),"")</f>
        <v/>
      </c>
      <c r="F95" s="330" t="str">
        <f>IFERROR(VLOOKUP(B95,'اسماء العملاء'!$A$2:$J$1270,9,FALSE),"")</f>
        <v/>
      </c>
      <c r="G95" s="330" t="str">
        <f>IFERROR(VLOOKUP(B95,'اسماء العملاء'!$A$2:$J$1270,8,FALSE),"")</f>
        <v/>
      </c>
      <c r="H95" s="321" t="str">
        <f>IFERROR(VLOOKUP(B95,'اسماء العملاء'!$A$2:$J$1270,10,FALSE),"")</f>
        <v/>
      </c>
    </row>
    <row r="96" spans="1:8" ht="21.95" customHeight="1">
      <c r="A96" s="326" t="str">
        <f t="shared" ca="1" si="1"/>
        <v/>
      </c>
      <c r="B96" s="324"/>
      <c r="C96" s="125" t="str">
        <f>IFERROR(VLOOKUP(B96,'اسماء العملاء'!$A$2:$E$142,5,FALSE),"")</f>
        <v/>
      </c>
      <c r="D96" s="126" t="str">
        <f>IFERROR(VLOOKUP(B96,'اسماء العملاء'!$A$2:$C$142,2,FALSE),"")</f>
        <v/>
      </c>
      <c r="E96" s="177" t="str">
        <f>IFERROR(VLOOKUP(B96,'اسماء العملاء'!$A$2:$C$142,3,FALSE),"")</f>
        <v/>
      </c>
      <c r="F96" s="330" t="str">
        <f>IFERROR(VLOOKUP(B96,'اسماء العملاء'!$A$2:$J$1270,9,FALSE),"")</f>
        <v/>
      </c>
      <c r="G96" s="330" t="str">
        <f>IFERROR(VLOOKUP(B96,'اسماء العملاء'!$A$2:$J$1270,8,FALSE),"")</f>
        <v/>
      </c>
      <c r="H96" s="321" t="str">
        <f>IFERROR(VLOOKUP(B96,'اسماء العملاء'!$A$2:$J$1270,10,FALSE),"")</f>
        <v/>
      </c>
    </row>
    <row r="97" spans="1:8" ht="21.95" customHeight="1">
      <c r="A97" s="326" t="str">
        <f t="shared" ca="1" si="1"/>
        <v/>
      </c>
      <c r="B97" s="324"/>
      <c r="C97" s="125" t="str">
        <f>IFERROR(VLOOKUP(B97,'اسماء العملاء'!$A$2:$E$142,5,FALSE),"")</f>
        <v/>
      </c>
      <c r="D97" s="126" t="str">
        <f>IFERROR(VLOOKUP(B97,'اسماء العملاء'!$A$2:$C$142,2,FALSE),"")</f>
        <v/>
      </c>
      <c r="E97" s="177" t="str">
        <f>IFERROR(VLOOKUP(B97,'اسماء العملاء'!$A$2:$C$142,3,FALSE),"")</f>
        <v/>
      </c>
      <c r="F97" s="330" t="str">
        <f>IFERROR(VLOOKUP(B97,'اسماء العملاء'!$A$2:$J$1270,9,FALSE),"")</f>
        <v/>
      </c>
      <c r="G97" s="330" t="str">
        <f>IFERROR(VLOOKUP(B97,'اسماء العملاء'!$A$2:$J$1270,8,FALSE),"")</f>
        <v/>
      </c>
      <c r="H97" s="321" t="str">
        <f>IFERROR(VLOOKUP(B97,'اسماء العملاء'!$A$2:$J$1270,10,FALSE),"")</f>
        <v/>
      </c>
    </row>
    <row r="98" spans="1:8" ht="21.95" customHeight="1">
      <c r="A98" s="326" t="str">
        <f t="shared" ca="1" si="1"/>
        <v/>
      </c>
      <c r="B98" s="324"/>
      <c r="C98" s="125" t="str">
        <f>IFERROR(VLOOKUP(B98,'اسماء العملاء'!$A$2:$E$142,5,FALSE),"")</f>
        <v/>
      </c>
      <c r="D98" s="126" t="str">
        <f>IFERROR(VLOOKUP(B98,'اسماء العملاء'!$A$2:$C$142,2,FALSE),"")</f>
        <v/>
      </c>
      <c r="E98" s="177" t="str">
        <f>IFERROR(VLOOKUP(B98,'اسماء العملاء'!$A$2:$C$142,3,FALSE),"")</f>
        <v/>
      </c>
      <c r="F98" s="330" t="str">
        <f>IFERROR(VLOOKUP(B98,'اسماء العملاء'!$A$2:$J$1270,9,FALSE),"")</f>
        <v/>
      </c>
      <c r="G98" s="330" t="str">
        <f>IFERROR(VLOOKUP(B98,'اسماء العملاء'!$A$2:$J$1270,8,FALSE),"")</f>
        <v/>
      </c>
      <c r="H98" s="321" t="str">
        <f>IFERROR(VLOOKUP(B98,'اسماء العملاء'!$A$2:$J$1270,10,FALSE),"")</f>
        <v/>
      </c>
    </row>
    <row r="99" spans="1:8" ht="21.95" customHeight="1">
      <c r="A99" s="326" t="str">
        <f t="shared" ca="1" si="1"/>
        <v/>
      </c>
      <c r="B99" s="324"/>
      <c r="C99" s="125" t="str">
        <f>IFERROR(VLOOKUP(B99,'اسماء العملاء'!$A$2:$E$142,5,FALSE),"")</f>
        <v/>
      </c>
      <c r="D99" s="126" t="str">
        <f>IFERROR(VLOOKUP(B99,'اسماء العملاء'!$A$2:$C$142,2,FALSE),"")</f>
        <v/>
      </c>
      <c r="E99" s="177" t="str">
        <f>IFERROR(VLOOKUP(B99,'اسماء العملاء'!$A$2:$C$142,3,FALSE),"")</f>
        <v/>
      </c>
      <c r="F99" s="330" t="str">
        <f>IFERROR(VLOOKUP(B99,'اسماء العملاء'!$A$2:$J$1270,9,FALSE),"")</f>
        <v/>
      </c>
      <c r="G99" s="330" t="str">
        <f>IFERROR(VLOOKUP(B99,'اسماء العملاء'!$A$2:$J$1270,8,FALSE),"")</f>
        <v/>
      </c>
      <c r="H99" s="321" t="str">
        <f>IFERROR(VLOOKUP(B99,'اسماء العملاء'!$A$2:$J$1270,10,FALSE),"")</f>
        <v/>
      </c>
    </row>
    <row r="100" spans="1:8" ht="21.95" customHeight="1">
      <c r="A100" s="326" t="str">
        <f t="shared" ca="1" si="1"/>
        <v/>
      </c>
      <c r="B100" s="324"/>
      <c r="C100" s="125" t="str">
        <f>IFERROR(VLOOKUP(B100,'اسماء العملاء'!$A$2:$E$142,5,FALSE),"")</f>
        <v/>
      </c>
      <c r="D100" s="126" t="str">
        <f>IFERROR(VLOOKUP(B100,'اسماء العملاء'!$A$2:$C$142,2,FALSE),"")</f>
        <v/>
      </c>
      <c r="E100" s="177" t="str">
        <f>IFERROR(VLOOKUP(B100,'اسماء العملاء'!$A$2:$C$142,3,FALSE),"")</f>
        <v/>
      </c>
      <c r="F100" s="330" t="str">
        <f>IFERROR(VLOOKUP(B100,'اسماء العملاء'!$A$2:$J$1270,9,FALSE),"")</f>
        <v/>
      </c>
      <c r="G100" s="330" t="str">
        <f>IFERROR(VLOOKUP(B100,'اسماء العملاء'!$A$2:$J$1270,8,FALSE),"")</f>
        <v/>
      </c>
      <c r="H100" s="321" t="str">
        <f>IFERROR(VLOOKUP(B100,'اسماء العملاء'!$A$2:$J$1270,10,FALSE),"")</f>
        <v/>
      </c>
    </row>
    <row r="101" spans="1:8" ht="21.95" customHeight="1">
      <c r="A101" s="326" t="str">
        <f t="shared" ca="1" si="1"/>
        <v/>
      </c>
      <c r="B101" s="324"/>
      <c r="C101" s="125" t="str">
        <f>IFERROR(VLOOKUP(B101,'اسماء العملاء'!$A$2:$E$142,5,FALSE),"")</f>
        <v/>
      </c>
      <c r="D101" s="126" t="str">
        <f>IFERROR(VLOOKUP(B101,'اسماء العملاء'!$A$2:$C$142,2,FALSE),"")</f>
        <v/>
      </c>
      <c r="E101" s="177" t="str">
        <f>IFERROR(VLOOKUP(B101,'اسماء العملاء'!$A$2:$C$142,3,FALSE),"")</f>
        <v/>
      </c>
      <c r="F101" s="330" t="str">
        <f>IFERROR(VLOOKUP(B101,'اسماء العملاء'!$A$2:$J$1270,9,FALSE),"")</f>
        <v/>
      </c>
      <c r="G101" s="330" t="str">
        <f>IFERROR(VLOOKUP(B101,'اسماء العملاء'!$A$2:$J$1270,8,FALSE),"")</f>
        <v/>
      </c>
      <c r="H101" s="321" t="str">
        <f>IFERROR(VLOOKUP(B101,'اسماء العملاء'!$A$2:$J$1270,10,FALSE),"")</f>
        <v/>
      </c>
    </row>
    <row r="102" spans="1:8" ht="21.95" customHeight="1">
      <c r="A102" s="326" t="str">
        <f t="shared" ca="1" si="1"/>
        <v/>
      </c>
      <c r="B102" s="324"/>
      <c r="C102" s="125" t="str">
        <f>IFERROR(VLOOKUP(B102,'اسماء العملاء'!$A$2:$E$142,5,FALSE),"")</f>
        <v/>
      </c>
      <c r="D102" s="126" t="str">
        <f>IFERROR(VLOOKUP(B102,'اسماء العملاء'!$A$2:$C$142,2,FALSE),"")</f>
        <v/>
      </c>
      <c r="E102" s="177" t="str">
        <f>IFERROR(VLOOKUP(B102,'اسماء العملاء'!$A$2:$C$142,3,FALSE),"")</f>
        <v/>
      </c>
      <c r="F102" s="330" t="str">
        <f>IFERROR(VLOOKUP(B102,'اسماء العملاء'!$A$2:$J$1270,9,FALSE),"")</f>
        <v/>
      </c>
      <c r="G102" s="330" t="str">
        <f>IFERROR(VLOOKUP(B102,'اسماء العملاء'!$A$2:$J$1270,8,FALSE),"")</f>
        <v/>
      </c>
      <c r="H102" s="321" t="str">
        <f>IFERROR(VLOOKUP(B102,'اسماء العملاء'!$A$2:$J$1270,10,FALSE),"")</f>
        <v/>
      </c>
    </row>
    <row r="103" spans="1:8" ht="21.95" customHeight="1">
      <c r="A103" s="326" t="str">
        <f t="shared" ca="1" si="1"/>
        <v/>
      </c>
      <c r="B103" s="324"/>
      <c r="C103" s="125" t="str">
        <f>IFERROR(VLOOKUP(B103,'اسماء العملاء'!$A$2:$E$142,5,FALSE),"")</f>
        <v/>
      </c>
      <c r="D103" s="126" t="str">
        <f>IFERROR(VLOOKUP(B103,'اسماء العملاء'!$A$2:$C$142,2,FALSE),"")</f>
        <v/>
      </c>
      <c r="E103" s="177" t="str">
        <f>IFERROR(VLOOKUP(B103,'اسماء العملاء'!$A$2:$C$142,3,FALSE),"")</f>
        <v/>
      </c>
      <c r="F103" s="330" t="str">
        <f>IFERROR(VLOOKUP(B103,'اسماء العملاء'!$A$2:$J$1270,9,FALSE),"")</f>
        <v/>
      </c>
      <c r="G103" s="330" t="str">
        <f>IFERROR(VLOOKUP(B103,'اسماء العملاء'!$A$2:$J$1270,8,FALSE),"")</f>
        <v/>
      </c>
      <c r="H103" s="321" t="str">
        <f>IFERROR(VLOOKUP(B103,'اسماء العملاء'!$A$2:$J$1270,10,FALSE),"")</f>
        <v/>
      </c>
    </row>
    <row r="104" spans="1:8" ht="21.95" customHeight="1">
      <c r="A104" s="326" t="str">
        <f t="shared" ca="1" si="1"/>
        <v/>
      </c>
      <c r="B104" s="324"/>
      <c r="C104" s="125" t="str">
        <f>IFERROR(VLOOKUP(B104,'اسماء العملاء'!$A$2:$E$142,5,FALSE),"")</f>
        <v/>
      </c>
      <c r="D104" s="126" t="str">
        <f>IFERROR(VLOOKUP(B104,'اسماء العملاء'!$A$2:$C$142,2,FALSE),"")</f>
        <v/>
      </c>
      <c r="E104" s="177" t="str">
        <f>IFERROR(VLOOKUP(B104,'اسماء العملاء'!$A$2:$C$142,3,FALSE),"")</f>
        <v/>
      </c>
      <c r="F104" s="330" t="str">
        <f>IFERROR(VLOOKUP(B104,'اسماء العملاء'!$A$2:$J$1270,9,FALSE),"")</f>
        <v/>
      </c>
      <c r="G104" s="330" t="str">
        <f>IFERROR(VLOOKUP(B104,'اسماء العملاء'!$A$2:$J$1270,8,FALSE),"")</f>
        <v/>
      </c>
      <c r="H104" s="321" t="str">
        <f>IFERROR(VLOOKUP(B104,'اسماء العملاء'!$A$2:$J$1270,10,FALSE),"")</f>
        <v/>
      </c>
    </row>
    <row r="105" spans="1:8" ht="21.95" customHeight="1">
      <c r="A105" s="326" t="str">
        <f t="shared" ca="1" si="1"/>
        <v/>
      </c>
      <c r="B105" s="324"/>
      <c r="C105" s="125" t="str">
        <f>IFERROR(VLOOKUP(B105,'اسماء العملاء'!$A$2:$E$142,5,FALSE),"")</f>
        <v/>
      </c>
      <c r="D105" s="126" t="str">
        <f>IFERROR(VLOOKUP(B105,'اسماء العملاء'!$A$2:$C$142,2,FALSE),"")</f>
        <v/>
      </c>
      <c r="E105" s="177" t="str">
        <f>IFERROR(VLOOKUP(B105,'اسماء العملاء'!$A$2:$C$142,3,FALSE),"")</f>
        <v/>
      </c>
      <c r="F105" s="330" t="str">
        <f>IFERROR(VLOOKUP(B105,'اسماء العملاء'!$A$2:$J$1270,9,FALSE),"")</f>
        <v/>
      </c>
      <c r="G105" s="330" t="str">
        <f>IFERROR(VLOOKUP(B105,'اسماء العملاء'!$A$2:$J$1270,8,FALSE),"")</f>
        <v/>
      </c>
      <c r="H105" s="321" t="str">
        <f>IFERROR(VLOOKUP(B105,'اسماء العملاء'!$A$2:$J$1270,10,FALSE),"")</f>
        <v/>
      </c>
    </row>
    <row r="106" spans="1:8" ht="21.95" customHeight="1">
      <c r="A106" s="326" t="str">
        <f t="shared" ca="1" si="1"/>
        <v/>
      </c>
      <c r="B106" s="324"/>
      <c r="C106" s="125" t="str">
        <f>IFERROR(VLOOKUP(B106,'اسماء العملاء'!$A$2:$E$142,5,FALSE),"")</f>
        <v/>
      </c>
      <c r="D106" s="126" t="str">
        <f>IFERROR(VLOOKUP(B106,'اسماء العملاء'!$A$2:$C$142,2,FALSE),"")</f>
        <v/>
      </c>
      <c r="E106" s="177" t="str">
        <f>IFERROR(VLOOKUP(B106,'اسماء العملاء'!$A$2:$C$142,3,FALSE),"")</f>
        <v/>
      </c>
      <c r="F106" s="330" t="str">
        <f>IFERROR(VLOOKUP(B106,'اسماء العملاء'!$A$2:$J$1270,9,FALSE),"")</f>
        <v/>
      </c>
      <c r="G106" s="330" t="str">
        <f>IFERROR(VLOOKUP(B106,'اسماء العملاء'!$A$2:$J$1270,8,FALSE),"")</f>
        <v/>
      </c>
      <c r="H106" s="321" t="str">
        <f>IFERROR(VLOOKUP(B106,'اسماء العملاء'!$A$2:$J$1270,10,FALSE),"")</f>
        <v/>
      </c>
    </row>
    <row r="107" spans="1:8" ht="21.95" customHeight="1">
      <c r="A107" s="326" t="str">
        <f t="shared" ca="1" si="1"/>
        <v/>
      </c>
      <c r="B107" s="324"/>
      <c r="C107" s="125" t="str">
        <f>IFERROR(VLOOKUP(B107,'اسماء العملاء'!$A$2:$E$142,5,FALSE),"")</f>
        <v/>
      </c>
      <c r="D107" s="126" t="str">
        <f>IFERROR(VLOOKUP(B107,'اسماء العملاء'!$A$2:$C$142,2,FALSE),"")</f>
        <v/>
      </c>
      <c r="E107" s="177" t="str">
        <f>IFERROR(VLOOKUP(B107,'اسماء العملاء'!$A$2:$C$142,3,FALSE),"")</f>
        <v/>
      </c>
      <c r="F107" s="330" t="str">
        <f>IFERROR(VLOOKUP(B107,'اسماء العملاء'!$A$2:$J$1270,9,FALSE),"")</f>
        <v/>
      </c>
      <c r="G107" s="330" t="str">
        <f>IFERROR(VLOOKUP(B107,'اسماء العملاء'!$A$2:$J$1270,8,FALSE),"")</f>
        <v/>
      </c>
      <c r="H107" s="321" t="str">
        <f>IFERROR(VLOOKUP(B107,'اسماء العملاء'!$A$2:$J$1270,10,FALSE),"")</f>
        <v/>
      </c>
    </row>
    <row r="108" spans="1:8" ht="21.95" customHeight="1">
      <c r="A108" s="326" t="str">
        <f t="shared" ca="1" si="1"/>
        <v/>
      </c>
      <c r="B108" s="324"/>
      <c r="C108" s="125" t="str">
        <f>IFERROR(VLOOKUP(B108,'اسماء العملاء'!$A$2:$E$142,5,FALSE),"")</f>
        <v/>
      </c>
      <c r="D108" s="126" t="str">
        <f>IFERROR(VLOOKUP(B108,'اسماء العملاء'!$A$2:$C$142,2,FALSE),"")</f>
        <v/>
      </c>
      <c r="E108" s="177" t="str">
        <f>IFERROR(VLOOKUP(B108,'اسماء العملاء'!$A$2:$C$142,3,FALSE),"")</f>
        <v/>
      </c>
      <c r="F108" s="330" t="str">
        <f>IFERROR(VLOOKUP(B108,'اسماء العملاء'!$A$2:$J$1270,9,FALSE),"")</f>
        <v/>
      </c>
      <c r="G108" s="330" t="str">
        <f>IFERROR(VLOOKUP(B108,'اسماء العملاء'!$A$2:$J$1270,8,FALSE),"")</f>
        <v/>
      </c>
      <c r="H108" s="321" t="str">
        <f>IFERROR(VLOOKUP(B108,'اسماء العملاء'!$A$2:$J$1270,10,FALSE),"")</f>
        <v/>
      </c>
    </row>
    <row r="109" spans="1:8" ht="21.95" customHeight="1">
      <c r="A109" s="326" t="str">
        <f t="shared" ca="1" si="1"/>
        <v/>
      </c>
      <c r="B109" s="324"/>
      <c r="C109" s="125" t="str">
        <f>IFERROR(VLOOKUP(B109,'اسماء العملاء'!$A$2:$E$142,5,FALSE),"")</f>
        <v/>
      </c>
      <c r="D109" s="126" t="str">
        <f>IFERROR(VLOOKUP(B109,'اسماء العملاء'!$A$2:$C$142,2,FALSE),"")</f>
        <v/>
      </c>
      <c r="E109" s="177" t="str">
        <f>IFERROR(VLOOKUP(B109,'اسماء العملاء'!$A$2:$C$142,3,FALSE),"")</f>
        <v/>
      </c>
      <c r="F109" s="330" t="str">
        <f>IFERROR(VLOOKUP(B109,'اسماء العملاء'!$A$2:$J$1270,9,FALSE),"")</f>
        <v/>
      </c>
      <c r="G109" s="330" t="str">
        <f>IFERROR(VLOOKUP(B109,'اسماء العملاء'!$A$2:$J$1270,8,FALSE),"")</f>
        <v/>
      </c>
      <c r="H109" s="321" t="str">
        <f>IFERROR(VLOOKUP(B109,'اسماء العملاء'!$A$2:$J$1270,10,FALSE),"")</f>
        <v/>
      </c>
    </row>
    <row r="110" spans="1:8" ht="21.95" customHeight="1">
      <c r="A110" s="326" t="str">
        <f t="shared" ca="1" si="1"/>
        <v/>
      </c>
      <c r="B110" s="324"/>
      <c r="C110" s="125" t="str">
        <f>IFERROR(VLOOKUP(B110,'اسماء العملاء'!$A$2:$E$142,5,FALSE),"")</f>
        <v/>
      </c>
      <c r="D110" s="126" t="str">
        <f>IFERROR(VLOOKUP(B110,'اسماء العملاء'!$A$2:$C$142,2,FALSE),"")</f>
        <v/>
      </c>
      <c r="E110" s="177" t="str">
        <f>IFERROR(VLOOKUP(B110,'اسماء العملاء'!$A$2:$C$142,3,FALSE),"")</f>
        <v/>
      </c>
      <c r="F110" s="330" t="str">
        <f>IFERROR(VLOOKUP(B110,'اسماء العملاء'!$A$2:$J$1270,9,FALSE),"")</f>
        <v/>
      </c>
      <c r="G110" s="330" t="str">
        <f>IFERROR(VLOOKUP(B110,'اسماء العملاء'!$A$2:$J$1270,8,FALSE),"")</f>
        <v/>
      </c>
      <c r="H110" s="321" t="str">
        <f>IFERROR(VLOOKUP(B110,'اسماء العملاء'!$A$2:$J$1270,10,FALSE),"")</f>
        <v/>
      </c>
    </row>
    <row r="111" spans="1:8" ht="21.95" customHeight="1">
      <c r="A111" s="326" t="str">
        <f t="shared" ca="1" si="1"/>
        <v/>
      </c>
      <c r="B111" s="324"/>
      <c r="C111" s="125" t="str">
        <f>IFERROR(VLOOKUP(B111,'اسماء العملاء'!$A$2:$E$142,5,FALSE),"")</f>
        <v/>
      </c>
      <c r="D111" s="126" t="str">
        <f>IFERROR(VLOOKUP(B111,'اسماء العملاء'!$A$2:$C$142,2,FALSE),"")</f>
        <v/>
      </c>
      <c r="E111" s="177" t="str">
        <f>IFERROR(VLOOKUP(B111,'اسماء العملاء'!$A$2:$C$142,3,FALSE),"")</f>
        <v/>
      </c>
      <c r="F111" s="330" t="str">
        <f>IFERROR(VLOOKUP(B111,'اسماء العملاء'!$A$2:$J$1270,9,FALSE),"")</f>
        <v/>
      </c>
      <c r="G111" s="330" t="str">
        <f>IFERROR(VLOOKUP(B111,'اسماء العملاء'!$A$2:$J$1270,8,FALSE),"")</f>
        <v/>
      </c>
      <c r="H111" s="321" t="str">
        <f>IFERROR(VLOOKUP(B111,'اسماء العملاء'!$A$2:$J$1270,10,FALSE),"")</f>
        <v/>
      </c>
    </row>
    <row r="112" spans="1:8" ht="21.95" customHeight="1">
      <c r="A112" s="326" t="str">
        <f t="shared" ca="1" si="1"/>
        <v/>
      </c>
      <c r="B112" s="324"/>
      <c r="C112" s="125" t="str">
        <f>IFERROR(VLOOKUP(B112,'اسماء العملاء'!$A$2:$E$142,5,FALSE),"")</f>
        <v/>
      </c>
      <c r="D112" s="126" t="str">
        <f>IFERROR(VLOOKUP(B112,'اسماء العملاء'!$A$2:$C$142,2,FALSE),"")</f>
        <v/>
      </c>
      <c r="E112" s="177" t="str">
        <f>IFERROR(VLOOKUP(B112,'اسماء العملاء'!$A$2:$C$142,3,FALSE),"")</f>
        <v/>
      </c>
      <c r="F112" s="330" t="str">
        <f>IFERROR(VLOOKUP(B112,'اسماء العملاء'!$A$2:$J$1270,9,FALSE),"")</f>
        <v/>
      </c>
      <c r="G112" s="330" t="str">
        <f>IFERROR(VLOOKUP(B112,'اسماء العملاء'!$A$2:$J$1270,8,FALSE),"")</f>
        <v/>
      </c>
      <c r="H112" s="321" t="str">
        <f>IFERROR(VLOOKUP(B112,'اسماء العملاء'!$A$2:$J$1270,10,FALSE),"")</f>
        <v/>
      </c>
    </row>
    <row r="113" spans="1:8" ht="21.95" customHeight="1">
      <c r="A113" s="326" t="str">
        <f t="shared" ca="1" si="1"/>
        <v/>
      </c>
      <c r="B113" s="324"/>
      <c r="C113" s="125" t="str">
        <f>IFERROR(VLOOKUP(B113,'اسماء العملاء'!$A$2:$E$142,5,FALSE),"")</f>
        <v/>
      </c>
      <c r="D113" s="126" t="str">
        <f>IFERROR(VLOOKUP(B113,'اسماء العملاء'!$A$2:$C$142,2,FALSE),"")</f>
        <v/>
      </c>
      <c r="E113" s="177" t="str">
        <f>IFERROR(VLOOKUP(B113,'اسماء العملاء'!$A$2:$C$142,3,FALSE),"")</f>
        <v/>
      </c>
      <c r="F113" s="330" t="str">
        <f>IFERROR(VLOOKUP(B113,'اسماء العملاء'!$A$2:$J$1270,9,FALSE),"")</f>
        <v/>
      </c>
      <c r="G113" s="330" t="str">
        <f>IFERROR(VLOOKUP(B113,'اسماء العملاء'!$A$2:$J$1270,8,FALSE),"")</f>
        <v/>
      </c>
      <c r="H113" s="321" t="str">
        <f>IFERROR(VLOOKUP(B113,'اسماء العملاء'!$A$2:$J$1270,10,FALSE),"")</f>
        <v/>
      </c>
    </row>
    <row r="114" spans="1:8" ht="21.95" customHeight="1">
      <c r="A114" s="326" t="str">
        <f t="shared" ca="1" si="1"/>
        <v/>
      </c>
      <c r="B114" s="324"/>
      <c r="C114" s="125" t="str">
        <f>IFERROR(VLOOKUP(B114,'اسماء العملاء'!$A$2:$E$142,5,FALSE),"")</f>
        <v/>
      </c>
      <c r="D114" s="126" t="str">
        <f>IFERROR(VLOOKUP(B114,'اسماء العملاء'!$A$2:$C$142,2,FALSE),"")</f>
        <v/>
      </c>
      <c r="E114" s="177" t="str">
        <f>IFERROR(VLOOKUP(B114,'اسماء العملاء'!$A$2:$C$142,3,FALSE),"")</f>
        <v/>
      </c>
      <c r="F114" s="330" t="str">
        <f>IFERROR(VLOOKUP(B114,'اسماء العملاء'!$A$2:$J$1270,9,FALSE),"")</f>
        <v/>
      </c>
      <c r="G114" s="330" t="str">
        <f>IFERROR(VLOOKUP(B114,'اسماء العملاء'!$A$2:$J$1270,8,FALSE),"")</f>
        <v/>
      </c>
      <c r="H114" s="321" t="str">
        <f>IFERROR(VLOOKUP(B114,'اسماء العملاء'!$A$2:$J$1270,10,FALSE),"")</f>
        <v/>
      </c>
    </row>
    <row r="115" spans="1:8" ht="21.95" customHeight="1">
      <c r="A115" s="326" t="str">
        <f t="shared" ca="1" si="1"/>
        <v/>
      </c>
      <c r="B115" s="324"/>
      <c r="C115" s="125" t="str">
        <f>IFERROR(VLOOKUP(B115,'اسماء العملاء'!$A$2:$E$142,5,FALSE),"")</f>
        <v/>
      </c>
      <c r="D115" s="126" t="str">
        <f>IFERROR(VLOOKUP(B115,'اسماء العملاء'!$A$2:$C$142,2,FALSE),"")</f>
        <v/>
      </c>
      <c r="E115" s="177" t="str">
        <f>IFERROR(VLOOKUP(B115,'اسماء العملاء'!$A$2:$C$142,3,FALSE),"")</f>
        <v/>
      </c>
      <c r="F115" s="330" t="str">
        <f>IFERROR(VLOOKUP(B115,'اسماء العملاء'!$A$2:$J$1270,9,FALSE),"")</f>
        <v/>
      </c>
      <c r="G115" s="330" t="str">
        <f>IFERROR(VLOOKUP(B115,'اسماء العملاء'!$A$2:$J$1270,8,FALSE),"")</f>
        <v/>
      </c>
      <c r="H115" s="321" t="str">
        <f>IFERROR(VLOOKUP(B115,'اسماء العملاء'!$A$2:$J$1270,10,FALSE),"")</f>
        <v/>
      </c>
    </row>
    <row r="116" spans="1:8" ht="21.95" customHeight="1">
      <c r="A116" s="326" t="str">
        <f t="shared" ca="1" si="1"/>
        <v/>
      </c>
      <c r="B116" s="324"/>
      <c r="C116" s="125" t="str">
        <f>IFERROR(VLOOKUP(B116,'اسماء العملاء'!$A$2:$E$142,5,FALSE),"")</f>
        <v/>
      </c>
      <c r="D116" s="126" t="str">
        <f>IFERROR(VLOOKUP(B116,'اسماء العملاء'!$A$2:$C$142,2,FALSE),"")</f>
        <v/>
      </c>
      <c r="E116" s="177" t="str">
        <f>IFERROR(VLOOKUP(B116,'اسماء العملاء'!$A$2:$C$142,3,FALSE),"")</f>
        <v/>
      </c>
      <c r="F116" s="330" t="str">
        <f>IFERROR(VLOOKUP(B116,'اسماء العملاء'!$A$2:$J$1270,9,FALSE),"")</f>
        <v/>
      </c>
      <c r="G116" s="330" t="str">
        <f>IFERROR(VLOOKUP(B116,'اسماء العملاء'!$A$2:$J$1270,8,FALSE),"")</f>
        <v/>
      </c>
      <c r="H116" s="321" t="str">
        <f>IFERROR(VLOOKUP(B116,'اسماء العملاء'!$A$2:$J$1270,10,FALSE),"")</f>
        <v/>
      </c>
    </row>
    <row r="117" spans="1:8" ht="21.95" customHeight="1">
      <c r="A117" s="326" t="str">
        <f t="shared" ca="1" si="1"/>
        <v/>
      </c>
      <c r="B117" s="324"/>
      <c r="C117" s="125" t="str">
        <f>IFERROR(VLOOKUP(B117,'اسماء العملاء'!$A$2:$E$142,5,FALSE),"")</f>
        <v/>
      </c>
      <c r="D117" s="126" t="str">
        <f>IFERROR(VLOOKUP(B117,'اسماء العملاء'!$A$2:$C$142,2,FALSE),"")</f>
        <v/>
      </c>
      <c r="E117" s="177" t="str">
        <f>IFERROR(VLOOKUP(B117,'اسماء العملاء'!$A$2:$C$142,3,FALSE),"")</f>
        <v/>
      </c>
      <c r="F117" s="330" t="str">
        <f>IFERROR(VLOOKUP(B117,'اسماء العملاء'!$A$2:$J$1270,9,FALSE),"")</f>
        <v/>
      </c>
      <c r="G117" s="330" t="str">
        <f>IFERROR(VLOOKUP(B117,'اسماء العملاء'!$A$2:$J$1270,8,FALSE),"")</f>
        <v/>
      </c>
      <c r="H117" s="321" t="str">
        <f>IFERROR(VLOOKUP(B117,'اسماء العملاء'!$A$2:$J$1270,10,FALSE),"")</f>
        <v/>
      </c>
    </row>
    <row r="118" spans="1:8" ht="21.95" customHeight="1">
      <c r="A118" s="326" t="str">
        <f t="shared" ca="1" si="1"/>
        <v/>
      </c>
      <c r="B118" s="324"/>
      <c r="C118" s="125" t="str">
        <f>IFERROR(VLOOKUP(B118,'اسماء العملاء'!$A$2:$E$142,5,FALSE),"")</f>
        <v/>
      </c>
      <c r="D118" s="126" t="str">
        <f>IFERROR(VLOOKUP(B118,'اسماء العملاء'!$A$2:$C$142,2,FALSE),"")</f>
        <v/>
      </c>
      <c r="E118" s="177" t="str">
        <f>IFERROR(VLOOKUP(B118,'اسماء العملاء'!$A$2:$C$142,3,FALSE),"")</f>
        <v/>
      </c>
      <c r="F118" s="330" t="str">
        <f>IFERROR(VLOOKUP(B118,'اسماء العملاء'!$A$2:$J$1270,9,FALSE),"")</f>
        <v/>
      </c>
      <c r="G118" s="330" t="str">
        <f>IFERROR(VLOOKUP(B118,'اسماء العملاء'!$A$2:$J$1270,8,FALSE),"")</f>
        <v/>
      </c>
      <c r="H118" s="321" t="str">
        <f>IFERROR(VLOOKUP(B118,'اسماء العملاء'!$A$2:$J$1270,10,FALSE),"")</f>
        <v/>
      </c>
    </row>
    <row r="119" spans="1:8" ht="21.95" customHeight="1">
      <c r="A119" s="326" t="str">
        <f t="shared" ca="1" si="1"/>
        <v/>
      </c>
      <c r="B119" s="324"/>
      <c r="C119" s="125" t="str">
        <f>IFERROR(VLOOKUP(B119,'اسماء العملاء'!$A$2:$E$142,5,FALSE),"")</f>
        <v/>
      </c>
      <c r="D119" s="126" t="str">
        <f>IFERROR(VLOOKUP(B119,'اسماء العملاء'!$A$2:$C$142,2,FALSE),"")</f>
        <v/>
      </c>
      <c r="E119" s="177" t="str">
        <f>IFERROR(VLOOKUP(B119,'اسماء العملاء'!$A$2:$C$142,3,FALSE),"")</f>
        <v/>
      </c>
      <c r="F119" s="330" t="str">
        <f>IFERROR(VLOOKUP(B119,'اسماء العملاء'!$A$2:$J$1270,9,FALSE),"")</f>
        <v/>
      </c>
      <c r="G119" s="330" t="str">
        <f>IFERROR(VLOOKUP(B119,'اسماء العملاء'!$A$2:$J$1270,8,FALSE),"")</f>
        <v/>
      </c>
      <c r="H119" s="321" t="str">
        <f>IFERROR(VLOOKUP(B119,'اسماء العملاء'!$A$2:$J$1270,10,FALSE),"")</f>
        <v/>
      </c>
    </row>
    <row r="120" spans="1:8" ht="21.95" customHeight="1">
      <c r="A120" s="326" t="str">
        <f t="shared" ca="1" si="1"/>
        <v/>
      </c>
      <c r="B120" s="324"/>
      <c r="C120" s="125" t="str">
        <f>IFERROR(VLOOKUP(B120,'اسماء العملاء'!$A$2:$E$142,5,FALSE),"")</f>
        <v/>
      </c>
      <c r="D120" s="126" t="str">
        <f>IFERROR(VLOOKUP(B120,'اسماء العملاء'!$A$2:$C$142,2,FALSE),"")</f>
        <v/>
      </c>
      <c r="E120" s="177" t="str">
        <f>IFERROR(VLOOKUP(B120,'اسماء العملاء'!$A$2:$C$142,3,FALSE),"")</f>
        <v/>
      </c>
      <c r="F120" s="330" t="str">
        <f>IFERROR(VLOOKUP(B120,'اسماء العملاء'!$A$2:$J$1270,9,FALSE),"")</f>
        <v/>
      </c>
      <c r="G120" s="330" t="str">
        <f>IFERROR(VLOOKUP(B120,'اسماء العملاء'!$A$2:$J$1270,8,FALSE),"")</f>
        <v/>
      </c>
      <c r="H120" s="321" t="str">
        <f>IFERROR(VLOOKUP(B120,'اسماء العملاء'!$A$2:$J$1270,10,FALSE),"")</f>
        <v/>
      </c>
    </row>
    <row r="121" spans="1:8" ht="21.95" customHeight="1">
      <c r="A121" s="326" t="str">
        <f t="shared" ca="1" si="1"/>
        <v/>
      </c>
      <c r="B121" s="324"/>
      <c r="C121" s="125" t="str">
        <f>IFERROR(VLOOKUP(B121,'اسماء العملاء'!$A$2:$E$142,5,FALSE),"")</f>
        <v/>
      </c>
      <c r="D121" s="126" t="str">
        <f>IFERROR(VLOOKUP(B121,'اسماء العملاء'!$A$2:$C$142,2,FALSE),"")</f>
        <v/>
      </c>
      <c r="E121" s="177" t="str">
        <f>IFERROR(VLOOKUP(B121,'اسماء العملاء'!$A$2:$C$142,3,FALSE),"")</f>
        <v/>
      </c>
      <c r="F121" s="330" t="str">
        <f>IFERROR(VLOOKUP(B121,'اسماء العملاء'!$A$2:$J$1270,9,FALSE),"")</f>
        <v/>
      </c>
      <c r="G121" s="330" t="str">
        <f>IFERROR(VLOOKUP(B121,'اسماء العملاء'!$A$2:$J$1270,8,FALSE),"")</f>
        <v/>
      </c>
      <c r="H121" s="321" t="str">
        <f>IFERROR(VLOOKUP(B121,'اسماء العملاء'!$A$2:$J$1270,10,FALSE),"")</f>
        <v/>
      </c>
    </row>
    <row r="122" spans="1:8" ht="21.95" customHeight="1">
      <c r="A122" s="326" t="str">
        <f t="shared" ca="1" si="1"/>
        <v/>
      </c>
      <c r="B122" s="324"/>
      <c r="C122" s="125" t="str">
        <f>IFERROR(VLOOKUP(B122,'اسماء العملاء'!$A$2:$E$142,5,FALSE),"")</f>
        <v/>
      </c>
      <c r="D122" s="126" t="str">
        <f>IFERROR(VLOOKUP(B122,'اسماء العملاء'!$A$2:$C$142,2,FALSE),"")</f>
        <v/>
      </c>
      <c r="E122" s="177" t="str">
        <f>IFERROR(VLOOKUP(B122,'اسماء العملاء'!$A$2:$C$142,3,FALSE),"")</f>
        <v/>
      </c>
      <c r="F122" s="330" t="str">
        <f>IFERROR(VLOOKUP(B122,'اسماء العملاء'!$A$2:$J$1270,9,FALSE),"")</f>
        <v/>
      </c>
      <c r="G122" s="330" t="str">
        <f>IFERROR(VLOOKUP(B122,'اسماء العملاء'!$A$2:$J$1270,8,FALSE),"")</f>
        <v/>
      </c>
      <c r="H122" s="321" t="str">
        <f>IFERROR(VLOOKUP(B122,'اسماء العملاء'!$A$2:$J$1270,10,FALSE),"")</f>
        <v/>
      </c>
    </row>
    <row r="123" spans="1:8" ht="21.95" customHeight="1">
      <c r="A123" s="326" t="str">
        <f t="shared" ca="1" si="1"/>
        <v/>
      </c>
      <c r="B123" s="324"/>
      <c r="C123" s="125" t="str">
        <f>IFERROR(VLOOKUP(B123,'اسماء العملاء'!$A$2:$E$142,5,FALSE),"")</f>
        <v/>
      </c>
      <c r="D123" s="126" t="str">
        <f>IFERROR(VLOOKUP(B123,'اسماء العملاء'!$A$2:$C$142,2,FALSE),"")</f>
        <v/>
      </c>
      <c r="E123" s="177" t="str">
        <f>IFERROR(VLOOKUP(B123,'اسماء العملاء'!$A$2:$C$142,3,FALSE),"")</f>
        <v/>
      </c>
      <c r="F123" s="330" t="str">
        <f>IFERROR(VLOOKUP(B123,'اسماء العملاء'!$A$2:$J$1270,9,FALSE),"")</f>
        <v/>
      </c>
      <c r="G123" s="330" t="str">
        <f>IFERROR(VLOOKUP(B123,'اسماء العملاء'!$A$2:$J$1270,8,FALSE),"")</f>
        <v/>
      </c>
      <c r="H123" s="321" t="str">
        <f>IFERROR(VLOOKUP(B123,'اسماء العملاء'!$A$2:$J$1270,10,FALSE),"")</f>
        <v/>
      </c>
    </row>
    <row r="124" spans="1:8" ht="21.95" customHeight="1">
      <c r="A124" s="326" t="str">
        <f t="shared" ca="1" si="1"/>
        <v/>
      </c>
      <c r="B124" s="324"/>
      <c r="C124" s="125" t="str">
        <f>IFERROR(VLOOKUP(B124,'اسماء العملاء'!$A$2:$E$142,5,FALSE),"")</f>
        <v/>
      </c>
      <c r="D124" s="126" t="str">
        <f>IFERROR(VLOOKUP(B124,'اسماء العملاء'!$A$2:$C$142,2,FALSE),"")</f>
        <v/>
      </c>
      <c r="E124" s="177" t="str">
        <f>IFERROR(VLOOKUP(B124,'اسماء العملاء'!$A$2:$C$142,3,FALSE),"")</f>
        <v/>
      </c>
      <c r="F124" s="330" t="str">
        <f>IFERROR(VLOOKUP(B124,'اسماء العملاء'!$A$2:$J$1270,9,FALSE),"")</f>
        <v/>
      </c>
      <c r="G124" s="330" t="str">
        <f>IFERROR(VLOOKUP(B124,'اسماء العملاء'!$A$2:$J$1270,8,FALSE),"")</f>
        <v/>
      </c>
      <c r="H124" s="321" t="str">
        <f>IFERROR(VLOOKUP(B124,'اسماء العملاء'!$A$2:$J$1270,10,FALSE),"")</f>
        <v/>
      </c>
    </row>
    <row r="125" spans="1:8" ht="21.95" customHeight="1">
      <c r="A125" s="326" t="str">
        <f t="shared" ca="1" si="1"/>
        <v/>
      </c>
      <c r="B125" s="324"/>
      <c r="C125" s="125" t="str">
        <f>IFERROR(VLOOKUP(B125,'اسماء العملاء'!$A$2:$E$142,5,FALSE),"")</f>
        <v/>
      </c>
      <c r="D125" s="126" t="str">
        <f>IFERROR(VLOOKUP(B125,'اسماء العملاء'!$A$2:$C$142,2,FALSE),"")</f>
        <v/>
      </c>
      <c r="E125" s="177" t="str">
        <f>IFERROR(VLOOKUP(B125,'اسماء العملاء'!$A$2:$C$142,3,FALSE),"")</f>
        <v/>
      </c>
      <c r="F125" s="330" t="str">
        <f>IFERROR(VLOOKUP(B125,'اسماء العملاء'!$A$2:$J$1270,9,FALSE),"")</f>
        <v/>
      </c>
      <c r="G125" s="330" t="str">
        <f>IFERROR(VLOOKUP(B125,'اسماء العملاء'!$A$2:$J$1270,8,FALSE),"")</f>
        <v/>
      </c>
      <c r="H125" s="321" t="str">
        <f>IFERROR(VLOOKUP(B125,'اسماء العملاء'!$A$2:$J$1270,10,FALSE),"")</f>
        <v/>
      </c>
    </row>
    <row r="126" spans="1:8" ht="21.95" customHeight="1">
      <c r="A126" s="326" t="str">
        <f t="shared" ca="1" si="1"/>
        <v/>
      </c>
      <c r="B126" s="324"/>
      <c r="C126" s="125" t="str">
        <f>IFERROR(VLOOKUP(B126,'اسماء العملاء'!$A$2:$E$142,5,FALSE),"")</f>
        <v/>
      </c>
      <c r="D126" s="126" t="str">
        <f>IFERROR(VLOOKUP(B126,'اسماء العملاء'!$A$2:$C$142,2,FALSE),"")</f>
        <v/>
      </c>
      <c r="E126" s="177" t="str">
        <f>IFERROR(VLOOKUP(B126,'اسماء العملاء'!$A$2:$C$142,3,FALSE),"")</f>
        <v/>
      </c>
      <c r="F126" s="330" t="str">
        <f>IFERROR(VLOOKUP(B126,'اسماء العملاء'!$A$2:$J$1270,9,FALSE),"")</f>
        <v/>
      </c>
      <c r="G126" s="330" t="str">
        <f>IFERROR(VLOOKUP(B126,'اسماء العملاء'!$A$2:$J$1270,8,FALSE),"")</f>
        <v/>
      </c>
      <c r="H126" s="321" t="str">
        <f>IFERROR(VLOOKUP(B126,'اسماء العملاء'!$A$2:$J$1270,10,FALSE),"")</f>
        <v/>
      </c>
    </row>
    <row r="127" spans="1:8" ht="21.95" customHeight="1">
      <c r="A127" s="326" t="str">
        <f t="shared" ca="1" si="1"/>
        <v/>
      </c>
      <c r="B127" s="324"/>
      <c r="C127" s="125" t="str">
        <f>IFERROR(VLOOKUP(B127,'اسماء العملاء'!$A$2:$E$142,5,FALSE),"")</f>
        <v/>
      </c>
      <c r="D127" s="126" t="str">
        <f>IFERROR(VLOOKUP(B127,'اسماء العملاء'!$A$2:$C$142,2,FALSE),"")</f>
        <v/>
      </c>
      <c r="E127" s="177" t="str">
        <f>IFERROR(VLOOKUP(B127,'اسماء العملاء'!$A$2:$C$142,3,FALSE),"")</f>
        <v/>
      </c>
      <c r="F127" s="330" t="str">
        <f>IFERROR(VLOOKUP(B127,'اسماء العملاء'!$A$2:$J$1270,9,FALSE),"")</f>
        <v/>
      </c>
      <c r="G127" s="330" t="str">
        <f>IFERROR(VLOOKUP(B127,'اسماء العملاء'!$A$2:$J$1270,8,FALSE),"")</f>
        <v/>
      </c>
      <c r="H127" s="321" t="str">
        <f>IFERROR(VLOOKUP(B127,'اسماء العملاء'!$A$2:$J$1270,10,FALSE),"")</f>
        <v/>
      </c>
    </row>
    <row r="128" spans="1:8" ht="21.95" customHeight="1">
      <c r="A128" s="326" t="str">
        <f t="shared" ca="1" si="1"/>
        <v/>
      </c>
      <c r="B128" s="324"/>
      <c r="C128" s="125" t="str">
        <f>IFERROR(VLOOKUP(B128,'اسماء العملاء'!$A$2:$E$142,5,FALSE),"")</f>
        <v/>
      </c>
      <c r="D128" s="126" t="str">
        <f>IFERROR(VLOOKUP(B128,'اسماء العملاء'!$A$2:$C$142,2,FALSE),"")</f>
        <v/>
      </c>
      <c r="E128" s="177" t="str">
        <f>IFERROR(VLOOKUP(B128,'اسماء العملاء'!$A$2:$C$142,3,FALSE),"")</f>
        <v/>
      </c>
      <c r="F128" s="330" t="str">
        <f>IFERROR(VLOOKUP(B128,'اسماء العملاء'!$A$2:$J$1270,9,FALSE),"")</f>
        <v/>
      </c>
      <c r="G128" s="330" t="str">
        <f>IFERROR(VLOOKUP(B128,'اسماء العملاء'!$A$2:$J$1270,8,FALSE),"")</f>
        <v/>
      </c>
      <c r="H128" s="321" t="str">
        <f>IFERROR(VLOOKUP(B128,'اسماء العملاء'!$A$2:$J$1270,10,FALSE),"")</f>
        <v/>
      </c>
    </row>
    <row r="129" spans="1:8" ht="21.95" customHeight="1">
      <c r="A129" s="326" t="str">
        <f t="shared" ca="1" si="1"/>
        <v/>
      </c>
      <c r="B129" s="324"/>
      <c r="C129" s="125" t="str">
        <f>IFERROR(VLOOKUP(B129,'اسماء العملاء'!$A$2:$E$142,5,FALSE),"")</f>
        <v/>
      </c>
      <c r="D129" s="126" t="str">
        <f>IFERROR(VLOOKUP(B129,'اسماء العملاء'!$A$2:$C$142,2,FALSE),"")</f>
        <v/>
      </c>
      <c r="E129" s="177" t="str">
        <f>IFERROR(VLOOKUP(B129,'اسماء العملاء'!$A$2:$C$142,3,FALSE),"")</f>
        <v/>
      </c>
      <c r="F129" s="330" t="str">
        <f>IFERROR(VLOOKUP(B129,'اسماء العملاء'!$A$2:$J$1270,9,FALSE),"")</f>
        <v/>
      </c>
      <c r="G129" s="330" t="str">
        <f>IFERROR(VLOOKUP(B129,'اسماء العملاء'!$A$2:$J$1270,8,FALSE),"")</f>
        <v/>
      </c>
      <c r="H129" s="321" t="str">
        <f>IFERROR(VLOOKUP(B129,'اسماء العملاء'!$A$2:$J$1270,10,FALSE),"")</f>
        <v/>
      </c>
    </row>
    <row r="130" spans="1:8" ht="21.95" customHeight="1">
      <c r="A130" s="326" t="str">
        <f t="shared" ca="1" si="1"/>
        <v/>
      </c>
      <c r="B130" s="324"/>
      <c r="C130" s="125" t="str">
        <f>IFERROR(VLOOKUP(B130,'اسماء العملاء'!$A$2:$E$142,5,FALSE),"")</f>
        <v/>
      </c>
      <c r="D130" s="126" t="str">
        <f>IFERROR(VLOOKUP(B130,'اسماء العملاء'!$A$2:$C$142,2,FALSE),"")</f>
        <v/>
      </c>
      <c r="E130" s="177" t="str">
        <f>IFERROR(VLOOKUP(B130,'اسماء العملاء'!$A$2:$C$142,3,FALSE),"")</f>
        <v/>
      </c>
      <c r="F130" s="330" t="str">
        <f>IFERROR(VLOOKUP(B130,'اسماء العملاء'!$A$2:$J$1270,9,FALSE),"")</f>
        <v/>
      </c>
      <c r="G130" s="330" t="str">
        <f>IFERROR(VLOOKUP(B130,'اسماء العملاء'!$A$2:$J$1270,8,FALSE),"")</f>
        <v/>
      </c>
      <c r="H130" s="321" t="str">
        <f>IFERROR(VLOOKUP(B130,'اسماء العملاء'!$A$2:$J$1270,10,FALSE),"")</f>
        <v/>
      </c>
    </row>
    <row r="131" spans="1:8" ht="21.95" customHeight="1">
      <c r="A131" s="326" t="str">
        <f t="shared" ca="1" si="1"/>
        <v/>
      </c>
      <c r="B131" s="324"/>
      <c r="C131" s="125" t="str">
        <f>IFERROR(VLOOKUP(B131,'اسماء العملاء'!$A$2:$E$142,5,FALSE),"")</f>
        <v/>
      </c>
      <c r="D131" s="126" t="str">
        <f>IFERROR(VLOOKUP(B131,'اسماء العملاء'!$A$2:$C$142,2,FALSE),"")</f>
        <v/>
      </c>
      <c r="E131" s="177" t="str">
        <f>IFERROR(VLOOKUP(B131,'اسماء العملاء'!$A$2:$C$142,3,FALSE),"")</f>
        <v/>
      </c>
      <c r="F131" s="330" t="str">
        <f>IFERROR(VLOOKUP(B131,'اسماء العملاء'!$A$2:$J$1270,9,FALSE),"")</f>
        <v/>
      </c>
      <c r="G131" s="330" t="str">
        <f>IFERROR(VLOOKUP(B131,'اسماء العملاء'!$A$2:$J$1270,8,FALSE),"")</f>
        <v/>
      </c>
      <c r="H131" s="321" t="str">
        <f>IFERROR(VLOOKUP(B131,'اسماء العملاء'!$A$2:$J$1270,10,FALSE),"")</f>
        <v/>
      </c>
    </row>
    <row r="132" spans="1:8" ht="21.95" customHeight="1">
      <c r="A132" s="326" t="str">
        <f t="shared" ref="A132:A195" ca="1" si="2">IF(B132="","",TODAY())</f>
        <v/>
      </c>
      <c r="B132" s="324"/>
      <c r="C132" s="125" t="str">
        <f>IFERROR(VLOOKUP(B132,'اسماء العملاء'!$A$2:$E$142,5,FALSE),"")</f>
        <v/>
      </c>
      <c r="D132" s="126" t="str">
        <f>IFERROR(VLOOKUP(B132,'اسماء العملاء'!$A$2:$C$142,2,FALSE),"")</f>
        <v/>
      </c>
      <c r="E132" s="177" t="str">
        <f>IFERROR(VLOOKUP(B132,'اسماء العملاء'!$A$2:$C$142,3,FALSE),"")</f>
        <v/>
      </c>
      <c r="F132" s="330" t="str">
        <f>IFERROR(VLOOKUP(B132,'اسماء العملاء'!$A$2:$J$1270,9,FALSE),"")</f>
        <v/>
      </c>
      <c r="G132" s="330" t="str">
        <f>IFERROR(VLOOKUP(B132,'اسماء العملاء'!$A$2:$J$1270,8,FALSE),"")</f>
        <v/>
      </c>
      <c r="H132" s="321" t="str">
        <f>IFERROR(VLOOKUP(B132,'اسماء العملاء'!$A$2:$J$1270,10,FALSE),"")</f>
        <v/>
      </c>
    </row>
    <row r="133" spans="1:8" ht="21.95" customHeight="1">
      <c r="A133" s="326" t="str">
        <f t="shared" ca="1" si="2"/>
        <v/>
      </c>
      <c r="B133" s="324"/>
      <c r="C133" s="125" t="str">
        <f>IFERROR(VLOOKUP(B133,'اسماء العملاء'!$A$2:$E$142,5,FALSE),"")</f>
        <v/>
      </c>
      <c r="D133" s="126" t="str">
        <f>IFERROR(VLOOKUP(B133,'اسماء العملاء'!$A$2:$C$142,2,FALSE),"")</f>
        <v/>
      </c>
      <c r="E133" s="177" t="str">
        <f>IFERROR(VLOOKUP(B133,'اسماء العملاء'!$A$2:$C$142,3,FALSE),"")</f>
        <v/>
      </c>
      <c r="F133" s="330" t="str">
        <f>IFERROR(VLOOKUP(B133,'اسماء العملاء'!$A$2:$J$1270,9,FALSE),"")</f>
        <v/>
      </c>
      <c r="G133" s="330" t="str">
        <f>IFERROR(VLOOKUP(B133,'اسماء العملاء'!$A$2:$J$1270,8,FALSE),"")</f>
        <v/>
      </c>
      <c r="H133" s="321" t="str">
        <f>IFERROR(VLOOKUP(B133,'اسماء العملاء'!$A$2:$J$1270,10,FALSE),"")</f>
        <v/>
      </c>
    </row>
    <row r="134" spans="1:8" ht="21.95" customHeight="1">
      <c r="A134" s="326" t="str">
        <f t="shared" ca="1" si="2"/>
        <v/>
      </c>
      <c r="B134" s="324"/>
      <c r="C134" s="125" t="str">
        <f>IFERROR(VLOOKUP(B134,'اسماء العملاء'!$A$2:$E$142,5,FALSE),"")</f>
        <v/>
      </c>
      <c r="D134" s="126" t="str">
        <f>IFERROR(VLOOKUP(B134,'اسماء العملاء'!$A$2:$C$142,2,FALSE),"")</f>
        <v/>
      </c>
      <c r="E134" s="177" t="str">
        <f>IFERROR(VLOOKUP(B134,'اسماء العملاء'!$A$2:$C$142,3,FALSE),"")</f>
        <v/>
      </c>
      <c r="F134" s="330" t="str">
        <f>IFERROR(VLOOKUP(B134,'اسماء العملاء'!$A$2:$J$1270,9,FALSE),"")</f>
        <v/>
      </c>
      <c r="G134" s="330" t="str">
        <f>IFERROR(VLOOKUP(B134,'اسماء العملاء'!$A$2:$J$1270,8,FALSE),"")</f>
        <v/>
      </c>
      <c r="H134" s="321" t="str">
        <f>IFERROR(VLOOKUP(B134,'اسماء العملاء'!$A$2:$J$1270,10,FALSE),"")</f>
        <v/>
      </c>
    </row>
    <row r="135" spans="1:8" ht="21.95" customHeight="1">
      <c r="A135" s="326" t="str">
        <f t="shared" ca="1" si="2"/>
        <v/>
      </c>
      <c r="B135" s="324"/>
      <c r="C135" s="125" t="str">
        <f>IFERROR(VLOOKUP(B135,'اسماء العملاء'!$A$2:$E$142,5,FALSE),"")</f>
        <v/>
      </c>
      <c r="D135" s="126" t="str">
        <f>IFERROR(VLOOKUP(B135,'اسماء العملاء'!$A$2:$C$142,2,FALSE),"")</f>
        <v/>
      </c>
      <c r="E135" s="177" t="str">
        <f>IFERROR(VLOOKUP(B135,'اسماء العملاء'!$A$2:$C$142,3,FALSE),"")</f>
        <v/>
      </c>
      <c r="F135" s="330" t="str">
        <f>IFERROR(VLOOKUP(B135,'اسماء العملاء'!$A$2:$J$1270,9,FALSE),"")</f>
        <v/>
      </c>
      <c r="G135" s="330" t="str">
        <f>IFERROR(VLOOKUP(B135,'اسماء العملاء'!$A$2:$J$1270,8,FALSE),"")</f>
        <v/>
      </c>
      <c r="H135" s="321" t="str">
        <f>IFERROR(VLOOKUP(B135,'اسماء العملاء'!$A$2:$J$1270,10,FALSE),"")</f>
        <v/>
      </c>
    </row>
    <row r="136" spans="1:8" ht="21.95" customHeight="1">
      <c r="A136" s="326" t="str">
        <f t="shared" ca="1" si="2"/>
        <v/>
      </c>
      <c r="B136" s="324"/>
      <c r="C136" s="125" t="str">
        <f>IFERROR(VLOOKUP(B136,'اسماء العملاء'!$A$2:$E$142,5,FALSE),"")</f>
        <v/>
      </c>
      <c r="D136" s="126" t="str">
        <f>IFERROR(VLOOKUP(B136,'اسماء العملاء'!$A$2:$C$142,2,FALSE),"")</f>
        <v/>
      </c>
      <c r="E136" s="177" t="str">
        <f>IFERROR(VLOOKUP(B136,'اسماء العملاء'!$A$2:$C$142,3,FALSE),"")</f>
        <v/>
      </c>
      <c r="F136" s="330" t="str">
        <f>IFERROR(VLOOKUP(B136,'اسماء العملاء'!$A$2:$J$1270,9,FALSE),"")</f>
        <v/>
      </c>
      <c r="G136" s="330" t="str">
        <f>IFERROR(VLOOKUP(B136,'اسماء العملاء'!$A$2:$J$1270,8,FALSE),"")</f>
        <v/>
      </c>
      <c r="H136" s="321" t="str">
        <f>IFERROR(VLOOKUP(B136,'اسماء العملاء'!$A$2:$J$1270,10,FALSE),"")</f>
        <v/>
      </c>
    </row>
    <row r="137" spans="1:8" ht="21.95" customHeight="1">
      <c r="A137" s="326" t="str">
        <f t="shared" ca="1" si="2"/>
        <v/>
      </c>
      <c r="B137" s="324"/>
      <c r="C137" s="125" t="str">
        <f>IFERROR(VLOOKUP(B137,'اسماء العملاء'!$A$2:$E$142,5,FALSE),"")</f>
        <v/>
      </c>
      <c r="D137" s="126" t="str">
        <f>IFERROR(VLOOKUP(B137,'اسماء العملاء'!$A$2:$C$142,2,FALSE),"")</f>
        <v/>
      </c>
      <c r="E137" s="177" t="str">
        <f>IFERROR(VLOOKUP(B137,'اسماء العملاء'!$A$2:$C$142,3,FALSE),"")</f>
        <v/>
      </c>
      <c r="F137" s="330" t="str">
        <f>IFERROR(VLOOKUP(B137,'اسماء العملاء'!$A$2:$J$1270,9,FALSE),"")</f>
        <v/>
      </c>
      <c r="G137" s="330" t="str">
        <f>IFERROR(VLOOKUP(B137,'اسماء العملاء'!$A$2:$J$1270,8,FALSE),"")</f>
        <v/>
      </c>
      <c r="H137" s="321" t="str">
        <f>IFERROR(VLOOKUP(B137,'اسماء العملاء'!$A$2:$J$1270,10,FALSE),"")</f>
        <v/>
      </c>
    </row>
    <row r="138" spans="1:8" ht="21.95" customHeight="1">
      <c r="A138" s="326" t="str">
        <f t="shared" ca="1" si="2"/>
        <v/>
      </c>
      <c r="B138" s="324"/>
      <c r="C138" s="125" t="str">
        <f>IFERROR(VLOOKUP(B138,'اسماء العملاء'!$A$2:$E$142,5,FALSE),"")</f>
        <v/>
      </c>
      <c r="D138" s="126" t="str">
        <f>IFERROR(VLOOKUP(B138,'اسماء العملاء'!$A$2:$C$142,2,FALSE),"")</f>
        <v/>
      </c>
      <c r="E138" s="177" t="str">
        <f>IFERROR(VLOOKUP(B138,'اسماء العملاء'!$A$2:$C$142,3,FALSE),"")</f>
        <v/>
      </c>
      <c r="F138" s="330" t="str">
        <f>IFERROR(VLOOKUP(B138,'اسماء العملاء'!$A$2:$J$1270,9,FALSE),"")</f>
        <v/>
      </c>
      <c r="G138" s="330" t="str">
        <f>IFERROR(VLOOKUP(B138,'اسماء العملاء'!$A$2:$J$1270,8,FALSE),"")</f>
        <v/>
      </c>
      <c r="H138" s="321" t="str">
        <f>IFERROR(VLOOKUP(B138,'اسماء العملاء'!$A$2:$J$1270,10,FALSE),"")</f>
        <v/>
      </c>
    </row>
    <row r="139" spans="1:8" ht="21.95" customHeight="1">
      <c r="A139" s="326" t="str">
        <f t="shared" ca="1" si="2"/>
        <v/>
      </c>
      <c r="B139" s="324"/>
      <c r="C139" s="125" t="str">
        <f>IFERROR(VLOOKUP(B139,'اسماء العملاء'!$A$2:$E$142,5,FALSE),"")</f>
        <v/>
      </c>
      <c r="D139" s="126" t="str">
        <f>IFERROR(VLOOKUP(B139,'اسماء العملاء'!$A$2:$C$142,2,FALSE),"")</f>
        <v/>
      </c>
      <c r="E139" s="177" t="str">
        <f>IFERROR(VLOOKUP(B139,'اسماء العملاء'!$A$2:$C$142,3,FALSE),"")</f>
        <v/>
      </c>
      <c r="F139" s="330" t="str">
        <f>IFERROR(VLOOKUP(B139,'اسماء العملاء'!$A$2:$J$1270,9,FALSE),"")</f>
        <v/>
      </c>
      <c r="G139" s="330" t="str">
        <f>IFERROR(VLOOKUP(B139,'اسماء العملاء'!$A$2:$J$1270,8,FALSE),"")</f>
        <v/>
      </c>
      <c r="H139" s="321" t="str">
        <f>IFERROR(VLOOKUP(B139,'اسماء العملاء'!$A$2:$J$1270,10,FALSE),"")</f>
        <v/>
      </c>
    </row>
    <row r="140" spans="1:8" ht="21.95" customHeight="1">
      <c r="A140" s="326" t="str">
        <f t="shared" ca="1" si="2"/>
        <v/>
      </c>
      <c r="B140" s="324"/>
      <c r="C140" s="125" t="str">
        <f>IFERROR(VLOOKUP(B140,'اسماء العملاء'!$A$2:$E$142,5,FALSE),"")</f>
        <v/>
      </c>
      <c r="D140" s="126" t="str">
        <f>IFERROR(VLOOKUP(B140,'اسماء العملاء'!$A$2:$C$142,2,FALSE),"")</f>
        <v/>
      </c>
      <c r="E140" s="177" t="str">
        <f>IFERROR(VLOOKUP(B140,'اسماء العملاء'!$A$2:$C$142,3,FALSE),"")</f>
        <v/>
      </c>
      <c r="F140" s="330" t="str">
        <f>IFERROR(VLOOKUP(B140,'اسماء العملاء'!$A$2:$J$1270,9,FALSE),"")</f>
        <v/>
      </c>
      <c r="G140" s="330" t="str">
        <f>IFERROR(VLOOKUP(B140,'اسماء العملاء'!$A$2:$J$1270,8,FALSE),"")</f>
        <v/>
      </c>
      <c r="H140" s="321" t="str">
        <f>IFERROR(VLOOKUP(B140,'اسماء العملاء'!$A$2:$J$1270,10,FALSE),"")</f>
        <v/>
      </c>
    </row>
    <row r="141" spans="1:8" ht="21.95" customHeight="1">
      <c r="A141" s="326" t="str">
        <f t="shared" ca="1" si="2"/>
        <v/>
      </c>
      <c r="B141" s="324"/>
      <c r="C141" s="125" t="str">
        <f>IFERROR(VLOOKUP(B141,'اسماء العملاء'!$A$2:$E$142,5,FALSE),"")</f>
        <v/>
      </c>
      <c r="D141" s="126" t="str">
        <f>IFERROR(VLOOKUP(B141,'اسماء العملاء'!$A$2:$C$142,2,FALSE),"")</f>
        <v/>
      </c>
      <c r="E141" s="177" t="str">
        <f>IFERROR(VLOOKUP(B141,'اسماء العملاء'!$A$2:$C$142,3,FALSE),"")</f>
        <v/>
      </c>
      <c r="F141" s="330" t="str">
        <f>IFERROR(VLOOKUP(B141,'اسماء العملاء'!$A$2:$J$1270,9,FALSE),"")</f>
        <v/>
      </c>
      <c r="G141" s="330" t="str">
        <f>IFERROR(VLOOKUP(B141,'اسماء العملاء'!$A$2:$J$1270,8,FALSE),"")</f>
        <v/>
      </c>
      <c r="H141" s="321" t="str">
        <f>IFERROR(VLOOKUP(B141,'اسماء العملاء'!$A$2:$J$1270,10,FALSE),"")</f>
        <v/>
      </c>
    </row>
    <row r="142" spans="1:8" ht="21.95" customHeight="1">
      <c r="A142" s="326" t="str">
        <f t="shared" ca="1" si="2"/>
        <v/>
      </c>
      <c r="B142" s="324"/>
      <c r="C142" s="125" t="str">
        <f>IFERROR(VLOOKUP(B142,'اسماء العملاء'!$A$2:$E$142,5,FALSE),"")</f>
        <v/>
      </c>
      <c r="D142" s="126" t="str">
        <f>IFERROR(VLOOKUP(B142,'اسماء العملاء'!$A$2:$C$142,2,FALSE),"")</f>
        <v/>
      </c>
      <c r="E142" s="177" t="str">
        <f>IFERROR(VLOOKUP(B142,'اسماء العملاء'!$A$2:$C$142,3,FALSE),"")</f>
        <v/>
      </c>
      <c r="F142" s="330" t="str">
        <f>IFERROR(VLOOKUP(B142,'اسماء العملاء'!$A$2:$J$1270,9,FALSE),"")</f>
        <v/>
      </c>
      <c r="G142" s="330" t="str">
        <f>IFERROR(VLOOKUP(B142,'اسماء العملاء'!$A$2:$J$1270,8,FALSE),"")</f>
        <v/>
      </c>
      <c r="H142" s="321" t="str">
        <f>IFERROR(VLOOKUP(B142,'اسماء العملاء'!$A$2:$J$1270,10,FALSE),"")</f>
        <v/>
      </c>
    </row>
    <row r="143" spans="1:8" ht="21.95" customHeight="1">
      <c r="A143" s="326" t="str">
        <f t="shared" ca="1" si="2"/>
        <v/>
      </c>
      <c r="B143" s="324"/>
      <c r="C143" s="125" t="str">
        <f>IFERROR(VLOOKUP(B143,'اسماء العملاء'!$A$2:$E$142,5,FALSE),"")</f>
        <v/>
      </c>
      <c r="D143" s="126" t="str">
        <f>IFERROR(VLOOKUP(B143,'اسماء العملاء'!$A$2:$C$142,2,FALSE),"")</f>
        <v/>
      </c>
      <c r="E143" s="177" t="str">
        <f>IFERROR(VLOOKUP(B143,'اسماء العملاء'!$A$2:$C$142,3,FALSE),"")</f>
        <v/>
      </c>
      <c r="F143" s="330" t="str">
        <f>IFERROR(VLOOKUP(B143,'اسماء العملاء'!$A$2:$J$1270,9,FALSE),"")</f>
        <v/>
      </c>
      <c r="G143" s="330" t="str">
        <f>IFERROR(VLOOKUP(B143,'اسماء العملاء'!$A$2:$J$1270,8,FALSE),"")</f>
        <v/>
      </c>
      <c r="H143" s="321" t="str">
        <f>IFERROR(VLOOKUP(B143,'اسماء العملاء'!$A$2:$J$1270,10,FALSE),"")</f>
        <v/>
      </c>
    </row>
    <row r="144" spans="1:8" ht="21.95" customHeight="1">
      <c r="A144" s="326" t="str">
        <f t="shared" ca="1" si="2"/>
        <v/>
      </c>
      <c r="B144" s="324"/>
      <c r="C144" s="125" t="str">
        <f>IFERROR(VLOOKUP(B144,'اسماء العملاء'!$A$2:$E$142,5,FALSE),"")</f>
        <v/>
      </c>
      <c r="D144" s="126" t="str">
        <f>IFERROR(VLOOKUP(B144,'اسماء العملاء'!$A$2:$C$142,2,FALSE),"")</f>
        <v/>
      </c>
      <c r="E144" s="177" t="str">
        <f>IFERROR(VLOOKUP(B144,'اسماء العملاء'!$A$2:$C$142,3,FALSE),"")</f>
        <v/>
      </c>
      <c r="F144" s="330" t="str">
        <f>IFERROR(VLOOKUP(B144,'اسماء العملاء'!$A$2:$J$1270,9,FALSE),"")</f>
        <v/>
      </c>
      <c r="G144" s="330" t="str">
        <f>IFERROR(VLOOKUP(B144,'اسماء العملاء'!$A$2:$J$1270,8,FALSE),"")</f>
        <v/>
      </c>
      <c r="H144" s="321" t="str">
        <f>IFERROR(VLOOKUP(B144,'اسماء العملاء'!$A$2:$J$1270,10,FALSE),"")</f>
        <v/>
      </c>
    </row>
    <row r="145" spans="1:8" ht="21.95" customHeight="1">
      <c r="A145" s="326" t="str">
        <f t="shared" ca="1" si="2"/>
        <v/>
      </c>
      <c r="B145" s="324"/>
      <c r="C145" s="125" t="str">
        <f>IFERROR(VLOOKUP(B145,'اسماء العملاء'!$A$2:$E$142,5,FALSE),"")</f>
        <v/>
      </c>
      <c r="D145" s="126" t="str">
        <f>IFERROR(VLOOKUP(B145,'اسماء العملاء'!$A$2:$C$142,2,FALSE),"")</f>
        <v/>
      </c>
      <c r="E145" s="177" t="str">
        <f>IFERROR(VLOOKUP(B145,'اسماء العملاء'!$A$2:$C$142,3,FALSE),"")</f>
        <v/>
      </c>
      <c r="F145" s="330" t="str">
        <f>IFERROR(VLOOKUP(B145,'اسماء العملاء'!$A$2:$J$1270,9,FALSE),"")</f>
        <v/>
      </c>
      <c r="G145" s="330" t="str">
        <f>IFERROR(VLOOKUP(B145,'اسماء العملاء'!$A$2:$J$1270,8,FALSE),"")</f>
        <v/>
      </c>
      <c r="H145" s="321" t="str">
        <f>IFERROR(VLOOKUP(B145,'اسماء العملاء'!$A$2:$J$1270,10,FALSE),"")</f>
        <v/>
      </c>
    </row>
    <row r="146" spans="1:8" ht="21.95" customHeight="1">
      <c r="A146" s="326" t="str">
        <f t="shared" ca="1" si="2"/>
        <v/>
      </c>
      <c r="B146" s="324"/>
      <c r="C146" s="125" t="str">
        <f>IFERROR(VLOOKUP(B146,'اسماء العملاء'!$A$2:$E$142,5,FALSE),"")</f>
        <v/>
      </c>
      <c r="D146" s="126" t="str">
        <f>IFERROR(VLOOKUP(B146,'اسماء العملاء'!$A$2:$C$142,2,FALSE),"")</f>
        <v/>
      </c>
      <c r="E146" s="177" t="str">
        <f>IFERROR(VLOOKUP(B146,'اسماء العملاء'!$A$2:$C$142,3,FALSE),"")</f>
        <v/>
      </c>
      <c r="F146" s="330" t="str">
        <f>IFERROR(VLOOKUP(B146,'اسماء العملاء'!$A$2:$J$1270,9,FALSE),"")</f>
        <v/>
      </c>
      <c r="G146" s="330" t="str">
        <f>IFERROR(VLOOKUP(B146,'اسماء العملاء'!$A$2:$J$1270,8,FALSE),"")</f>
        <v/>
      </c>
      <c r="H146" s="321" t="str">
        <f>IFERROR(VLOOKUP(B146,'اسماء العملاء'!$A$2:$J$1270,10,FALSE),"")</f>
        <v/>
      </c>
    </row>
    <row r="147" spans="1:8" ht="21.95" customHeight="1">
      <c r="A147" s="326" t="str">
        <f t="shared" ca="1" si="2"/>
        <v/>
      </c>
      <c r="B147" s="324"/>
      <c r="C147" s="125" t="str">
        <f>IFERROR(VLOOKUP(B147,'اسماء العملاء'!$A$2:$E$142,5,FALSE),"")</f>
        <v/>
      </c>
      <c r="D147" s="126" t="str">
        <f>IFERROR(VLOOKUP(B147,'اسماء العملاء'!$A$2:$C$142,2,FALSE),"")</f>
        <v/>
      </c>
      <c r="E147" s="177" t="str">
        <f>IFERROR(VLOOKUP(B147,'اسماء العملاء'!$A$2:$C$142,3,FALSE),"")</f>
        <v/>
      </c>
      <c r="F147" s="330" t="str">
        <f>IFERROR(VLOOKUP(B147,'اسماء العملاء'!$A$2:$J$1270,9,FALSE),"")</f>
        <v/>
      </c>
      <c r="G147" s="330" t="str">
        <f>IFERROR(VLOOKUP(B147,'اسماء العملاء'!$A$2:$J$1270,8,FALSE),"")</f>
        <v/>
      </c>
      <c r="H147" s="321" t="str">
        <f>IFERROR(VLOOKUP(B147,'اسماء العملاء'!$A$2:$J$1270,10,FALSE),"")</f>
        <v/>
      </c>
    </row>
    <row r="148" spans="1:8" ht="21.95" customHeight="1">
      <c r="A148" s="326" t="str">
        <f t="shared" ca="1" si="2"/>
        <v/>
      </c>
      <c r="B148" s="324"/>
      <c r="C148" s="125" t="str">
        <f>IFERROR(VLOOKUP(B148,'اسماء العملاء'!$A$2:$E$142,5,FALSE),"")</f>
        <v/>
      </c>
      <c r="D148" s="126" t="str">
        <f>IFERROR(VLOOKUP(B148,'اسماء العملاء'!$A$2:$C$142,2,FALSE),"")</f>
        <v/>
      </c>
      <c r="E148" s="177" t="str">
        <f>IFERROR(VLOOKUP(B148,'اسماء العملاء'!$A$2:$C$142,3,FALSE),"")</f>
        <v/>
      </c>
      <c r="F148" s="330" t="str">
        <f>IFERROR(VLOOKUP(B148,'اسماء العملاء'!$A$2:$J$1270,9,FALSE),"")</f>
        <v/>
      </c>
      <c r="G148" s="330" t="str">
        <f>IFERROR(VLOOKUP(B148,'اسماء العملاء'!$A$2:$J$1270,8,FALSE),"")</f>
        <v/>
      </c>
      <c r="H148" s="321" t="str">
        <f>IFERROR(VLOOKUP(B148,'اسماء العملاء'!$A$2:$J$1270,10,FALSE),"")</f>
        <v/>
      </c>
    </row>
    <row r="149" spans="1:8" ht="21.95" customHeight="1">
      <c r="A149" s="326" t="str">
        <f t="shared" ca="1" si="2"/>
        <v/>
      </c>
      <c r="B149" s="324"/>
      <c r="C149" s="125" t="str">
        <f>IFERROR(VLOOKUP(B149,'اسماء العملاء'!$A$2:$E$142,5,FALSE),"")</f>
        <v/>
      </c>
      <c r="D149" s="126" t="str">
        <f>IFERROR(VLOOKUP(B149,'اسماء العملاء'!$A$2:$C$142,2,FALSE),"")</f>
        <v/>
      </c>
      <c r="E149" s="177" t="str">
        <f>IFERROR(VLOOKUP(B149,'اسماء العملاء'!$A$2:$C$142,3,FALSE),"")</f>
        <v/>
      </c>
      <c r="F149" s="330" t="str">
        <f>IFERROR(VLOOKUP(B149,'اسماء العملاء'!$A$2:$J$1270,9,FALSE),"")</f>
        <v/>
      </c>
      <c r="G149" s="330" t="str">
        <f>IFERROR(VLOOKUP(B149,'اسماء العملاء'!$A$2:$J$1270,8,FALSE),"")</f>
        <v/>
      </c>
      <c r="H149" s="321" t="str">
        <f>IFERROR(VLOOKUP(B149,'اسماء العملاء'!$A$2:$J$1270,10,FALSE),"")</f>
        <v/>
      </c>
    </row>
    <row r="150" spans="1:8" ht="21.95" customHeight="1">
      <c r="A150" s="326" t="str">
        <f t="shared" ca="1" si="2"/>
        <v/>
      </c>
      <c r="B150" s="324"/>
      <c r="C150" s="125" t="str">
        <f>IFERROR(VLOOKUP(B150,'اسماء العملاء'!$A$2:$E$142,5,FALSE),"")</f>
        <v/>
      </c>
      <c r="D150" s="126" t="str">
        <f>IFERROR(VLOOKUP(B150,'اسماء العملاء'!$A$2:$C$142,2,FALSE),"")</f>
        <v/>
      </c>
      <c r="E150" s="177" t="str">
        <f>IFERROR(VLOOKUP(B150,'اسماء العملاء'!$A$2:$C$142,3,FALSE),"")</f>
        <v/>
      </c>
      <c r="F150" s="330" t="str">
        <f>IFERROR(VLOOKUP(B150,'اسماء العملاء'!$A$2:$J$1270,9,FALSE),"")</f>
        <v/>
      </c>
      <c r="G150" s="330" t="str">
        <f>IFERROR(VLOOKUP(B150,'اسماء العملاء'!$A$2:$J$1270,8,FALSE),"")</f>
        <v/>
      </c>
      <c r="H150" s="321" t="str">
        <f>IFERROR(VLOOKUP(B150,'اسماء العملاء'!$A$2:$J$1270,10,FALSE),"")</f>
        <v/>
      </c>
    </row>
    <row r="151" spans="1:8" ht="21.95" customHeight="1">
      <c r="A151" s="326" t="str">
        <f t="shared" ca="1" si="2"/>
        <v/>
      </c>
      <c r="B151" s="324"/>
      <c r="C151" s="125" t="str">
        <f>IFERROR(VLOOKUP(B151,'اسماء العملاء'!$A$2:$E$142,5,FALSE),"")</f>
        <v/>
      </c>
      <c r="D151" s="126" t="str">
        <f>IFERROR(VLOOKUP(B151,'اسماء العملاء'!$A$2:$C$142,2,FALSE),"")</f>
        <v/>
      </c>
      <c r="E151" s="177" t="str">
        <f>IFERROR(VLOOKUP(B151,'اسماء العملاء'!$A$2:$C$142,3,FALSE),"")</f>
        <v/>
      </c>
      <c r="F151" s="330" t="str">
        <f>IFERROR(VLOOKUP(B151,'اسماء العملاء'!$A$2:$J$1270,9,FALSE),"")</f>
        <v/>
      </c>
      <c r="G151" s="330" t="str">
        <f>IFERROR(VLOOKUP(B151,'اسماء العملاء'!$A$2:$J$1270,8,FALSE),"")</f>
        <v/>
      </c>
      <c r="H151" s="321" t="str">
        <f>IFERROR(VLOOKUP(B151,'اسماء العملاء'!$A$2:$J$1270,10,FALSE),"")</f>
        <v/>
      </c>
    </row>
    <row r="152" spans="1:8" ht="21.95" customHeight="1">
      <c r="A152" s="326" t="str">
        <f t="shared" ca="1" si="2"/>
        <v/>
      </c>
      <c r="B152" s="324"/>
      <c r="C152" s="125" t="str">
        <f>IFERROR(VLOOKUP(B152,'اسماء العملاء'!$A$2:$E$142,5,FALSE),"")</f>
        <v/>
      </c>
      <c r="D152" s="126" t="str">
        <f>IFERROR(VLOOKUP(B152,'اسماء العملاء'!$A$2:$C$142,2,FALSE),"")</f>
        <v/>
      </c>
      <c r="E152" s="177" t="str">
        <f>IFERROR(VLOOKUP(B152,'اسماء العملاء'!$A$2:$C$142,3,FALSE),"")</f>
        <v/>
      </c>
      <c r="F152" s="330" t="str">
        <f>IFERROR(VLOOKUP(B152,'اسماء العملاء'!$A$2:$J$1270,9,FALSE),"")</f>
        <v/>
      </c>
      <c r="G152" s="330" t="str">
        <f>IFERROR(VLOOKUP(B152,'اسماء العملاء'!$A$2:$J$1270,8,FALSE),"")</f>
        <v/>
      </c>
      <c r="H152" s="321" t="str">
        <f>IFERROR(VLOOKUP(B152,'اسماء العملاء'!$A$2:$J$1270,10,FALSE),"")</f>
        <v/>
      </c>
    </row>
    <row r="153" spans="1:8" ht="21.95" customHeight="1">
      <c r="A153" s="326" t="str">
        <f t="shared" ca="1" si="2"/>
        <v/>
      </c>
      <c r="B153" s="324"/>
      <c r="C153" s="125" t="str">
        <f>IFERROR(VLOOKUP(B153,'اسماء العملاء'!$A$2:$E$142,5,FALSE),"")</f>
        <v/>
      </c>
      <c r="D153" s="126" t="str">
        <f>IFERROR(VLOOKUP(B153,'اسماء العملاء'!$A$2:$C$142,2,FALSE),"")</f>
        <v/>
      </c>
      <c r="E153" s="177" t="str">
        <f>IFERROR(VLOOKUP(B153,'اسماء العملاء'!$A$2:$C$142,3,FALSE),"")</f>
        <v/>
      </c>
      <c r="F153" s="330" t="str">
        <f>IFERROR(VLOOKUP(B153,'اسماء العملاء'!$A$2:$J$1270,9,FALSE),"")</f>
        <v/>
      </c>
      <c r="G153" s="330" t="str">
        <f>IFERROR(VLOOKUP(B153,'اسماء العملاء'!$A$2:$J$1270,8,FALSE),"")</f>
        <v/>
      </c>
      <c r="H153" s="321" t="str">
        <f>IFERROR(VLOOKUP(B153,'اسماء العملاء'!$A$2:$J$1270,10,FALSE),"")</f>
        <v/>
      </c>
    </row>
    <row r="154" spans="1:8" ht="21.95" customHeight="1">
      <c r="A154" s="326" t="str">
        <f t="shared" ca="1" si="2"/>
        <v/>
      </c>
      <c r="B154" s="324"/>
      <c r="C154" s="125" t="str">
        <f>IFERROR(VLOOKUP(B154,'اسماء العملاء'!$A$2:$E$142,5,FALSE),"")</f>
        <v/>
      </c>
      <c r="D154" s="126" t="str">
        <f>IFERROR(VLOOKUP(B154,'اسماء العملاء'!$A$2:$C$142,2,FALSE),"")</f>
        <v/>
      </c>
      <c r="E154" s="177" t="str">
        <f>IFERROR(VLOOKUP(B154,'اسماء العملاء'!$A$2:$C$142,3,FALSE),"")</f>
        <v/>
      </c>
      <c r="F154" s="330" t="str">
        <f>IFERROR(VLOOKUP(B154,'اسماء العملاء'!$A$2:$J$1270,9,FALSE),"")</f>
        <v/>
      </c>
      <c r="G154" s="330" t="str">
        <f>IFERROR(VLOOKUP(B154,'اسماء العملاء'!$A$2:$J$1270,8,FALSE),"")</f>
        <v/>
      </c>
      <c r="H154" s="321" t="str">
        <f>IFERROR(VLOOKUP(B154,'اسماء العملاء'!$A$2:$J$1270,10,FALSE),"")</f>
        <v/>
      </c>
    </row>
    <row r="155" spans="1:8" ht="21.95" customHeight="1">
      <c r="A155" s="326" t="str">
        <f t="shared" ca="1" si="2"/>
        <v/>
      </c>
      <c r="B155" s="324"/>
      <c r="C155" s="125" t="str">
        <f>IFERROR(VLOOKUP(B155,'اسماء العملاء'!$A$2:$E$142,5,FALSE),"")</f>
        <v/>
      </c>
      <c r="D155" s="126" t="str">
        <f>IFERROR(VLOOKUP(B155,'اسماء العملاء'!$A$2:$C$142,2,FALSE),"")</f>
        <v/>
      </c>
      <c r="E155" s="177" t="str">
        <f>IFERROR(VLOOKUP(B155,'اسماء العملاء'!$A$2:$C$142,3,FALSE),"")</f>
        <v/>
      </c>
      <c r="F155" s="330" t="str">
        <f>IFERROR(VLOOKUP(B155,'اسماء العملاء'!$A$2:$J$1270,9,FALSE),"")</f>
        <v/>
      </c>
      <c r="G155" s="330" t="str">
        <f>IFERROR(VLOOKUP(B155,'اسماء العملاء'!$A$2:$J$1270,8,FALSE),"")</f>
        <v/>
      </c>
      <c r="H155" s="321" t="str">
        <f>IFERROR(VLOOKUP(B155,'اسماء العملاء'!$A$2:$J$1270,10,FALSE),"")</f>
        <v/>
      </c>
    </row>
    <row r="156" spans="1:8" ht="21.95" customHeight="1">
      <c r="A156" s="326" t="str">
        <f t="shared" ca="1" si="2"/>
        <v/>
      </c>
      <c r="B156" s="324"/>
      <c r="C156" s="125" t="str">
        <f>IFERROR(VLOOKUP(B156,'اسماء العملاء'!$A$2:$E$142,5,FALSE),"")</f>
        <v/>
      </c>
      <c r="D156" s="126" t="str">
        <f>IFERROR(VLOOKUP(B156,'اسماء العملاء'!$A$2:$C$142,2,FALSE),"")</f>
        <v/>
      </c>
      <c r="E156" s="177" t="str">
        <f>IFERROR(VLOOKUP(B156,'اسماء العملاء'!$A$2:$C$142,3,FALSE),"")</f>
        <v/>
      </c>
      <c r="F156" s="330" t="str">
        <f>IFERROR(VLOOKUP(B156,'اسماء العملاء'!$A$2:$J$1270,9,FALSE),"")</f>
        <v/>
      </c>
      <c r="G156" s="330" t="str">
        <f>IFERROR(VLOOKUP(B156,'اسماء العملاء'!$A$2:$J$1270,8,FALSE),"")</f>
        <v/>
      </c>
      <c r="H156" s="321" t="str">
        <f>IFERROR(VLOOKUP(B156,'اسماء العملاء'!$A$2:$J$1270,10,FALSE),"")</f>
        <v/>
      </c>
    </row>
    <row r="157" spans="1:8" ht="21.95" customHeight="1">
      <c r="A157" s="326" t="str">
        <f t="shared" ca="1" si="2"/>
        <v/>
      </c>
      <c r="B157" s="324"/>
      <c r="C157" s="125" t="str">
        <f>IFERROR(VLOOKUP(B157,'اسماء العملاء'!$A$2:$E$142,5,FALSE),"")</f>
        <v/>
      </c>
      <c r="D157" s="126" t="str">
        <f>IFERROR(VLOOKUP(B157,'اسماء العملاء'!$A$2:$C$142,2,FALSE),"")</f>
        <v/>
      </c>
      <c r="E157" s="177" t="str">
        <f>IFERROR(VLOOKUP(B157,'اسماء العملاء'!$A$2:$C$142,3,FALSE),"")</f>
        <v/>
      </c>
      <c r="F157" s="330" t="str">
        <f>IFERROR(VLOOKUP(B157,'اسماء العملاء'!$A$2:$J$1270,9,FALSE),"")</f>
        <v/>
      </c>
      <c r="G157" s="330" t="str">
        <f>IFERROR(VLOOKUP(B157,'اسماء العملاء'!$A$2:$J$1270,8,FALSE),"")</f>
        <v/>
      </c>
      <c r="H157" s="321" t="str">
        <f>IFERROR(VLOOKUP(B157,'اسماء العملاء'!$A$2:$J$1270,10,FALSE),"")</f>
        <v/>
      </c>
    </row>
    <row r="158" spans="1:8" ht="21.95" customHeight="1">
      <c r="A158" s="326" t="str">
        <f t="shared" ca="1" si="2"/>
        <v/>
      </c>
      <c r="B158" s="324"/>
      <c r="C158" s="125" t="str">
        <f>IFERROR(VLOOKUP(B158,'اسماء العملاء'!$A$2:$E$142,5,FALSE),"")</f>
        <v/>
      </c>
      <c r="D158" s="126" t="str">
        <f>IFERROR(VLOOKUP(B158,'اسماء العملاء'!$A$2:$C$142,2,FALSE),"")</f>
        <v/>
      </c>
      <c r="E158" s="177" t="str">
        <f>IFERROR(VLOOKUP(B158,'اسماء العملاء'!$A$2:$C$142,3,FALSE),"")</f>
        <v/>
      </c>
      <c r="F158" s="330" t="str">
        <f>IFERROR(VLOOKUP(B158,'اسماء العملاء'!$A$2:$J$1270,9,FALSE),"")</f>
        <v/>
      </c>
      <c r="G158" s="330" t="str">
        <f>IFERROR(VLOOKUP(B158,'اسماء العملاء'!$A$2:$J$1270,8,FALSE),"")</f>
        <v/>
      </c>
      <c r="H158" s="321" t="str">
        <f>IFERROR(VLOOKUP(B158,'اسماء العملاء'!$A$2:$J$1270,10,FALSE),"")</f>
        <v/>
      </c>
    </row>
    <row r="159" spans="1:8" ht="21.95" customHeight="1">
      <c r="A159" s="326" t="str">
        <f t="shared" ca="1" si="2"/>
        <v/>
      </c>
      <c r="B159" s="324"/>
      <c r="C159" s="125" t="str">
        <f>IFERROR(VLOOKUP(B159,'اسماء العملاء'!$A$2:$E$142,5,FALSE),"")</f>
        <v/>
      </c>
      <c r="D159" s="126" t="str">
        <f>IFERROR(VLOOKUP(B159,'اسماء العملاء'!$A$2:$C$142,2,FALSE),"")</f>
        <v/>
      </c>
      <c r="E159" s="177" t="str">
        <f>IFERROR(VLOOKUP(B159,'اسماء العملاء'!$A$2:$C$142,3,FALSE),"")</f>
        <v/>
      </c>
      <c r="F159" s="330" t="str">
        <f>IFERROR(VLOOKUP(B159,'اسماء العملاء'!$A$2:$J$1270,9,FALSE),"")</f>
        <v/>
      </c>
      <c r="G159" s="330" t="str">
        <f>IFERROR(VLOOKUP(B159,'اسماء العملاء'!$A$2:$J$1270,8,FALSE),"")</f>
        <v/>
      </c>
      <c r="H159" s="321" t="str">
        <f>IFERROR(VLOOKUP(B159,'اسماء العملاء'!$A$2:$J$1270,10,FALSE),"")</f>
        <v/>
      </c>
    </row>
    <row r="160" spans="1:8" ht="21.95" customHeight="1">
      <c r="A160" s="326" t="str">
        <f t="shared" ca="1" si="2"/>
        <v/>
      </c>
      <c r="B160" s="324"/>
      <c r="C160" s="125" t="str">
        <f>IFERROR(VLOOKUP(B160,'اسماء العملاء'!$A$2:$E$142,5,FALSE),"")</f>
        <v/>
      </c>
      <c r="D160" s="126" t="str">
        <f>IFERROR(VLOOKUP(B160,'اسماء العملاء'!$A$2:$C$142,2,FALSE),"")</f>
        <v/>
      </c>
      <c r="E160" s="177" t="str">
        <f>IFERROR(VLOOKUP(B160,'اسماء العملاء'!$A$2:$C$142,3,FALSE),"")</f>
        <v/>
      </c>
      <c r="F160" s="330" t="str">
        <f>IFERROR(VLOOKUP(B160,'اسماء العملاء'!$A$2:$J$1270,9,FALSE),"")</f>
        <v/>
      </c>
      <c r="G160" s="330" t="str">
        <f>IFERROR(VLOOKUP(B160,'اسماء العملاء'!$A$2:$J$1270,8,FALSE),"")</f>
        <v/>
      </c>
      <c r="H160" s="321" t="str">
        <f>IFERROR(VLOOKUP(B160,'اسماء العملاء'!$A$2:$J$1270,10,FALSE),"")</f>
        <v/>
      </c>
    </row>
    <row r="161" spans="1:8" ht="21.95" customHeight="1">
      <c r="A161" s="326" t="str">
        <f t="shared" ca="1" si="2"/>
        <v/>
      </c>
      <c r="B161" s="324"/>
      <c r="C161" s="125" t="str">
        <f>IFERROR(VLOOKUP(B161,'اسماء العملاء'!$A$2:$E$142,5,FALSE),"")</f>
        <v/>
      </c>
      <c r="D161" s="126" t="str">
        <f>IFERROR(VLOOKUP(B161,'اسماء العملاء'!$A$2:$C$142,2,FALSE),"")</f>
        <v/>
      </c>
      <c r="E161" s="177" t="str">
        <f>IFERROR(VLOOKUP(B161,'اسماء العملاء'!$A$2:$C$142,3,FALSE),"")</f>
        <v/>
      </c>
      <c r="F161" s="330" t="str">
        <f>IFERROR(VLOOKUP(B161,'اسماء العملاء'!$A$2:$J$1270,9,FALSE),"")</f>
        <v/>
      </c>
      <c r="G161" s="330" t="str">
        <f>IFERROR(VLOOKUP(B161,'اسماء العملاء'!$A$2:$J$1270,8,FALSE),"")</f>
        <v/>
      </c>
      <c r="H161" s="321" t="str">
        <f>IFERROR(VLOOKUP(B161,'اسماء العملاء'!$A$2:$J$1270,10,FALSE),"")</f>
        <v/>
      </c>
    </row>
    <row r="162" spans="1:8" ht="21.95" customHeight="1">
      <c r="A162" s="326" t="str">
        <f t="shared" ca="1" si="2"/>
        <v/>
      </c>
      <c r="B162" s="324"/>
      <c r="C162" s="125" t="str">
        <f>IFERROR(VLOOKUP(B162,'اسماء العملاء'!$A$2:$E$142,5,FALSE),"")</f>
        <v/>
      </c>
      <c r="D162" s="126" t="str">
        <f>IFERROR(VLOOKUP(B162,'اسماء العملاء'!$A$2:$C$142,2,FALSE),"")</f>
        <v/>
      </c>
      <c r="E162" s="177" t="str">
        <f>IFERROR(VLOOKUP(B162,'اسماء العملاء'!$A$2:$C$142,3,FALSE),"")</f>
        <v/>
      </c>
      <c r="F162" s="330" t="str">
        <f>IFERROR(VLOOKUP(B162,'اسماء العملاء'!$A$2:$J$1270,9,FALSE),"")</f>
        <v/>
      </c>
      <c r="G162" s="330" t="str">
        <f>IFERROR(VLOOKUP(B162,'اسماء العملاء'!$A$2:$J$1270,8,FALSE),"")</f>
        <v/>
      </c>
      <c r="H162" s="321" t="str">
        <f>IFERROR(VLOOKUP(B162,'اسماء العملاء'!$A$2:$J$1270,10,FALSE),"")</f>
        <v/>
      </c>
    </row>
    <row r="163" spans="1:8" ht="21.95" customHeight="1">
      <c r="A163" s="326" t="str">
        <f t="shared" ca="1" si="2"/>
        <v/>
      </c>
      <c r="B163" s="324"/>
      <c r="C163" s="125" t="str">
        <f>IFERROR(VLOOKUP(B163,'اسماء العملاء'!$A$2:$E$142,5,FALSE),"")</f>
        <v/>
      </c>
      <c r="D163" s="126" t="str">
        <f>IFERROR(VLOOKUP(B163,'اسماء العملاء'!$A$2:$C$142,2,FALSE),"")</f>
        <v/>
      </c>
      <c r="E163" s="177" t="str">
        <f>IFERROR(VLOOKUP(B163,'اسماء العملاء'!$A$2:$C$142,3,FALSE),"")</f>
        <v/>
      </c>
      <c r="F163" s="330" t="str">
        <f>IFERROR(VLOOKUP(B163,'اسماء العملاء'!$A$2:$J$1270,9,FALSE),"")</f>
        <v/>
      </c>
      <c r="G163" s="330" t="str">
        <f>IFERROR(VLOOKUP(B163,'اسماء العملاء'!$A$2:$J$1270,8,FALSE),"")</f>
        <v/>
      </c>
      <c r="H163" s="321" t="str">
        <f>IFERROR(VLOOKUP(B163,'اسماء العملاء'!$A$2:$J$1270,10,FALSE),"")</f>
        <v/>
      </c>
    </row>
    <row r="164" spans="1:8" ht="21.95" customHeight="1">
      <c r="A164" s="326" t="str">
        <f t="shared" ca="1" si="2"/>
        <v/>
      </c>
      <c r="B164" s="324"/>
      <c r="C164" s="125" t="str">
        <f>IFERROR(VLOOKUP(B164,'اسماء العملاء'!$A$2:$E$142,5,FALSE),"")</f>
        <v/>
      </c>
      <c r="D164" s="126" t="str">
        <f>IFERROR(VLOOKUP(B164,'اسماء العملاء'!$A$2:$C$142,2,FALSE),"")</f>
        <v/>
      </c>
      <c r="E164" s="177" t="str">
        <f>IFERROR(VLOOKUP(B164,'اسماء العملاء'!$A$2:$C$142,3,FALSE),"")</f>
        <v/>
      </c>
      <c r="F164" s="330" t="str">
        <f>IFERROR(VLOOKUP(B164,'اسماء العملاء'!$A$2:$J$1270,9,FALSE),"")</f>
        <v/>
      </c>
      <c r="G164" s="330" t="str">
        <f>IFERROR(VLOOKUP(B164,'اسماء العملاء'!$A$2:$J$1270,8,FALSE),"")</f>
        <v/>
      </c>
      <c r="H164" s="321" t="str">
        <f>IFERROR(VLOOKUP(B164,'اسماء العملاء'!$A$2:$J$1270,10,FALSE),"")</f>
        <v/>
      </c>
    </row>
    <row r="165" spans="1:8" ht="21.95" customHeight="1">
      <c r="A165" s="326" t="str">
        <f t="shared" ca="1" si="2"/>
        <v/>
      </c>
      <c r="B165" s="324"/>
      <c r="C165" s="125" t="str">
        <f>IFERROR(VLOOKUP(B165,'اسماء العملاء'!$A$2:$E$142,5,FALSE),"")</f>
        <v/>
      </c>
      <c r="D165" s="126" t="str">
        <f>IFERROR(VLOOKUP(B165,'اسماء العملاء'!$A$2:$C$142,2,FALSE),"")</f>
        <v/>
      </c>
      <c r="E165" s="177" t="str">
        <f>IFERROR(VLOOKUP(B165,'اسماء العملاء'!$A$2:$C$142,3,FALSE),"")</f>
        <v/>
      </c>
      <c r="F165" s="330" t="str">
        <f>IFERROR(VLOOKUP(B165,'اسماء العملاء'!$A$2:$J$1270,9,FALSE),"")</f>
        <v/>
      </c>
      <c r="G165" s="330" t="str">
        <f>IFERROR(VLOOKUP(B165,'اسماء العملاء'!$A$2:$J$1270,8,FALSE),"")</f>
        <v/>
      </c>
      <c r="H165" s="321" t="str">
        <f>IFERROR(VLOOKUP(B165,'اسماء العملاء'!$A$2:$J$1270,10,FALSE),"")</f>
        <v/>
      </c>
    </row>
    <row r="166" spans="1:8" ht="21.95" customHeight="1">
      <c r="A166" s="326" t="str">
        <f t="shared" ca="1" si="2"/>
        <v/>
      </c>
      <c r="B166" s="324"/>
      <c r="C166" s="125" t="str">
        <f>IFERROR(VLOOKUP(B166,'اسماء العملاء'!$A$2:$E$142,5,FALSE),"")</f>
        <v/>
      </c>
      <c r="D166" s="126" t="str">
        <f>IFERROR(VLOOKUP(B166,'اسماء العملاء'!$A$2:$C$142,2,FALSE),"")</f>
        <v/>
      </c>
      <c r="E166" s="177" t="str">
        <f>IFERROR(VLOOKUP(B166,'اسماء العملاء'!$A$2:$C$142,3,FALSE),"")</f>
        <v/>
      </c>
      <c r="F166" s="330" t="str">
        <f>IFERROR(VLOOKUP(B166,'اسماء العملاء'!$A$2:$J$1270,9,FALSE),"")</f>
        <v/>
      </c>
      <c r="G166" s="330" t="str">
        <f>IFERROR(VLOOKUP(B166,'اسماء العملاء'!$A$2:$J$1270,8,FALSE),"")</f>
        <v/>
      </c>
      <c r="H166" s="321" t="str">
        <f>IFERROR(VLOOKUP(B166,'اسماء العملاء'!$A$2:$J$1270,10,FALSE),"")</f>
        <v/>
      </c>
    </row>
    <row r="167" spans="1:8" ht="21.95" customHeight="1">
      <c r="A167" s="326" t="str">
        <f t="shared" ca="1" si="2"/>
        <v/>
      </c>
      <c r="B167" s="324"/>
      <c r="C167" s="125" t="str">
        <f>IFERROR(VLOOKUP(B167,'اسماء العملاء'!$A$2:$E$142,5,FALSE),"")</f>
        <v/>
      </c>
      <c r="D167" s="126" t="str">
        <f>IFERROR(VLOOKUP(B167,'اسماء العملاء'!$A$2:$C$142,2,FALSE),"")</f>
        <v/>
      </c>
      <c r="E167" s="177" t="str">
        <f>IFERROR(VLOOKUP(B167,'اسماء العملاء'!$A$2:$C$142,3,FALSE),"")</f>
        <v/>
      </c>
      <c r="F167" s="330" t="str">
        <f>IFERROR(VLOOKUP(B167,'اسماء العملاء'!$A$2:$J$1270,9,FALSE),"")</f>
        <v/>
      </c>
      <c r="G167" s="330" t="str">
        <f>IFERROR(VLOOKUP(B167,'اسماء العملاء'!$A$2:$J$1270,8,FALSE),"")</f>
        <v/>
      </c>
      <c r="H167" s="321" t="str">
        <f>IFERROR(VLOOKUP(B167,'اسماء العملاء'!$A$2:$J$1270,10,FALSE),"")</f>
        <v/>
      </c>
    </row>
    <row r="168" spans="1:8" ht="21.95" customHeight="1">
      <c r="A168" s="326" t="str">
        <f t="shared" ca="1" si="2"/>
        <v/>
      </c>
      <c r="B168" s="324"/>
      <c r="C168" s="125" t="str">
        <f>IFERROR(VLOOKUP(B168,'اسماء العملاء'!$A$2:$E$142,5,FALSE),"")</f>
        <v/>
      </c>
      <c r="D168" s="126" t="str">
        <f>IFERROR(VLOOKUP(B168,'اسماء العملاء'!$A$2:$C$142,2,FALSE),"")</f>
        <v/>
      </c>
      <c r="E168" s="177" t="str">
        <f>IFERROR(VLOOKUP(B168,'اسماء العملاء'!$A$2:$C$142,3,FALSE),"")</f>
        <v/>
      </c>
      <c r="F168" s="330" t="str">
        <f>IFERROR(VLOOKUP(B168,'اسماء العملاء'!$A$2:$J$1270,9,FALSE),"")</f>
        <v/>
      </c>
      <c r="G168" s="330" t="str">
        <f>IFERROR(VLOOKUP(B168,'اسماء العملاء'!$A$2:$J$1270,8,FALSE),"")</f>
        <v/>
      </c>
      <c r="H168" s="321" t="str">
        <f>IFERROR(VLOOKUP(B168,'اسماء العملاء'!$A$2:$J$1270,10,FALSE),"")</f>
        <v/>
      </c>
    </row>
    <row r="169" spans="1:8" ht="21.95" customHeight="1">
      <c r="A169" s="326" t="str">
        <f t="shared" ca="1" si="2"/>
        <v/>
      </c>
      <c r="B169" s="324"/>
      <c r="C169" s="125" t="str">
        <f>IFERROR(VLOOKUP(B169,'اسماء العملاء'!$A$2:$E$142,5,FALSE),"")</f>
        <v/>
      </c>
      <c r="D169" s="126" t="str">
        <f>IFERROR(VLOOKUP(B169,'اسماء العملاء'!$A$2:$C$142,2,FALSE),"")</f>
        <v/>
      </c>
      <c r="E169" s="177" t="str">
        <f>IFERROR(VLOOKUP(B169,'اسماء العملاء'!$A$2:$C$142,3,FALSE),"")</f>
        <v/>
      </c>
      <c r="F169" s="330" t="str">
        <f>IFERROR(VLOOKUP(B169,'اسماء العملاء'!$A$2:$J$1270,9,FALSE),"")</f>
        <v/>
      </c>
      <c r="G169" s="330" t="str">
        <f>IFERROR(VLOOKUP(B169,'اسماء العملاء'!$A$2:$J$1270,8,FALSE),"")</f>
        <v/>
      </c>
      <c r="H169" s="321" t="str">
        <f>IFERROR(VLOOKUP(B169,'اسماء العملاء'!$A$2:$J$1270,10,FALSE),"")</f>
        <v/>
      </c>
    </row>
    <row r="170" spans="1:8" ht="21.95" customHeight="1">
      <c r="A170" s="326" t="str">
        <f t="shared" ca="1" si="2"/>
        <v/>
      </c>
      <c r="B170" s="324"/>
      <c r="C170" s="125" t="str">
        <f>IFERROR(VLOOKUP(B170,'اسماء العملاء'!$A$2:$E$142,5,FALSE),"")</f>
        <v/>
      </c>
      <c r="D170" s="126" t="str">
        <f>IFERROR(VLOOKUP(B170,'اسماء العملاء'!$A$2:$C$142,2,FALSE),"")</f>
        <v/>
      </c>
      <c r="E170" s="177" t="str">
        <f>IFERROR(VLOOKUP(B170,'اسماء العملاء'!$A$2:$C$142,3,FALSE),"")</f>
        <v/>
      </c>
      <c r="F170" s="330" t="str">
        <f>IFERROR(VLOOKUP(B170,'اسماء العملاء'!$A$2:$J$1270,9,FALSE),"")</f>
        <v/>
      </c>
      <c r="G170" s="330" t="str">
        <f>IFERROR(VLOOKUP(B170,'اسماء العملاء'!$A$2:$J$1270,8,FALSE),"")</f>
        <v/>
      </c>
      <c r="H170" s="321" t="str">
        <f>IFERROR(VLOOKUP(B170,'اسماء العملاء'!$A$2:$J$1270,10,FALSE),"")</f>
        <v/>
      </c>
    </row>
    <row r="171" spans="1:8" ht="21.95" customHeight="1">
      <c r="A171" s="326" t="str">
        <f t="shared" ca="1" si="2"/>
        <v/>
      </c>
      <c r="B171" s="324"/>
      <c r="C171" s="125" t="str">
        <f>IFERROR(VLOOKUP(B171,'اسماء العملاء'!$A$2:$E$142,5,FALSE),"")</f>
        <v/>
      </c>
      <c r="D171" s="126" t="str">
        <f>IFERROR(VLOOKUP(B171,'اسماء العملاء'!$A$2:$C$142,2,FALSE),"")</f>
        <v/>
      </c>
      <c r="E171" s="177" t="str">
        <f>IFERROR(VLOOKUP(B171,'اسماء العملاء'!$A$2:$C$142,3,FALSE),"")</f>
        <v/>
      </c>
      <c r="F171" s="330" t="str">
        <f>IFERROR(VLOOKUP(B171,'اسماء العملاء'!$A$2:$J$1270,9,FALSE),"")</f>
        <v/>
      </c>
      <c r="G171" s="330" t="str">
        <f>IFERROR(VLOOKUP(B171,'اسماء العملاء'!$A$2:$J$1270,8,FALSE),"")</f>
        <v/>
      </c>
      <c r="H171" s="321" t="str">
        <f>IFERROR(VLOOKUP(B171,'اسماء العملاء'!$A$2:$J$1270,10,FALSE),"")</f>
        <v/>
      </c>
    </row>
    <row r="172" spans="1:8" ht="21.95" customHeight="1">
      <c r="A172" s="326" t="str">
        <f t="shared" ca="1" si="2"/>
        <v/>
      </c>
      <c r="B172" s="324"/>
      <c r="C172" s="125" t="str">
        <f>IFERROR(VLOOKUP(B172,'اسماء العملاء'!$A$2:$E$142,5,FALSE),"")</f>
        <v/>
      </c>
      <c r="D172" s="126" t="str">
        <f>IFERROR(VLOOKUP(B172,'اسماء العملاء'!$A$2:$C$142,2,FALSE),"")</f>
        <v/>
      </c>
      <c r="E172" s="177" t="str">
        <f>IFERROR(VLOOKUP(B172,'اسماء العملاء'!$A$2:$C$142,3,FALSE),"")</f>
        <v/>
      </c>
      <c r="F172" s="330" t="str">
        <f>IFERROR(VLOOKUP(B172,'اسماء العملاء'!$A$2:$J$1270,9,FALSE),"")</f>
        <v/>
      </c>
      <c r="G172" s="330" t="str">
        <f>IFERROR(VLOOKUP(B172,'اسماء العملاء'!$A$2:$J$1270,8,FALSE),"")</f>
        <v/>
      </c>
      <c r="H172" s="321" t="str">
        <f>IFERROR(VLOOKUP(B172,'اسماء العملاء'!$A$2:$J$1270,10,FALSE),"")</f>
        <v/>
      </c>
    </row>
    <row r="173" spans="1:8" ht="21.95" customHeight="1">
      <c r="A173" s="326" t="str">
        <f t="shared" ca="1" si="2"/>
        <v/>
      </c>
      <c r="B173" s="324"/>
      <c r="C173" s="125" t="str">
        <f>IFERROR(VLOOKUP(B173,'اسماء العملاء'!$A$2:$E$142,5,FALSE),"")</f>
        <v/>
      </c>
      <c r="D173" s="126" t="str">
        <f>IFERROR(VLOOKUP(B173,'اسماء العملاء'!$A$2:$C$142,2,FALSE),"")</f>
        <v/>
      </c>
      <c r="E173" s="177" t="str">
        <f>IFERROR(VLOOKUP(B173,'اسماء العملاء'!$A$2:$C$142,3,FALSE),"")</f>
        <v/>
      </c>
      <c r="F173" s="330" t="str">
        <f>IFERROR(VLOOKUP(B173,'اسماء العملاء'!$A$2:$J$1270,9,FALSE),"")</f>
        <v/>
      </c>
      <c r="G173" s="330" t="str">
        <f>IFERROR(VLOOKUP(B173,'اسماء العملاء'!$A$2:$J$1270,8,FALSE),"")</f>
        <v/>
      </c>
      <c r="H173" s="321" t="str">
        <f>IFERROR(VLOOKUP(B173,'اسماء العملاء'!$A$2:$J$1270,10,FALSE),"")</f>
        <v/>
      </c>
    </row>
    <row r="174" spans="1:8" ht="21.95" customHeight="1">
      <c r="A174" s="326" t="str">
        <f t="shared" ca="1" si="2"/>
        <v/>
      </c>
      <c r="B174" s="324"/>
      <c r="C174" s="125" t="str">
        <f>IFERROR(VLOOKUP(B174,'اسماء العملاء'!$A$2:$E$142,5,FALSE),"")</f>
        <v/>
      </c>
      <c r="D174" s="126" t="str">
        <f>IFERROR(VLOOKUP(B174,'اسماء العملاء'!$A$2:$C$142,2,FALSE),"")</f>
        <v/>
      </c>
      <c r="E174" s="177" t="str">
        <f>IFERROR(VLOOKUP(B174,'اسماء العملاء'!$A$2:$C$142,3,FALSE),"")</f>
        <v/>
      </c>
      <c r="F174" s="330" t="str">
        <f>IFERROR(VLOOKUP(B174,'اسماء العملاء'!$A$2:$J$1270,9,FALSE),"")</f>
        <v/>
      </c>
      <c r="G174" s="330" t="str">
        <f>IFERROR(VLOOKUP(B174,'اسماء العملاء'!$A$2:$J$1270,8,FALSE),"")</f>
        <v/>
      </c>
      <c r="H174" s="321" t="str">
        <f>IFERROR(VLOOKUP(B174,'اسماء العملاء'!$A$2:$J$1270,10,FALSE),"")</f>
        <v/>
      </c>
    </row>
    <row r="175" spans="1:8" ht="21.95" customHeight="1">
      <c r="A175" s="326" t="str">
        <f t="shared" ca="1" si="2"/>
        <v/>
      </c>
      <c r="B175" s="324"/>
      <c r="C175" s="125" t="str">
        <f>IFERROR(VLOOKUP(B175,'اسماء العملاء'!$A$2:$E$142,5,FALSE),"")</f>
        <v/>
      </c>
      <c r="D175" s="126" t="str">
        <f>IFERROR(VLOOKUP(B175,'اسماء العملاء'!$A$2:$C$142,2,FALSE),"")</f>
        <v/>
      </c>
      <c r="E175" s="177" t="str">
        <f>IFERROR(VLOOKUP(B175,'اسماء العملاء'!$A$2:$C$142,3,FALSE),"")</f>
        <v/>
      </c>
      <c r="F175" s="330" t="str">
        <f>IFERROR(VLOOKUP(B175,'اسماء العملاء'!$A$2:$J$1270,9,FALSE),"")</f>
        <v/>
      </c>
      <c r="G175" s="330" t="str">
        <f>IFERROR(VLOOKUP(B175,'اسماء العملاء'!$A$2:$J$1270,8,FALSE),"")</f>
        <v/>
      </c>
      <c r="H175" s="321" t="str">
        <f>IFERROR(VLOOKUP(B175,'اسماء العملاء'!$A$2:$J$1270,10,FALSE),"")</f>
        <v/>
      </c>
    </row>
    <row r="176" spans="1:8" ht="21.95" customHeight="1">
      <c r="A176" s="326" t="str">
        <f t="shared" ca="1" si="2"/>
        <v/>
      </c>
      <c r="B176" s="324"/>
      <c r="C176" s="125" t="str">
        <f>IFERROR(VLOOKUP(B176,'اسماء العملاء'!$A$2:$E$142,5,FALSE),"")</f>
        <v/>
      </c>
      <c r="D176" s="126" t="str">
        <f>IFERROR(VLOOKUP(B176,'اسماء العملاء'!$A$2:$C$142,2,FALSE),"")</f>
        <v/>
      </c>
      <c r="E176" s="177" t="str">
        <f>IFERROR(VLOOKUP(B176,'اسماء العملاء'!$A$2:$C$142,3,FALSE),"")</f>
        <v/>
      </c>
      <c r="F176" s="330" t="str">
        <f>IFERROR(VLOOKUP(B176,'اسماء العملاء'!$A$2:$J$1270,9,FALSE),"")</f>
        <v/>
      </c>
      <c r="G176" s="330" t="str">
        <f>IFERROR(VLOOKUP(B176,'اسماء العملاء'!$A$2:$J$1270,8,FALSE),"")</f>
        <v/>
      </c>
      <c r="H176" s="321" t="str">
        <f>IFERROR(VLOOKUP(B176,'اسماء العملاء'!$A$2:$J$1270,10,FALSE),"")</f>
        <v/>
      </c>
    </row>
    <row r="177" spans="1:8" ht="21.95" customHeight="1">
      <c r="A177" s="326" t="str">
        <f t="shared" ca="1" si="2"/>
        <v/>
      </c>
      <c r="B177" s="324"/>
      <c r="C177" s="125" t="str">
        <f>IFERROR(VLOOKUP(B177,'اسماء العملاء'!$A$2:$E$142,5,FALSE),"")</f>
        <v/>
      </c>
      <c r="D177" s="126" t="str">
        <f>IFERROR(VLOOKUP(B177,'اسماء العملاء'!$A$2:$C$142,2,FALSE),"")</f>
        <v/>
      </c>
      <c r="E177" s="177" t="str">
        <f>IFERROR(VLOOKUP(B177,'اسماء العملاء'!$A$2:$C$142,3,FALSE),"")</f>
        <v/>
      </c>
      <c r="F177" s="330" t="str">
        <f>IFERROR(VLOOKUP(B177,'اسماء العملاء'!$A$2:$J$1270,9,FALSE),"")</f>
        <v/>
      </c>
      <c r="G177" s="330" t="str">
        <f>IFERROR(VLOOKUP(B177,'اسماء العملاء'!$A$2:$J$1270,8,FALSE),"")</f>
        <v/>
      </c>
      <c r="H177" s="321" t="str">
        <f>IFERROR(VLOOKUP(B177,'اسماء العملاء'!$A$2:$J$1270,10,FALSE),"")</f>
        <v/>
      </c>
    </row>
    <row r="178" spans="1:8" ht="21.95" customHeight="1">
      <c r="A178" s="326" t="str">
        <f t="shared" ca="1" si="2"/>
        <v/>
      </c>
      <c r="B178" s="324"/>
      <c r="C178" s="125" t="str">
        <f>IFERROR(VLOOKUP(B178,'اسماء العملاء'!$A$2:$E$142,5,FALSE),"")</f>
        <v/>
      </c>
      <c r="D178" s="126" t="str">
        <f>IFERROR(VLOOKUP(B178,'اسماء العملاء'!$A$2:$C$142,2,FALSE),"")</f>
        <v/>
      </c>
      <c r="E178" s="177" t="str">
        <f>IFERROR(VLOOKUP(B178,'اسماء العملاء'!$A$2:$C$142,3,FALSE),"")</f>
        <v/>
      </c>
      <c r="F178" s="330" t="str">
        <f>IFERROR(VLOOKUP(B178,'اسماء العملاء'!$A$2:$J$1270,9,FALSE),"")</f>
        <v/>
      </c>
      <c r="G178" s="330" t="str">
        <f>IFERROR(VLOOKUP(B178,'اسماء العملاء'!$A$2:$J$1270,8,FALSE),"")</f>
        <v/>
      </c>
      <c r="H178" s="321" t="str">
        <f>IFERROR(VLOOKUP(B178,'اسماء العملاء'!$A$2:$J$1270,10,FALSE),"")</f>
        <v/>
      </c>
    </row>
    <row r="179" spans="1:8" ht="21.95" customHeight="1">
      <c r="A179" s="326" t="str">
        <f t="shared" ca="1" si="2"/>
        <v/>
      </c>
      <c r="B179" s="324"/>
      <c r="C179" s="125" t="str">
        <f>IFERROR(VLOOKUP(B179,'اسماء العملاء'!$A$2:$E$142,5,FALSE),"")</f>
        <v/>
      </c>
      <c r="D179" s="126" t="str">
        <f>IFERROR(VLOOKUP(B179,'اسماء العملاء'!$A$2:$C$142,2,FALSE),"")</f>
        <v/>
      </c>
      <c r="E179" s="177" t="str">
        <f>IFERROR(VLOOKUP(B179,'اسماء العملاء'!$A$2:$C$142,3,FALSE),"")</f>
        <v/>
      </c>
      <c r="F179" s="330" t="str">
        <f>IFERROR(VLOOKUP(B179,'اسماء العملاء'!$A$2:$J$1270,9,FALSE),"")</f>
        <v/>
      </c>
      <c r="G179" s="330" t="str">
        <f>IFERROR(VLOOKUP(B179,'اسماء العملاء'!$A$2:$J$1270,8,FALSE),"")</f>
        <v/>
      </c>
      <c r="H179" s="321" t="str">
        <f>IFERROR(VLOOKUP(B179,'اسماء العملاء'!$A$2:$J$1270,10,FALSE),"")</f>
        <v/>
      </c>
    </row>
    <row r="180" spans="1:8" ht="21.95" customHeight="1">
      <c r="A180" s="326" t="str">
        <f t="shared" ca="1" si="2"/>
        <v/>
      </c>
      <c r="B180" s="324"/>
      <c r="C180" s="125" t="str">
        <f>IFERROR(VLOOKUP(B180,'اسماء العملاء'!$A$2:$E$142,5,FALSE),"")</f>
        <v/>
      </c>
      <c r="D180" s="126" t="str">
        <f>IFERROR(VLOOKUP(B180,'اسماء العملاء'!$A$2:$C$142,2,FALSE),"")</f>
        <v/>
      </c>
      <c r="E180" s="177" t="str">
        <f>IFERROR(VLOOKUP(B180,'اسماء العملاء'!$A$2:$C$142,3,FALSE),"")</f>
        <v/>
      </c>
      <c r="F180" s="330" t="str">
        <f>IFERROR(VLOOKUP(B180,'اسماء العملاء'!$A$2:$J$1270,9,FALSE),"")</f>
        <v/>
      </c>
      <c r="G180" s="330" t="str">
        <f>IFERROR(VLOOKUP(B180,'اسماء العملاء'!$A$2:$J$1270,8,FALSE),"")</f>
        <v/>
      </c>
      <c r="H180" s="321" t="str">
        <f>IFERROR(VLOOKUP(B180,'اسماء العملاء'!$A$2:$J$1270,10,FALSE),"")</f>
        <v/>
      </c>
    </row>
    <row r="181" spans="1:8" ht="21.95" customHeight="1">
      <c r="A181" s="326" t="str">
        <f t="shared" ca="1" si="2"/>
        <v/>
      </c>
      <c r="B181" s="324"/>
      <c r="C181" s="125" t="str">
        <f>IFERROR(VLOOKUP(B181,'اسماء العملاء'!$A$2:$E$142,5,FALSE),"")</f>
        <v/>
      </c>
      <c r="D181" s="126" t="str">
        <f>IFERROR(VLOOKUP(B181,'اسماء العملاء'!$A$2:$C$142,2,FALSE),"")</f>
        <v/>
      </c>
      <c r="E181" s="177" t="str">
        <f>IFERROR(VLOOKUP(B181,'اسماء العملاء'!$A$2:$C$142,3,FALSE),"")</f>
        <v/>
      </c>
      <c r="F181" s="330" t="str">
        <f>IFERROR(VLOOKUP(B181,'اسماء العملاء'!$A$2:$J$1270,9,FALSE),"")</f>
        <v/>
      </c>
      <c r="G181" s="330" t="str">
        <f>IFERROR(VLOOKUP(B181,'اسماء العملاء'!$A$2:$J$1270,8,FALSE),"")</f>
        <v/>
      </c>
      <c r="H181" s="321" t="str">
        <f>IFERROR(VLOOKUP(B181,'اسماء العملاء'!$A$2:$J$1270,10,FALSE),"")</f>
        <v/>
      </c>
    </row>
    <row r="182" spans="1:8" ht="21.95" customHeight="1">
      <c r="A182" s="326" t="str">
        <f t="shared" ca="1" si="2"/>
        <v/>
      </c>
      <c r="B182" s="324"/>
      <c r="C182" s="125" t="str">
        <f>IFERROR(VLOOKUP(B182,'اسماء العملاء'!$A$2:$E$142,5,FALSE),"")</f>
        <v/>
      </c>
      <c r="D182" s="126" t="str">
        <f>IFERROR(VLOOKUP(B182,'اسماء العملاء'!$A$2:$C$142,2,FALSE),"")</f>
        <v/>
      </c>
      <c r="E182" s="177" t="str">
        <f>IFERROR(VLOOKUP(B182,'اسماء العملاء'!$A$2:$C$142,3,FALSE),"")</f>
        <v/>
      </c>
      <c r="F182" s="330" t="str">
        <f>IFERROR(VLOOKUP(B182,'اسماء العملاء'!$A$2:$J$1270,9,FALSE),"")</f>
        <v/>
      </c>
      <c r="G182" s="330" t="str">
        <f>IFERROR(VLOOKUP(B182,'اسماء العملاء'!$A$2:$J$1270,8,FALSE),"")</f>
        <v/>
      </c>
      <c r="H182" s="321" t="str">
        <f>IFERROR(VLOOKUP(B182,'اسماء العملاء'!$A$2:$J$1270,10,FALSE),"")</f>
        <v/>
      </c>
    </row>
    <row r="183" spans="1:8" ht="21.95" customHeight="1">
      <c r="A183" s="326" t="str">
        <f t="shared" ca="1" si="2"/>
        <v/>
      </c>
      <c r="B183" s="324"/>
      <c r="C183" s="125" t="str">
        <f>IFERROR(VLOOKUP(B183,'اسماء العملاء'!$A$2:$E$142,5,FALSE),"")</f>
        <v/>
      </c>
      <c r="D183" s="126" t="str">
        <f>IFERROR(VLOOKUP(B183,'اسماء العملاء'!$A$2:$C$142,2,FALSE),"")</f>
        <v/>
      </c>
      <c r="E183" s="177" t="str">
        <f>IFERROR(VLOOKUP(B183,'اسماء العملاء'!$A$2:$C$142,3,FALSE),"")</f>
        <v/>
      </c>
      <c r="F183" s="330" t="str">
        <f>IFERROR(VLOOKUP(B183,'اسماء العملاء'!$A$2:$J$1270,9,FALSE),"")</f>
        <v/>
      </c>
      <c r="G183" s="330" t="str">
        <f>IFERROR(VLOOKUP(B183,'اسماء العملاء'!$A$2:$J$1270,8,FALSE),"")</f>
        <v/>
      </c>
      <c r="H183" s="321" t="str">
        <f>IFERROR(VLOOKUP(B183,'اسماء العملاء'!$A$2:$J$1270,10,FALSE),"")</f>
        <v/>
      </c>
    </row>
    <row r="184" spans="1:8" ht="21.95" customHeight="1">
      <c r="A184" s="326" t="str">
        <f t="shared" ca="1" si="2"/>
        <v/>
      </c>
      <c r="B184" s="324"/>
      <c r="C184" s="125" t="str">
        <f>IFERROR(VLOOKUP(B184,'اسماء العملاء'!$A$2:$E$142,5,FALSE),"")</f>
        <v/>
      </c>
      <c r="D184" s="126" t="str">
        <f>IFERROR(VLOOKUP(B184,'اسماء العملاء'!$A$2:$C$142,2,FALSE),"")</f>
        <v/>
      </c>
      <c r="E184" s="177" t="str">
        <f>IFERROR(VLOOKUP(B184,'اسماء العملاء'!$A$2:$C$142,3,FALSE),"")</f>
        <v/>
      </c>
      <c r="F184" s="330" t="str">
        <f>IFERROR(VLOOKUP(B184,'اسماء العملاء'!$A$2:$J$1270,9,FALSE),"")</f>
        <v/>
      </c>
      <c r="G184" s="330" t="str">
        <f>IFERROR(VLOOKUP(B184,'اسماء العملاء'!$A$2:$J$1270,8,FALSE),"")</f>
        <v/>
      </c>
      <c r="H184" s="321" t="str">
        <f>IFERROR(VLOOKUP(B184,'اسماء العملاء'!$A$2:$J$1270,10,FALSE),"")</f>
        <v/>
      </c>
    </row>
    <row r="185" spans="1:8" ht="21.95" customHeight="1">
      <c r="A185" s="326" t="str">
        <f t="shared" ca="1" si="2"/>
        <v/>
      </c>
      <c r="B185" s="324"/>
      <c r="C185" s="125" t="str">
        <f>IFERROR(VLOOKUP(B185,'اسماء العملاء'!$A$2:$E$142,5,FALSE),"")</f>
        <v/>
      </c>
      <c r="D185" s="126" t="str">
        <f>IFERROR(VLOOKUP(B185,'اسماء العملاء'!$A$2:$C$142,2,FALSE),"")</f>
        <v/>
      </c>
      <c r="E185" s="177" t="str">
        <f>IFERROR(VLOOKUP(B185,'اسماء العملاء'!$A$2:$C$142,3,FALSE),"")</f>
        <v/>
      </c>
      <c r="F185" s="330" t="str">
        <f>IFERROR(VLOOKUP(B185,'اسماء العملاء'!$A$2:$J$1270,9,FALSE),"")</f>
        <v/>
      </c>
      <c r="G185" s="330" t="str">
        <f>IFERROR(VLOOKUP(B185,'اسماء العملاء'!$A$2:$J$1270,8,FALSE),"")</f>
        <v/>
      </c>
      <c r="H185" s="321" t="str">
        <f>IFERROR(VLOOKUP(B185,'اسماء العملاء'!$A$2:$J$1270,10,FALSE),"")</f>
        <v/>
      </c>
    </row>
    <row r="186" spans="1:8" ht="21.95" customHeight="1">
      <c r="A186" s="326" t="str">
        <f t="shared" ca="1" si="2"/>
        <v/>
      </c>
      <c r="B186" s="324"/>
      <c r="C186" s="125" t="str">
        <f>IFERROR(VLOOKUP(B186,'اسماء العملاء'!$A$2:$E$142,5,FALSE),"")</f>
        <v/>
      </c>
      <c r="D186" s="126" t="str">
        <f>IFERROR(VLOOKUP(B186,'اسماء العملاء'!$A$2:$C$142,2,FALSE),"")</f>
        <v/>
      </c>
      <c r="E186" s="177" t="str">
        <f>IFERROR(VLOOKUP(B186,'اسماء العملاء'!$A$2:$C$142,3,FALSE),"")</f>
        <v/>
      </c>
      <c r="F186" s="330" t="str">
        <f>IFERROR(VLOOKUP(B186,'اسماء العملاء'!$A$2:$J$1270,9,FALSE),"")</f>
        <v/>
      </c>
      <c r="G186" s="330" t="str">
        <f>IFERROR(VLOOKUP(B186,'اسماء العملاء'!$A$2:$J$1270,8,FALSE),"")</f>
        <v/>
      </c>
      <c r="H186" s="321" t="str">
        <f>IFERROR(VLOOKUP(B186,'اسماء العملاء'!$A$2:$J$1270,10,FALSE),"")</f>
        <v/>
      </c>
    </row>
    <row r="187" spans="1:8" ht="21.95" customHeight="1">
      <c r="A187" s="326" t="str">
        <f t="shared" ca="1" si="2"/>
        <v/>
      </c>
      <c r="B187" s="324"/>
      <c r="C187" s="125" t="str">
        <f>IFERROR(VLOOKUP(B187,'اسماء العملاء'!$A$2:$E$142,5,FALSE),"")</f>
        <v/>
      </c>
      <c r="D187" s="126" t="str">
        <f>IFERROR(VLOOKUP(B187,'اسماء العملاء'!$A$2:$C$142,2,FALSE),"")</f>
        <v/>
      </c>
      <c r="E187" s="177" t="str">
        <f>IFERROR(VLOOKUP(B187,'اسماء العملاء'!$A$2:$C$142,3,FALSE),"")</f>
        <v/>
      </c>
      <c r="F187" s="330" t="str">
        <f>IFERROR(VLOOKUP(B187,'اسماء العملاء'!$A$2:$J$1270,9,FALSE),"")</f>
        <v/>
      </c>
      <c r="G187" s="330" t="str">
        <f>IFERROR(VLOOKUP(B187,'اسماء العملاء'!$A$2:$J$1270,8,FALSE),"")</f>
        <v/>
      </c>
      <c r="H187" s="321" t="str">
        <f>IFERROR(VLOOKUP(B187,'اسماء العملاء'!$A$2:$J$1270,10,FALSE),"")</f>
        <v/>
      </c>
    </row>
    <row r="188" spans="1:8" ht="21.95" customHeight="1">
      <c r="A188" s="326" t="str">
        <f t="shared" ca="1" si="2"/>
        <v/>
      </c>
      <c r="B188" s="324"/>
      <c r="C188" s="125" t="str">
        <f>IFERROR(VLOOKUP(B188,'اسماء العملاء'!$A$2:$E$142,5,FALSE),"")</f>
        <v/>
      </c>
      <c r="D188" s="126" t="str">
        <f>IFERROR(VLOOKUP(B188,'اسماء العملاء'!$A$2:$C$142,2,FALSE),"")</f>
        <v/>
      </c>
      <c r="E188" s="177" t="str">
        <f>IFERROR(VLOOKUP(B188,'اسماء العملاء'!$A$2:$C$142,3,FALSE),"")</f>
        <v/>
      </c>
      <c r="F188" s="330" t="str">
        <f>IFERROR(VLOOKUP(B188,'اسماء العملاء'!$A$2:$J$1270,9,FALSE),"")</f>
        <v/>
      </c>
      <c r="G188" s="330" t="str">
        <f>IFERROR(VLOOKUP(B188,'اسماء العملاء'!$A$2:$J$1270,8,FALSE),"")</f>
        <v/>
      </c>
      <c r="H188" s="321" t="str">
        <f>IFERROR(VLOOKUP(B188,'اسماء العملاء'!$A$2:$J$1270,10,FALSE),"")</f>
        <v/>
      </c>
    </row>
    <row r="189" spans="1:8" ht="21.95" customHeight="1">
      <c r="A189" s="326" t="str">
        <f t="shared" ca="1" si="2"/>
        <v/>
      </c>
      <c r="B189" s="324"/>
      <c r="C189" s="125" t="str">
        <f>IFERROR(VLOOKUP(B189,'اسماء العملاء'!$A$2:$E$142,5,FALSE),"")</f>
        <v/>
      </c>
      <c r="D189" s="126" t="str">
        <f>IFERROR(VLOOKUP(B189,'اسماء العملاء'!$A$2:$C$142,2,FALSE),"")</f>
        <v/>
      </c>
      <c r="E189" s="177" t="str">
        <f>IFERROR(VLOOKUP(B189,'اسماء العملاء'!$A$2:$C$142,3,FALSE),"")</f>
        <v/>
      </c>
      <c r="F189" s="330" t="str">
        <f>IFERROR(VLOOKUP(B189,'اسماء العملاء'!$A$2:$J$1270,9,FALSE),"")</f>
        <v/>
      </c>
      <c r="G189" s="330" t="str">
        <f>IFERROR(VLOOKUP(B189,'اسماء العملاء'!$A$2:$J$1270,8,FALSE),"")</f>
        <v/>
      </c>
      <c r="H189" s="321" t="str">
        <f>IFERROR(VLOOKUP(B189,'اسماء العملاء'!$A$2:$J$1270,10,FALSE),"")</f>
        <v/>
      </c>
    </row>
    <row r="190" spans="1:8" ht="21.95" customHeight="1">
      <c r="A190" s="326" t="str">
        <f t="shared" ca="1" si="2"/>
        <v/>
      </c>
      <c r="B190" s="324"/>
      <c r="C190" s="125" t="str">
        <f>IFERROR(VLOOKUP(B190,'اسماء العملاء'!$A$2:$E$142,5,FALSE),"")</f>
        <v/>
      </c>
      <c r="D190" s="126" t="str">
        <f>IFERROR(VLOOKUP(B190,'اسماء العملاء'!$A$2:$C$142,2,FALSE),"")</f>
        <v/>
      </c>
      <c r="E190" s="177" t="str">
        <f>IFERROR(VLOOKUP(B190,'اسماء العملاء'!$A$2:$C$142,3,FALSE),"")</f>
        <v/>
      </c>
      <c r="F190" s="330" t="str">
        <f>IFERROR(VLOOKUP(B190,'اسماء العملاء'!$A$2:$J$1270,9,FALSE),"")</f>
        <v/>
      </c>
      <c r="G190" s="330" t="str">
        <f>IFERROR(VLOOKUP(B190,'اسماء العملاء'!$A$2:$J$1270,8,FALSE),"")</f>
        <v/>
      </c>
      <c r="H190" s="321" t="str">
        <f>IFERROR(VLOOKUP(B190,'اسماء العملاء'!$A$2:$J$1270,10,FALSE),"")</f>
        <v/>
      </c>
    </row>
    <row r="191" spans="1:8" ht="21.95" customHeight="1">
      <c r="A191" s="326" t="str">
        <f t="shared" ca="1" si="2"/>
        <v/>
      </c>
      <c r="B191" s="324"/>
      <c r="C191" s="125" t="str">
        <f>IFERROR(VLOOKUP(B191,'اسماء العملاء'!$A$2:$E$142,5,FALSE),"")</f>
        <v/>
      </c>
      <c r="D191" s="126" t="str">
        <f>IFERROR(VLOOKUP(B191,'اسماء العملاء'!$A$2:$C$142,2,FALSE),"")</f>
        <v/>
      </c>
      <c r="E191" s="177" t="str">
        <f>IFERROR(VLOOKUP(B191,'اسماء العملاء'!$A$2:$C$142,3,FALSE),"")</f>
        <v/>
      </c>
      <c r="F191" s="330" t="str">
        <f>IFERROR(VLOOKUP(B191,'اسماء العملاء'!$A$2:$J$1270,9,FALSE),"")</f>
        <v/>
      </c>
      <c r="G191" s="330" t="str">
        <f>IFERROR(VLOOKUP(B191,'اسماء العملاء'!$A$2:$J$1270,8,FALSE),"")</f>
        <v/>
      </c>
      <c r="H191" s="321" t="str">
        <f>IFERROR(VLOOKUP(B191,'اسماء العملاء'!$A$2:$J$1270,10,FALSE),"")</f>
        <v/>
      </c>
    </row>
    <row r="192" spans="1:8" ht="21.95" customHeight="1">
      <c r="A192" s="326" t="str">
        <f t="shared" ca="1" si="2"/>
        <v/>
      </c>
      <c r="B192" s="324"/>
      <c r="C192" s="125" t="str">
        <f>IFERROR(VLOOKUP(B192,'اسماء العملاء'!$A$2:$E$142,5,FALSE),"")</f>
        <v/>
      </c>
      <c r="D192" s="126" t="str">
        <f>IFERROR(VLOOKUP(B192,'اسماء العملاء'!$A$2:$C$142,2,FALSE),"")</f>
        <v/>
      </c>
      <c r="E192" s="177" t="str">
        <f>IFERROR(VLOOKUP(B192,'اسماء العملاء'!$A$2:$C$142,3,FALSE),"")</f>
        <v/>
      </c>
      <c r="F192" s="330" t="str">
        <f>IFERROR(VLOOKUP(B192,'اسماء العملاء'!$A$2:$J$1270,9,FALSE),"")</f>
        <v/>
      </c>
      <c r="G192" s="330" t="str">
        <f>IFERROR(VLOOKUP(B192,'اسماء العملاء'!$A$2:$J$1270,8,FALSE),"")</f>
        <v/>
      </c>
      <c r="H192" s="321" t="str">
        <f>IFERROR(VLOOKUP(B192,'اسماء العملاء'!$A$2:$J$1270,10,FALSE),"")</f>
        <v/>
      </c>
    </row>
    <row r="193" spans="1:8" ht="21.95" customHeight="1">
      <c r="A193" s="326" t="str">
        <f t="shared" ca="1" si="2"/>
        <v/>
      </c>
      <c r="B193" s="324"/>
      <c r="C193" s="125" t="str">
        <f>IFERROR(VLOOKUP(B193,'اسماء العملاء'!$A$2:$E$142,5,FALSE),"")</f>
        <v/>
      </c>
      <c r="D193" s="126" t="str">
        <f>IFERROR(VLOOKUP(B193,'اسماء العملاء'!$A$2:$C$142,2,FALSE),"")</f>
        <v/>
      </c>
      <c r="E193" s="177" t="str">
        <f>IFERROR(VLOOKUP(B193,'اسماء العملاء'!$A$2:$C$142,3,FALSE),"")</f>
        <v/>
      </c>
      <c r="F193" s="330" t="str">
        <f>IFERROR(VLOOKUP(B193,'اسماء العملاء'!$A$2:$J$1270,9,FALSE),"")</f>
        <v/>
      </c>
      <c r="G193" s="330" t="str">
        <f>IFERROR(VLOOKUP(B193,'اسماء العملاء'!$A$2:$J$1270,8,FALSE),"")</f>
        <v/>
      </c>
      <c r="H193" s="321" t="str">
        <f>IFERROR(VLOOKUP(B193,'اسماء العملاء'!$A$2:$J$1270,10,FALSE),"")</f>
        <v/>
      </c>
    </row>
    <row r="194" spans="1:8" ht="21.95" customHeight="1">
      <c r="A194" s="326" t="str">
        <f t="shared" ca="1" si="2"/>
        <v/>
      </c>
      <c r="B194" s="324"/>
      <c r="C194" s="125" t="str">
        <f>IFERROR(VLOOKUP(B194,'اسماء العملاء'!$A$2:$E$142,5,FALSE),"")</f>
        <v/>
      </c>
      <c r="D194" s="126" t="str">
        <f>IFERROR(VLOOKUP(B194,'اسماء العملاء'!$A$2:$C$142,2,FALSE),"")</f>
        <v/>
      </c>
      <c r="E194" s="177" t="str">
        <f>IFERROR(VLOOKUP(B194,'اسماء العملاء'!$A$2:$C$142,3,FALSE),"")</f>
        <v/>
      </c>
      <c r="F194" s="330" t="str">
        <f>IFERROR(VLOOKUP(B194,'اسماء العملاء'!$A$2:$J$1270,9,FALSE),"")</f>
        <v/>
      </c>
      <c r="G194" s="330" t="str">
        <f>IFERROR(VLOOKUP(B194,'اسماء العملاء'!$A$2:$J$1270,8,FALSE),"")</f>
        <v/>
      </c>
      <c r="H194" s="321" t="str">
        <f>IFERROR(VLOOKUP(B194,'اسماء العملاء'!$A$2:$J$1270,10,FALSE),"")</f>
        <v/>
      </c>
    </row>
    <row r="195" spans="1:8" ht="21.95" customHeight="1">
      <c r="A195" s="326" t="str">
        <f t="shared" ca="1" si="2"/>
        <v/>
      </c>
      <c r="B195" s="324"/>
      <c r="C195" s="125" t="str">
        <f>IFERROR(VLOOKUP(B195,'اسماء العملاء'!$A$2:$E$142,5,FALSE),"")</f>
        <v/>
      </c>
      <c r="D195" s="126" t="str">
        <f>IFERROR(VLOOKUP(B195,'اسماء العملاء'!$A$2:$C$142,2,FALSE),"")</f>
        <v/>
      </c>
      <c r="E195" s="177" t="str">
        <f>IFERROR(VLOOKUP(B195,'اسماء العملاء'!$A$2:$C$142,3,FALSE),"")</f>
        <v/>
      </c>
      <c r="F195" s="330" t="str">
        <f>IFERROR(VLOOKUP(B195,'اسماء العملاء'!$A$2:$J$1270,9,FALSE),"")</f>
        <v/>
      </c>
      <c r="G195" s="330" t="str">
        <f>IFERROR(VLOOKUP(B195,'اسماء العملاء'!$A$2:$J$1270,8,FALSE),"")</f>
        <v/>
      </c>
      <c r="H195" s="321" t="str">
        <f>IFERROR(VLOOKUP(B195,'اسماء العملاء'!$A$2:$J$1270,10,FALSE),"")</f>
        <v/>
      </c>
    </row>
    <row r="196" spans="1:8" ht="21.95" customHeight="1">
      <c r="A196" s="326" t="str">
        <f t="shared" ref="A196:A259" ca="1" si="3">IF(B196="","",TODAY())</f>
        <v/>
      </c>
      <c r="B196" s="324"/>
      <c r="C196" s="125" t="str">
        <f>IFERROR(VLOOKUP(B196,'اسماء العملاء'!$A$2:$E$142,5,FALSE),"")</f>
        <v/>
      </c>
      <c r="D196" s="126" t="str">
        <f>IFERROR(VLOOKUP(B196,'اسماء العملاء'!$A$2:$C$142,2,FALSE),"")</f>
        <v/>
      </c>
      <c r="E196" s="177" t="str">
        <f>IFERROR(VLOOKUP(B196,'اسماء العملاء'!$A$2:$C$142,3,FALSE),"")</f>
        <v/>
      </c>
      <c r="F196" s="330" t="str">
        <f>IFERROR(VLOOKUP(B196,'اسماء العملاء'!$A$2:$J$1270,9,FALSE),"")</f>
        <v/>
      </c>
      <c r="G196" s="330" t="str">
        <f>IFERROR(VLOOKUP(B196,'اسماء العملاء'!$A$2:$J$1270,8,FALSE),"")</f>
        <v/>
      </c>
      <c r="H196" s="321" t="str">
        <f>IFERROR(VLOOKUP(B196,'اسماء العملاء'!$A$2:$J$1270,10,FALSE),"")</f>
        <v/>
      </c>
    </row>
    <row r="197" spans="1:8" ht="21.95" customHeight="1">
      <c r="A197" s="326" t="str">
        <f t="shared" ca="1" si="3"/>
        <v/>
      </c>
      <c r="B197" s="324"/>
      <c r="C197" s="125" t="str">
        <f>IFERROR(VLOOKUP(B197,'اسماء العملاء'!$A$2:$E$142,5,FALSE),"")</f>
        <v/>
      </c>
      <c r="D197" s="126" t="str">
        <f>IFERROR(VLOOKUP(B197,'اسماء العملاء'!$A$2:$C$142,2,FALSE),"")</f>
        <v/>
      </c>
      <c r="E197" s="177" t="str">
        <f>IFERROR(VLOOKUP(B197,'اسماء العملاء'!$A$2:$C$142,3,FALSE),"")</f>
        <v/>
      </c>
      <c r="F197" s="330" t="str">
        <f>IFERROR(VLOOKUP(B197,'اسماء العملاء'!$A$2:$J$1270,9,FALSE),"")</f>
        <v/>
      </c>
      <c r="G197" s="330" t="str">
        <f>IFERROR(VLOOKUP(B197,'اسماء العملاء'!$A$2:$J$1270,8,FALSE),"")</f>
        <v/>
      </c>
      <c r="H197" s="321" t="str">
        <f>IFERROR(VLOOKUP(B197,'اسماء العملاء'!$A$2:$J$1270,10,FALSE),"")</f>
        <v/>
      </c>
    </row>
    <row r="198" spans="1:8" ht="21.95" customHeight="1">
      <c r="A198" s="326" t="str">
        <f t="shared" ca="1" si="3"/>
        <v/>
      </c>
      <c r="B198" s="324"/>
      <c r="C198" s="125" t="str">
        <f>IFERROR(VLOOKUP(B198,'اسماء العملاء'!$A$2:$E$142,5,FALSE),"")</f>
        <v/>
      </c>
      <c r="D198" s="126" t="str">
        <f>IFERROR(VLOOKUP(B198,'اسماء العملاء'!$A$2:$C$142,2,FALSE),"")</f>
        <v/>
      </c>
      <c r="E198" s="177" t="str">
        <f>IFERROR(VLOOKUP(B198,'اسماء العملاء'!$A$2:$C$142,3,FALSE),"")</f>
        <v/>
      </c>
      <c r="F198" s="330" t="str">
        <f>IFERROR(VLOOKUP(B198,'اسماء العملاء'!$A$2:$J$1270,9,FALSE),"")</f>
        <v/>
      </c>
      <c r="G198" s="330" t="str">
        <f>IFERROR(VLOOKUP(B198,'اسماء العملاء'!$A$2:$J$1270,8,FALSE),"")</f>
        <v/>
      </c>
      <c r="H198" s="321" t="str">
        <f>IFERROR(VLOOKUP(B198,'اسماء العملاء'!$A$2:$J$1270,10,FALSE),"")</f>
        <v/>
      </c>
    </row>
    <row r="199" spans="1:8" ht="21.95" customHeight="1">
      <c r="A199" s="326" t="str">
        <f t="shared" ca="1" si="3"/>
        <v/>
      </c>
      <c r="B199" s="324"/>
      <c r="C199" s="125" t="str">
        <f>IFERROR(VLOOKUP(B199,'اسماء العملاء'!$A$2:$E$142,5,FALSE),"")</f>
        <v/>
      </c>
      <c r="D199" s="126" t="str">
        <f>IFERROR(VLOOKUP(B199,'اسماء العملاء'!$A$2:$C$142,2,FALSE),"")</f>
        <v/>
      </c>
      <c r="E199" s="177" t="str">
        <f>IFERROR(VLOOKUP(B199,'اسماء العملاء'!$A$2:$C$142,3,FALSE),"")</f>
        <v/>
      </c>
      <c r="F199" s="330" t="str">
        <f>IFERROR(VLOOKUP(B199,'اسماء العملاء'!$A$2:$J$1270,9,FALSE),"")</f>
        <v/>
      </c>
      <c r="G199" s="330" t="str">
        <f>IFERROR(VLOOKUP(B199,'اسماء العملاء'!$A$2:$J$1270,8,FALSE),"")</f>
        <v/>
      </c>
      <c r="H199" s="321" t="str">
        <f>IFERROR(VLOOKUP(B199,'اسماء العملاء'!$A$2:$J$1270,10,FALSE),"")</f>
        <v/>
      </c>
    </row>
    <row r="200" spans="1:8" ht="21.95" customHeight="1">
      <c r="A200" s="326" t="str">
        <f t="shared" ca="1" si="3"/>
        <v/>
      </c>
      <c r="B200" s="324"/>
      <c r="C200" s="125" t="str">
        <f>IFERROR(VLOOKUP(B200,'اسماء العملاء'!$A$2:$E$142,5,FALSE),"")</f>
        <v/>
      </c>
      <c r="D200" s="126" t="str">
        <f>IFERROR(VLOOKUP(B200,'اسماء العملاء'!$A$2:$C$142,2,FALSE),"")</f>
        <v/>
      </c>
      <c r="E200" s="177" t="str">
        <f>IFERROR(VLOOKUP(B200,'اسماء العملاء'!$A$2:$C$142,3,FALSE),"")</f>
        <v/>
      </c>
      <c r="F200" s="330" t="str">
        <f>IFERROR(VLOOKUP(B200,'اسماء العملاء'!$A$2:$J$1270,9,FALSE),"")</f>
        <v/>
      </c>
      <c r="G200" s="330" t="str">
        <f>IFERROR(VLOOKUP(B200,'اسماء العملاء'!$A$2:$J$1270,8,FALSE),"")</f>
        <v/>
      </c>
      <c r="H200" s="321" t="str">
        <f>IFERROR(VLOOKUP(B200,'اسماء العملاء'!$A$2:$J$1270,10,FALSE),"")</f>
        <v/>
      </c>
    </row>
    <row r="201" spans="1:8" ht="21.95" customHeight="1">
      <c r="A201" s="326" t="str">
        <f t="shared" ca="1" si="3"/>
        <v/>
      </c>
      <c r="B201" s="324"/>
      <c r="C201" s="125" t="str">
        <f>IFERROR(VLOOKUP(B201,'اسماء العملاء'!$A$2:$E$142,5,FALSE),"")</f>
        <v/>
      </c>
      <c r="D201" s="126" t="str">
        <f>IFERROR(VLOOKUP(B201,'اسماء العملاء'!$A$2:$C$142,2,FALSE),"")</f>
        <v/>
      </c>
      <c r="E201" s="177" t="str">
        <f>IFERROR(VLOOKUP(B201,'اسماء العملاء'!$A$2:$C$142,3,FALSE),"")</f>
        <v/>
      </c>
      <c r="F201" s="330" t="str">
        <f>IFERROR(VLOOKUP(B201,'اسماء العملاء'!$A$2:$J$1270,9,FALSE),"")</f>
        <v/>
      </c>
      <c r="G201" s="330" t="str">
        <f>IFERROR(VLOOKUP(B201,'اسماء العملاء'!$A$2:$J$1270,8,FALSE),"")</f>
        <v/>
      </c>
      <c r="H201" s="321" t="str">
        <f>IFERROR(VLOOKUP(B201,'اسماء العملاء'!$A$2:$J$1270,10,FALSE),"")</f>
        <v/>
      </c>
    </row>
    <row r="202" spans="1:8" ht="21.95" customHeight="1">
      <c r="A202" s="326" t="str">
        <f t="shared" ca="1" si="3"/>
        <v/>
      </c>
      <c r="B202" s="324"/>
      <c r="C202" s="125" t="str">
        <f>IFERROR(VLOOKUP(B202,'اسماء العملاء'!$A$2:$E$142,5,FALSE),"")</f>
        <v/>
      </c>
      <c r="D202" s="126" t="str">
        <f>IFERROR(VLOOKUP(B202,'اسماء العملاء'!$A$2:$C$142,2,FALSE),"")</f>
        <v/>
      </c>
      <c r="E202" s="177" t="str">
        <f>IFERROR(VLOOKUP(B202,'اسماء العملاء'!$A$2:$C$142,3,FALSE),"")</f>
        <v/>
      </c>
      <c r="F202" s="330" t="str">
        <f>IFERROR(VLOOKUP(B202,'اسماء العملاء'!$A$2:$J$1270,9,FALSE),"")</f>
        <v/>
      </c>
      <c r="G202" s="330" t="str">
        <f>IFERROR(VLOOKUP(B202,'اسماء العملاء'!$A$2:$J$1270,8,FALSE),"")</f>
        <v/>
      </c>
      <c r="H202" s="321" t="str">
        <f>IFERROR(VLOOKUP(B202,'اسماء العملاء'!$A$2:$J$1270,10,FALSE),"")</f>
        <v/>
      </c>
    </row>
    <row r="203" spans="1:8" ht="21.95" customHeight="1">
      <c r="A203" s="326" t="str">
        <f t="shared" ca="1" si="3"/>
        <v/>
      </c>
      <c r="B203" s="324"/>
      <c r="C203" s="125" t="str">
        <f>IFERROR(VLOOKUP(B203,'اسماء العملاء'!$A$2:$E$142,5,FALSE),"")</f>
        <v/>
      </c>
      <c r="D203" s="126" t="str">
        <f>IFERROR(VLOOKUP(B203,'اسماء العملاء'!$A$2:$C$142,2,FALSE),"")</f>
        <v/>
      </c>
      <c r="E203" s="177" t="str">
        <f>IFERROR(VLOOKUP(B203,'اسماء العملاء'!$A$2:$C$142,3,FALSE),"")</f>
        <v/>
      </c>
      <c r="F203" s="330" t="str">
        <f>IFERROR(VLOOKUP(B203,'اسماء العملاء'!$A$2:$J$1270,9,FALSE),"")</f>
        <v/>
      </c>
      <c r="G203" s="330" t="str">
        <f>IFERROR(VLOOKUP(B203,'اسماء العملاء'!$A$2:$J$1270,8,FALSE),"")</f>
        <v/>
      </c>
      <c r="H203" s="321" t="str">
        <f>IFERROR(VLOOKUP(B203,'اسماء العملاء'!$A$2:$J$1270,10,FALSE),"")</f>
        <v/>
      </c>
    </row>
    <row r="204" spans="1:8" ht="21.95" customHeight="1">
      <c r="A204" s="326" t="str">
        <f t="shared" ca="1" si="3"/>
        <v/>
      </c>
      <c r="B204" s="324"/>
      <c r="C204" s="125" t="str">
        <f>IFERROR(VLOOKUP(B204,'اسماء العملاء'!$A$2:$E$142,5,FALSE),"")</f>
        <v/>
      </c>
      <c r="D204" s="126" t="str">
        <f>IFERROR(VLOOKUP(B204,'اسماء العملاء'!$A$2:$C$142,2,FALSE),"")</f>
        <v/>
      </c>
      <c r="E204" s="177" t="str">
        <f>IFERROR(VLOOKUP(B204,'اسماء العملاء'!$A$2:$C$142,3,FALSE),"")</f>
        <v/>
      </c>
      <c r="F204" s="330" t="str">
        <f>IFERROR(VLOOKUP(B204,'اسماء العملاء'!$A$2:$J$1270,9,FALSE),"")</f>
        <v/>
      </c>
      <c r="G204" s="330" t="str">
        <f>IFERROR(VLOOKUP(B204,'اسماء العملاء'!$A$2:$J$1270,8,FALSE),"")</f>
        <v/>
      </c>
      <c r="H204" s="321" t="str">
        <f>IFERROR(VLOOKUP(B204,'اسماء العملاء'!$A$2:$J$1270,10,FALSE),"")</f>
        <v/>
      </c>
    </row>
    <row r="205" spans="1:8" ht="21.95" customHeight="1">
      <c r="A205" s="326" t="str">
        <f t="shared" ca="1" si="3"/>
        <v/>
      </c>
      <c r="B205" s="324"/>
      <c r="C205" s="125" t="str">
        <f>IFERROR(VLOOKUP(B205,'اسماء العملاء'!$A$2:$E$142,5,FALSE),"")</f>
        <v/>
      </c>
      <c r="D205" s="126" t="str">
        <f>IFERROR(VLOOKUP(B205,'اسماء العملاء'!$A$2:$C$142,2,FALSE),"")</f>
        <v/>
      </c>
      <c r="E205" s="177" t="str">
        <f>IFERROR(VLOOKUP(B205,'اسماء العملاء'!$A$2:$C$142,3,FALSE),"")</f>
        <v/>
      </c>
      <c r="F205" s="330" t="str">
        <f>IFERROR(VLOOKUP(B205,'اسماء العملاء'!$A$2:$J$1270,9,FALSE),"")</f>
        <v/>
      </c>
      <c r="G205" s="330" t="str">
        <f>IFERROR(VLOOKUP(B205,'اسماء العملاء'!$A$2:$J$1270,8,FALSE),"")</f>
        <v/>
      </c>
      <c r="H205" s="321" t="str">
        <f>IFERROR(VLOOKUP(B205,'اسماء العملاء'!$A$2:$J$1270,10,FALSE),"")</f>
        <v/>
      </c>
    </row>
    <row r="206" spans="1:8" ht="21.95" customHeight="1">
      <c r="A206" s="326" t="str">
        <f t="shared" ca="1" si="3"/>
        <v/>
      </c>
      <c r="B206" s="324"/>
      <c r="C206" s="125" t="str">
        <f>IFERROR(VLOOKUP(B206,'اسماء العملاء'!$A$2:$E$142,5,FALSE),"")</f>
        <v/>
      </c>
      <c r="D206" s="126" t="str">
        <f>IFERROR(VLOOKUP(B206,'اسماء العملاء'!$A$2:$C$142,2,FALSE),"")</f>
        <v/>
      </c>
      <c r="E206" s="177" t="str">
        <f>IFERROR(VLOOKUP(B206,'اسماء العملاء'!$A$2:$C$142,3,FALSE),"")</f>
        <v/>
      </c>
      <c r="F206" s="330" t="str">
        <f>IFERROR(VLOOKUP(B206,'اسماء العملاء'!$A$2:$J$1270,9,FALSE),"")</f>
        <v/>
      </c>
      <c r="G206" s="330" t="str">
        <f>IFERROR(VLOOKUP(B206,'اسماء العملاء'!$A$2:$J$1270,8,FALSE),"")</f>
        <v/>
      </c>
      <c r="H206" s="321" t="str">
        <f>IFERROR(VLOOKUP(B206,'اسماء العملاء'!$A$2:$J$1270,10,FALSE),"")</f>
        <v/>
      </c>
    </row>
    <row r="207" spans="1:8" ht="21.95" customHeight="1">
      <c r="A207" s="326" t="str">
        <f t="shared" ca="1" si="3"/>
        <v/>
      </c>
      <c r="B207" s="324"/>
      <c r="C207" s="125" t="str">
        <f>IFERROR(VLOOKUP(B207,'اسماء العملاء'!$A$2:$E$142,5,FALSE),"")</f>
        <v/>
      </c>
      <c r="D207" s="126" t="str">
        <f>IFERROR(VLOOKUP(B207,'اسماء العملاء'!$A$2:$C$142,2,FALSE),"")</f>
        <v/>
      </c>
      <c r="E207" s="177" t="str">
        <f>IFERROR(VLOOKUP(B207,'اسماء العملاء'!$A$2:$C$142,3,FALSE),"")</f>
        <v/>
      </c>
      <c r="F207" s="330" t="str">
        <f>IFERROR(VLOOKUP(B207,'اسماء العملاء'!$A$2:$J$1270,9,FALSE),"")</f>
        <v/>
      </c>
      <c r="G207" s="330" t="str">
        <f>IFERROR(VLOOKUP(B207,'اسماء العملاء'!$A$2:$J$1270,8,FALSE),"")</f>
        <v/>
      </c>
      <c r="H207" s="321" t="str">
        <f>IFERROR(VLOOKUP(B207,'اسماء العملاء'!$A$2:$J$1270,10,FALSE),"")</f>
        <v/>
      </c>
    </row>
    <row r="208" spans="1:8" ht="21.95" customHeight="1">
      <c r="A208" s="326" t="str">
        <f t="shared" ca="1" si="3"/>
        <v/>
      </c>
      <c r="B208" s="324"/>
      <c r="C208" s="125" t="str">
        <f>IFERROR(VLOOKUP(B208,'اسماء العملاء'!$A$2:$E$142,5,FALSE),"")</f>
        <v/>
      </c>
      <c r="D208" s="126" t="str">
        <f>IFERROR(VLOOKUP(B208,'اسماء العملاء'!$A$2:$C$142,2,FALSE),"")</f>
        <v/>
      </c>
      <c r="E208" s="177" t="str">
        <f>IFERROR(VLOOKUP(B208,'اسماء العملاء'!$A$2:$C$142,3,FALSE),"")</f>
        <v/>
      </c>
      <c r="F208" s="330" t="str">
        <f>IFERROR(VLOOKUP(B208,'اسماء العملاء'!$A$2:$J$1270,9,FALSE),"")</f>
        <v/>
      </c>
      <c r="G208" s="330" t="str">
        <f>IFERROR(VLOOKUP(B208,'اسماء العملاء'!$A$2:$J$1270,8,FALSE),"")</f>
        <v/>
      </c>
      <c r="H208" s="321" t="str">
        <f>IFERROR(VLOOKUP(B208,'اسماء العملاء'!$A$2:$J$1270,10,FALSE),"")</f>
        <v/>
      </c>
    </row>
    <row r="209" spans="1:8" ht="21.95" customHeight="1">
      <c r="A209" s="326" t="str">
        <f t="shared" ca="1" si="3"/>
        <v/>
      </c>
      <c r="B209" s="324"/>
      <c r="C209" s="125" t="str">
        <f>IFERROR(VLOOKUP(B209,'اسماء العملاء'!$A$2:$E$142,5,FALSE),"")</f>
        <v/>
      </c>
      <c r="D209" s="126" t="str">
        <f>IFERROR(VLOOKUP(B209,'اسماء العملاء'!$A$2:$C$142,2,FALSE),"")</f>
        <v/>
      </c>
      <c r="E209" s="177" t="str">
        <f>IFERROR(VLOOKUP(B209,'اسماء العملاء'!$A$2:$C$142,3,FALSE),"")</f>
        <v/>
      </c>
      <c r="F209" s="330" t="str">
        <f>IFERROR(VLOOKUP(B209,'اسماء العملاء'!$A$2:$J$1270,9,FALSE),"")</f>
        <v/>
      </c>
      <c r="G209" s="330" t="str">
        <f>IFERROR(VLOOKUP(B209,'اسماء العملاء'!$A$2:$J$1270,8,FALSE),"")</f>
        <v/>
      </c>
      <c r="H209" s="321" t="str">
        <f>IFERROR(VLOOKUP(B209,'اسماء العملاء'!$A$2:$J$1270,10,FALSE),"")</f>
        <v/>
      </c>
    </row>
    <row r="210" spans="1:8" ht="21.95" customHeight="1">
      <c r="A210" s="326" t="str">
        <f t="shared" ca="1" si="3"/>
        <v/>
      </c>
      <c r="B210" s="324"/>
      <c r="C210" s="125" t="str">
        <f>IFERROR(VLOOKUP(B210,'اسماء العملاء'!$A$2:$E$142,5,FALSE),"")</f>
        <v/>
      </c>
      <c r="D210" s="126" t="str">
        <f>IFERROR(VLOOKUP(B210,'اسماء العملاء'!$A$2:$C$142,2,FALSE),"")</f>
        <v/>
      </c>
      <c r="E210" s="177" t="str">
        <f>IFERROR(VLOOKUP(B210,'اسماء العملاء'!$A$2:$C$142,3,FALSE),"")</f>
        <v/>
      </c>
      <c r="F210" s="330" t="str">
        <f>IFERROR(VLOOKUP(B210,'اسماء العملاء'!$A$2:$J$1270,9,FALSE),"")</f>
        <v/>
      </c>
      <c r="G210" s="330" t="str">
        <f>IFERROR(VLOOKUP(B210,'اسماء العملاء'!$A$2:$J$1270,8,FALSE),"")</f>
        <v/>
      </c>
      <c r="H210" s="321" t="str">
        <f>IFERROR(VLOOKUP(B210,'اسماء العملاء'!$A$2:$J$1270,10,FALSE),"")</f>
        <v/>
      </c>
    </row>
    <row r="211" spans="1:8" ht="21.95" customHeight="1">
      <c r="A211" s="326" t="str">
        <f t="shared" ca="1" si="3"/>
        <v/>
      </c>
      <c r="B211" s="324"/>
      <c r="C211" s="125" t="str">
        <f>IFERROR(VLOOKUP(B211,'اسماء العملاء'!$A$2:$E$142,5,FALSE),"")</f>
        <v/>
      </c>
      <c r="D211" s="126" t="str">
        <f>IFERROR(VLOOKUP(B211,'اسماء العملاء'!$A$2:$C$142,2,FALSE),"")</f>
        <v/>
      </c>
      <c r="E211" s="177" t="str">
        <f>IFERROR(VLOOKUP(B211,'اسماء العملاء'!$A$2:$C$142,3,FALSE),"")</f>
        <v/>
      </c>
      <c r="F211" s="330" t="str">
        <f>IFERROR(VLOOKUP(B211,'اسماء العملاء'!$A$2:$J$1270,9,FALSE),"")</f>
        <v/>
      </c>
      <c r="G211" s="330" t="str">
        <f>IFERROR(VLOOKUP(B211,'اسماء العملاء'!$A$2:$J$1270,8,FALSE),"")</f>
        <v/>
      </c>
      <c r="H211" s="321" t="str">
        <f>IFERROR(VLOOKUP(B211,'اسماء العملاء'!$A$2:$J$1270,10,FALSE),"")</f>
        <v/>
      </c>
    </row>
    <row r="212" spans="1:8" ht="21.95" customHeight="1">
      <c r="A212" s="326" t="str">
        <f t="shared" ca="1" si="3"/>
        <v/>
      </c>
      <c r="B212" s="324"/>
      <c r="C212" s="125" t="str">
        <f>IFERROR(VLOOKUP(B212,'اسماء العملاء'!$A$2:$E$142,5,FALSE),"")</f>
        <v/>
      </c>
      <c r="D212" s="126" t="str">
        <f>IFERROR(VLOOKUP(B212,'اسماء العملاء'!$A$2:$C$142,2,FALSE),"")</f>
        <v/>
      </c>
      <c r="E212" s="177" t="str">
        <f>IFERROR(VLOOKUP(B212,'اسماء العملاء'!$A$2:$C$142,3,FALSE),"")</f>
        <v/>
      </c>
      <c r="F212" s="330" t="str">
        <f>IFERROR(VLOOKUP(B212,'اسماء العملاء'!$A$2:$J$1270,9,FALSE),"")</f>
        <v/>
      </c>
      <c r="G212" s="330" t="str">
        <f>IFERROR(VLOOKUP(B212,'اسماء العملاء'!$A$2:$J$1270,8,FALSE),"")</f>
        <v/>
      </c>
      <c r="H212" s="321" t="str">
        <f>IFERROR(VLOOKUP(B212,'اسماء العملاء'!$A$2:$J$1270,10,FALSE),"")</f>
        <v/>
      </c>
    </row>
    <row r="213" spans="1:8" ht="21.95" customHeight="1">
      <c r="A213" s="326" t="str">
        <f t="shared" ca="1" si="3"/>
        <v/>
      </c>
      <c r="B213" s="324"/>
      <c r="C213" s="125" t="str">
        <f>IFERROR(VLOOKUP(B213,'اسماء العملاء'!$A$2:$E$142,5,FALSE),"")</f>
        <v/>
      </c>
      <c r="D213" s="126" t="str">
        <f>IFERROR(VLOOKUP(B213,'اسماء العملاء'!$A$2:$C$142,2,FALSE),"")</f>
        <v/>
      </c>
      <c r="E213" s="177" t="str">
        <f>IFERROR(VLOOKUP(B213,'اسماء العملاء'!$A$2:$C$142,3,FALSE),"")</f>
        <v/>
      </c>
      <c r="F213" s="330" t="str">
        <f>IFERROR(VLOOKUP(B213,'اسماء العملاء'!$A$2:$J$1270,9,FALSE),"")</f>
        <v/>
      </c>
      <c r="G213" s="330" t="str">
        <f>IFERROR(VLOOKUP(B213,'اسماء العملاء'!$A$2:$J$1270,8,FALSE),"")</f>
        <v/>
      </c>
      <c r="H213" s="321" t="str">
        <f>IFERROR(VLOOKUP(B213,'اسماء العملاء'!$A$2:$J$1270,10,FALSE),"")</f>
        <v/>
      </c>
    </row>
    <row r="214" spans="1:8" ht="21.95" customHeight="1">
      <c r="A214" s="326" t="str">
        <f t="shared" ca="1" si="3"/>
        <v/>
      </c>
      <c r="B214" s="324"/>
      <c r="C214" s="125" t="str">
        <f>IFERROR(VLOOKUP(B214,'اسماء العملاء'!$A$2:$E$142,5,FALSE),"")</f>
        <v/>
      </c>
      <c r="D214" s="126" t="str">
        <f>IFERROR(VLOOKUP(B214,'اسماء العملاء'!$A$2:$C$142,2,FALSE),"")</f>
        <v/>
      </c>
      <c r="E214" s="177" t="str">
        <f>IFERROR(VLOOKUP(B214,'اسماء العملاء'!$A$2:$C$142,3,FALSE),"")</f>
        <v/>
      </c>
      <c r="F214" s="330" t="str">
        <f>IFERROR(VLOOKUP(B214,'اسماء العملاء'!$A$2:$J$1270,9,FALSE),"")</f>
        <v/>
      </c>
      <c r="G214" s="330" t="str">
        <f>IFERROR(VLOOKUP(B214,'اسماء العملاء'!$A$2:$J$1270,8,FALSE),"")</f>
        <v/>
      </c>
      <c r="H214" s="321" t="str">
        <f>IFERROR(VLOOKUP(B214,'اسماء العملاء'!$A$2:$J$1270,10,FALSE),"")</f>
        <v/>
      </c>
    </row>
    <row r="215" spans="1:8" ht="21.95" customHeight="1">
      <c r="A215" s="326" t="str">
        <f t="shared" ca="1" si="3"/>
        <v/>
      </c>
      <c r="B215" s="324"/>
      <c r="C215" s="125" t="str">
        <f>IFERROR(VLOOKUP(B215,'اسماء العملاء'!$A$2:$E$142,5,FALSE),"")</f>
        <v/>
      </c>
      <c r="D215" s="126" t="str">
        <f>IFERROR(VLOOKUP(B215,'اسماء العملاء'!$A$2:$C$142,2,FALSE),"")</f>
        <v/>
      </c>
      <c r="E215" s="177" t="str">
        <f>IFERROR(VLOOKUP(B215,'اسماء العملاء'!$A$2:$C$142,3,FALSE),"")</f>
        <v/>
      </c>
      <c r="F215" s="330" t="str">
        <f>IFERROR(VLOOKUP(B215,'اسماء العملاء'!$A$2:$J$1270,9,FALSE),"")</f>
        <v/>
      </c>
      <c r="G215" s="330" t="str">
        <f>IFERROR(VLOOKUP(B215,'اسماء العملاء'!$A$2:$J$1270,8,FALSE),"")</f>
        <v/>
      </c>
      <c r="H215" s="321" t="str">
        <f>IFERROR(VLOOKUP(B215,'اسماء العملاء'!$A$2:$J$1270,10,FALSE),"")</f>
        <v/>
      </c>
    </row>
    <row r="216" spans="1:8" ht="21.95" customHeight="1">
      <c r="A216" s="326" t="str">
        <f t="shared" ca="1" si="3"/>
        <v/>
      </c>
      <c r="B216" s="324"/>
      <c r="C216" s="125" t="str">
        <f>IFERROR(VLOOKUP(B216,'اسماء العملاء'!$A$2:$E$142,5,FALSE),"")</f>
        <v/>
      </c>
      <c r="D216" s="126" t="str">
        <f>IFERROR(VLOOKUP(B216,'اسماء العملاء'!$A$2:$C$142,2,FALSE),"")</f>
        <v/>
      </c>
      <c r="E216" s="177" t="str">
        <f>IFERROR(VLOOKUP(B216,'اسماء العملاء'!$A$2:$C$142,3,FALSE),"")</f>
        <v/>
      </c>
      <c r="F216" s="330" t="str">
        <f>IFERROR(VLOOKUP(B216,'اسماء العملاء'!$A$2:$J$1270,9,FALSE),"")</f>
        <v/>
      </c>
      <c r="G216" s="330" t="str">
        <f>IFERROR(VLOOKUP(B216,'اسماء العملاء'!$A$2:$J$1270,8,FALSE),"")</f>
        <v/>
      </c>
      <c r="H216" s="321" t="str">
        <f>IFERROR(VLOOKUP(B216,'اسماء العملاء'!$A$2:$J$1270,10,FALSE),"")</f>
        <v/>
      </c>
    </row>
    <row r="217" spans="1:8" ht="21.95" customHeight="1">
      <c r="A217" s="326" t="str">
        <f t="shared" ca="1" si="3"/>
        <v/>
      </c>
      <c r="B217" s="324"/>
      <c r="C217" s="125" t="str">
        <f>IFERROR(VLOOKUP(B217,'اسماء العملاء'!$A$2:$E$142,5,FALSE),"")</f>
        <v/>
      </c>
      <c r="D217" s="126" t="str">
        <f>IFERROR(VLOOKUP(B217,'اسماء العملاء'!$A$2:$C$142,2,FALSE),"")</f>
        <v/>
      </c>
      <c r="E217" s="177" t="str">
        <f>IFERROR(VLOOKUP(B217,'اسماء العملاء'!$A$2:$C$142,3,FALSE),"")</f>
        <v/>
      </c>
      <c r="F217" s="330" t="str">
        <f>IFERROR(VLOOKUP(B217,'اسماء العملاء'!$A$2:$J$1270,9,FALSE),"")</f>
        <v/>
      </c>
      <c r="G217" s="330" t="str">
        <f>IFERROR(VLOOKUP(B217,'اسماء العملاء'!$A$2:$J$1270,8,FALSE),"")</f>
        <v/>
      </c>
      <c r="H217" s="321" t="str">
        <f>IFERROR(VLOOKUP(B217,'اسماء العملاء'!$A$2:$J$1270,10,FALSE),"")</f>
        <v/>
      </c>
    </row>
    <row r="218" spans="1:8" ht="21.95" customHeight="1">
      <c r="A218" s="326" t="str">
        <f t="shared" ca="1" si="3"/>
        <v/>
      </c>
      <c r="B218" s="324"/>
      <c r="C218" s="125" t="str">
        <f>IFERROR(VLOOKUP(B218,'اسماء العملاء'!$A$2:$E$142,5,FALSE),"")</f>
        <v/>
      </c>
      <c r="D218" s="126" t="str">
        <f>IFERROR(VLOOKUP(B218,'اسماء العملاء'!$A$2:$C$142,2,FALSE),"")</f>
        <v/>
      </c>
      <c r="E218" s="177" t="str">
        <f>IFERROR(VLOOKUP(B218,'اسماء العملاء'!$A$2:$C$142,3,FALSE),"")</f>
        <v/>
      </c>
      <c r="F218" s="330" t="str">
        <f>IFERROR(VLOOKUP(B218,'اسماء العملاء'!$A$2:$J$1270,9,FALSE),"")</f>
        <v/>
      </c>
      <c r="G218" s="330" t="str">
        <f>IFERROR(VLOOKUP(B218,'اسماء العملاء'!$A$2:$J$1270,8,FALSE),"")</f>
        <v/>
      </c>
      <c r="H218" s="321" t="str">
        <f>IFERROR(VLOOKUP(B218,'اسماء العملاء'!$A$2:$J$1270,10,FALSE),"")</f>
        <v/>
      </c>
    </row>
    <row r="219" spans="1:8" ht="21.95" customHeight="1">
      <c r="A219" s="326" t="str">
        <f t="shared" ca="1" si="3"/>
        <v/>
      </c>
      <c r="B219" s="324"/>
      <c r="C219" s="125" t="str">
        <f>IFERROR(VLOOKUP(B219,'اسماء العملاء'!$A$2:$E$142,5,FALSE),"")</f>
        <v/>
      </c>
      <c r="D219" s="126" t="str">
        <f>IFERROR(VLOOKUP(B219,'اسماء العملاء'!$A$2:$C$142,2,FALSE),"")</f>
        <v/>
      </c>
      <c r="E219" s="177" t="str">
        <f>IFERROR(VLOOKUP(B219,'اسماء العملاء'!$A$2:$C$142,3,FALSE),"")</f>
        <v/>
      </c>
      <c r="F219" s="330" t="str">
        <f>IFERROR(VLOOKUP(B219,'اسماء العملاء'!$A$2:$J$1270,9,FALSE),"")</f>
        <v/>
      </c>
      <c r="G219" s="330" t="str">
        <f>IFERROR(VLOOKUP(B219,'اسماء العملاء'!$A$2:$J$1270,8,FALSE),"")</f>
        <v/>
      </c>
      <c r="H219" s="321" t="str">
        <f>IFERROR(VLOOKUP(B219,'اسماء العملاء'!$A$2:$J$1270,10,FALSE),"")</f>
        <v/>
      </c>
    </row>
    <row r="220" spans="1:8" ht="21.95" customHeight="1">
      <c r="A220" s="326" t="str">
        <f t="shared" ca="1" si="3"/>
        <v/>
      </c>
      <c r="B220" s="324"/>
      <c r="C220" s="125" t="str">
        <f>IFERROR(VLOOKUP(B220,'اسماء العملاء'!$A$2:$E$142,5,FALSE),"")</f>
        <v/>
      </c>
      <c r="D220" s="126" t="str">
        <f>IFERROR(VLOOKUP(B220,'اسماء العملاء'!$A$2:$C$142,2,FALSE),"")</f>
        <v/>
      </c>
      <c r="E220" s="177" t="str">
        <f>IFERROR(VLOOKUP(B220,'اسماء العملاء'!$A$2:$C$142,3,FALSE),"")</f>
        <v/>
      </c>
      <c r="F220" s="330" t="str">
        <f>IFERROR(VLOOKUP(B220,'اسماء العملاء'!$A$2:$J$1270,9,FALSE),"")</f>
        <v/>
      </c>
      <c r="G220" s="330" t="str">
        <f>IFERROR(VLOOKUP(B220,'اسماء العملاء'!$A$2:$J$1270,8,FALSE),"")</f>
        <v/>
      </c>
      <c r="H220" s="321" t="str">
        <f>IFERROR(VLOOKUP(B220,'اسماء العملاء'!$A$2:$J$1270,10,FALSE),"")</f>
        <v/>
      </c>
    </row>
    <row r="221" spans="1:8" ht="21.95" customHeight="1">
      <c r="A221" s="326" t="str">
        <f t="shared" ca="1" si="3"/>
        <v/>
      </c>
      <c r="B221" s="324"/>
      <c r="C221" s="125" t="str">
        <f>IFERROR(VLOOKUP(B221,'اسماء العملاء'!$A$2:$E$142,5,FALSE),"")</f>
        <v/>
      </c>
      <c r="D221" s="126" t="str">
        <f>IFERROR(VLOOKUP(B221,'اسماء العملاء'!$A$2:$C$142,2,FALSE),"")</f>
        <v/>
      </c>
      <c r="E221" s="177" t="str">
        <f>IFERROR(VLOOKUP(B221,'اسماء العملاء'!$A$2:$C$142,3,FALSE),"")</f>
        <v/>
      </c>
      <c r="F221" s="330" t="str">
        <f>IFERROR(VLOOKUP(B221,'اسماء العملاء'!$A$2:$J$1270,9,FALSE),"")</f>
        <v/>
      </c>
      <c r="G221" s="330" t="str">
        <f>IFERROR(VLOOKUP(B221,'اسماء العملاء'!$A$2:$J$1270,8,FALSE),"")</f>
        <v/>
      </c>
      <c r="H221" s="321" t="str">
        <f>IFERROR(VLOOKUP(B221,'اسماء العملاء'!$A$2:$J$1270,10,FALSE),"")</f>
        <v/>
      </c>
    </row>
    <row r="222" spans="1:8" ht="21.95" customHeight="1">
      <c r="A222" s="326" t="str">
        <f t="shared" ca="1" si="3"/>
        <v/>
      </c>
      <c r="B222" s="324"/>
      <c r="C222" s="125" t="str">
        <f>IFERROR(VLOOKUP(B222,'اسماء العملاء'!$A$2:$E$142,5,FALSE),"")</f>
        <v/>
      </c>
      <c r="D222" s="126" t="str">
        <f>IFERROR(VLOOKUP(B222,'اسماء العملاء'!$A$2:$C$142,2,FALSE),"")</f>
        <v/>
      </c>
      <c r="E222" s="177" t="str">
        <f>IFERROR(VLOOKUP(B222,'اسماء العملاء'!$A$2:$C$142,3,FALSE),"")</f>
        <v/>
      </c>
      <c r="F222" s="330" t="str">
        <f>IFERROR(VLOOKUP(B222,'اسماء العملاء'!$A$2:$J$1270,9,FALSE),"")</f>
        <v/>
      </c>
      <c r="G222" s="330" t="str">
        <f>IFERROR(VLOOKUP(B222,'اسماء العملاء'!$A$2:$J$1270,8,FALSE),"")</f>
        <v/>
      </c>
      <c r="H222" s="321" t="str">
        <f>IFERROR(VLOOKUP(B222,'اسماء العملاء'!$A$2:$J$1270,10,FALSE),"")</f>
        <v/>
      </c>
    </row>
    <row r="223" spans="1:8" ht="21.95" customHeight="1">
      <c r="A223" s="326" t="str">
        <f t="shared" ca="1" si="3"/>
        <v/>
      </c>
      <c r="B223" s="324"/>
      <c r="C223" s="125" t="str">
        <f>IFERROR(VLOOKUP(B223,'اسماء العملاء'!$A$2:$E$142,5,FALSE),"")</f>
        <v/>
      </c>
      <c r="D223" s="126" t="str">
        <f>IFERROR(VLOOKUP(B223,'اسماء العملاء'!$A$2:$C$142,2,FALSE),"")</f>
        <v/>
      </c>
      <c r="E223" s="177" t="str">
        <f>IFERROR(VLOOKUP(B223,'اسماء العملاء'!$A$2:$C$142,3,FALSE),"")</f>
        <v/>
      </c>
      <c r="F223" s="330" t="str">
        <f>IFERROR(VLOOKUP(B223,'اسماء العملاء'!$A$2:$J$1270,9,FALSE),"")</f>
        <v/>
      </c>
      <c r="G223" s="330" t="str">
        <f>IFERROR(VLOOKUP(B223,'اسماء العملاء'!$A$2:$J$1270,8,FALSE),"")</f>
        <v/>
      </c>
      <c r="H223" s="321" t="str">
        <f>IFERROR(VLOOKUP(B223,'اسماء العملاء'!$A$2:$J$1270,10,FALSE),"")</f>
        <v/>
      </c>
    </row>
    <row r="224" spans="1:8" ht="21.95" customHeight="1">
      <c r="A224" s="326" t="str">
        <f t="shared" ca="1" si="3"/>
        <v/>
      </c>
      <c r="B224" s="324"/>
      <c r="C224" s="125" t="str">
        <f>IFERROR(VLOOKUP(B224,'اسماء العملاء'!$A$2:$E$142,5,FALSE),"")</f>
        <v/>
      </c>
      <c r="D224" s="126" t="str">
        <f>IFERROR(VLOOKUP(B224,'اسماء العملاء'!$A$2:$C$142,2,FALSE),"")</f>
        <v/>
      </c>
      <c r="E224" s="177" t="str">
        <f>IFERROR(VLOOKUP(B224,'اسماء العملاء'!$A$2:$C$142,3,FALSE),"")</f>
        <v/>
      </c>
      <c r="F224" s="330" t="str">
        <f>IFERROR(VLOOKUP(B224,'اسماء العملاء'!$A$2:$J$1270,9,FALSE),"")</f>
        <v/>
      </c>
      <c r="G224" s="330" t="str">
        <f>IFERROR(VLOOKUP(B224,'اسماء العملاء'!$A$2:$J$1270,8,FALSE),"")</f>
        <v/>
      </c>
      <c r="H224" s="321" t="str">
        <f>IFERROR(VLOOKUP(B224,'اسماء العملاء'!$A$2:$J$1270,10,FALSE),"")</f>
        <v/>
      </c>
    </row>
    <row r="225" spans="1:8" ht="21.95" customHeight="1">
      <c r="A225" s="326" t="str">
        <f t="shared" ca="1" si="3"/>
        <v/>
      </c>
      <c r="B225" s="324"/>
      <c r="C225" s="125" t="str">
        <f>IFERROR(VLOOKUP(B225,'اسماء العملاء'!$A$2:$E$142,5,FALSE),"")</f>
        <v/>
      </c>
      <c r="D225" s="126" t="str">
        <f>IFERROR(VLOOKUP(B225,'اسماء العملاء'!$A$2:$C$142,2,FALSE),"")</f>
        <v/>
      </c>
      <c r="E225" s="177" t="str">
        <f>IFERROR(VLOOKUP(B225,'اسماء العملاء'!$A$2:$C$142,3,FALSE),"")</f>
        <v/>
      </c>
      <c r="F225" s="330" t="str">
        <f>IFERROR(VLOOKUP(B225,'اسماء العملاء'!$A$2:$J$1270,9,FALSE),"")</f>
        <v/>
      </c>
      <c r="G225" s="330" t="str">
        <f>IFERROR(VLOOKUP(B225,'اسماء العملاء'!$A$2:$J$1270,8,FALSE),"")</f>
        <v/>
      </c>
      <c r="H225" s="321" t="str">
        <f>IFERROR(VLOOKUP(B225,'اسماء العملاء'!$A$2:$J$1270,10,FALSE),"")</f>
        <v/>
      </c>
    </row>
    <row r="226" spans="1:8" ht="21.95" customHeight="1">
      <c r="A226" s="326" t="str">
        <f t="shared" ca="1" si="3"/>
        <v/>
      </c>
      <c r="B226" s="324"/>
      <c r="C226" s="125" t="str">
        <f>IFERROR(VLOOKUP(B226,'اسماء العملاء'!$A$2:$E$142,5,FALSE),"")</f>
        <v/>
      </c>
      <c r="D226" s="126" t="str">
        <f>IFERROR(VLOOKUP(B226,'اسماء العملاء'!$A$2:$C$142,2,FALSE),"")</f>
        <v/>
      </c>
      <c r="E226" s="177" t="str">
        <f>IFERROR(VLOOKUP(B226,'اسماء العملاء'!$A$2:$C$142,3,FALSE),"")</f>
        <v/>
      </c>
      <c r="F226" s="330" t="str">
        <f>IFERROR(VLOOKUP(B226,'اسماء العملاء'!$A$2:$J$1270,9,FALSE),"")</f>
        <v/>
      </c>
      <c r="G226" s="330" t="str">
        <f>IFERROR(VLOOKUP(B226,'اسماء العملاء'!$A$2:$J$1270,8,FALSE),"")</f>
        <v/>
      </c>
      <c r="H226" s="321" t="str">
        <f>IFERROR(VLOOKUP(B226,'اسماء العملاء'!$A$2:$J$1270,10,FALSE),"")</f>
        <v/>
      </c>
    </row>
    <row r="227" spans="1:8" ht="21.95" customHeight="1">
      <c r="A227" s="326" t="str">
        <f t="shared" ca="1" si="3"/>
        <v/>
      </c>
      <c r="B227" s="324"/>
      <c r="C227" s="125" t="str">
        <f>IFERROR(VLOOKUP(B227,'اسماء العملاء'!$A$2:$E$142,5,FALSE),"")</f>
        <v/>
      </c>
      <c r="D227" s="126" t="str">
        <f>IFERROR(VLOOKUP(B227,'اسماء العملاء'!$A$2:$C$142,2,FALSE),"")</f>
        <v/>
      </c>
      <c r="E227" s="177" t="str">
        <f>IFERROR(VLOOKUP(B227,'اسماء العملاء'!$A$2:$C$142,3,FALSE),"")</f>
        <v/>
      </c>
      <c r="F227" s="330" t="str">
        <f>IFERROR(VLOOKUP(B227,'اسماء العملاء'!$A$2:$J$1270,9,FALSE),"")</f>
        <v/>
      </c>
      <c r="G227" s="330" t="str">
        <f>IFERROR(VLOOKUP(B227,'اسماء العملاء'!$A$2:$J$1270,8,FALSE),"")</f>
        <v/>
      </c>
      <c r="H227" s="321" t="str">
        <f>IFERROR(VLOOKUP(B227,'اسماء العملاء'!$A$2:$J$1270,10,FALSE),"")</f>
        <v/>
      </c>
    </row>
    <row r="228" spans="1:8" ht="21.95" customHeight="1">
      <c r="A228" s="326" t="str">
        <f t="shared" ca="1" si="3"/>
        <v/>
      </c>
      <c r="B228" s="324"/>
      <c r="C228" s="125" t="str">
        <f>IFERROR(VLOOKUP(B228,'اسماء العملاء'!$A$2:$E$142,5,FALSE),"")</f>
        <v/>
      </c>
      <c r="D228" s="126" t="str">
        <f>IFERROR(VLOOKUP(B228,'اسماء العملاء'!$A$2:$C$142,2,FALSE),"")</f>
        <v/>
      </c>
      <c r="E228" s="177" t="str">
        <f>IFERROR(VLOOKUP(B228,'اسماء العملاء'!$A$2:$C$142,3,FALSE),"")</f>
        <v/>
      </c>
      <c r="F228" s="330" t="str">
        <f>IFERROR(VLOOKUP(B228,'اسماء العملاء'!$A$2:$J$1270,9,FALSE),"")</f>
        <v/>
      </c>
      <c r="G228" s="330" t="str">
        <f>IFERROR(VLOOKUP(B228,'اسماء العملاء'!$A$2:$J$1270,8,FALSE),"")</f>
        <v/>
      </c>
      <c r="H228" s="321" t="str">
        <f>IFERROR(VLOOKUP(B228,'اسماء العملاء'!$A$2:$J$1270,10,FALSE),"")</f>
        <v/>
      </c>
    </row>
    <row r="229" spans="1:8" ht="21.95" customHeight="1">
      <c r="A229" s="326" t="str">
        <f t="shared" ca="1" si="3"/>
        <v/>
      </c>
      <c r="B229" s="324"/>
      <c r="C229" s="125" t="str">
        <f>IFERROR(VLOOKUP(B229,'اسماء العملاء'!$A$2:$E$142,5,FALSE),"")</f>
        <v/>
      </c>
      <c r="D229" s="126" t="str">
        <f>IFERROR(VLOOKUP(B229,'اسماء العملاء'!$A$2:$C$142,2,FALSE),"")</f>
        <v/>
      </c>
      <c r="E229" s="177" t="str">
        <f>IFERROR(VLOOKUP(B229,'اسماء العملاء'!$A$2:$C$142,3,FALSE),"")</f>
        <v/>
      </c>
      <c r="F229" s="330" t="str">
        <f>IFERROR(VLOOKUP(B229,'اسماء العملاء'!$A$2:$J$1270,9,FALSE),"")</f>
        <v/>
      </c>
      <c r="G229" s="330" t="str">
        <f>IFERROR(VLOOKUP(B229,'اسماء العملاء'!$A$2:$J$1270,8,FALSE),"")</f>
        <v/>
      </c>
      <c r="H229" s="321" t="str">
        <f>IFERROR(VLOOKUP(B229,'اسماء العملاء'!$A$2:$J$1270,10,FALSE),"")</f>
        <v/>
      </c>
    </row>
    <row r="230" spans="1:8" ht="21.95" customHeight="1">
      <c r="A230" s="326" t="str">
        <f t="shared" ca="1" si="3"/>
        <v/>
      </c>
      <c r="B230" s="324"/>
      <c r="C230" s="125" t="str">
        <f>IFERROR(VLOOKUP(B230,'اسماء العملاء'!$A$2:$E$142,5,FALSE),"")</f>
        <v/>
      </c>
      <c r="D230" s="126" t="str">
        <f>IFERROR(VLOOKUP(B230,'اسماء العملاء'!$A$2:$C$142,2,FALSE),"")</f>
        <v/>
      </c>
      <c r="E230" s="177" t="str">
        <f>IFERROR(VLOOKUP(B230,'اسماء العملاء'!$A$2:$C$142,3,FALSE),"")</f>
        <v/>
      </c>
      <c r="F230" s="330" t="str">
        <f>IFERROR(VLOOKUP(B230,'اسماء العملاء'!$A$2:$J$1270,9,FALSE),"")</f>
        <v/>
      </c>
      <c r="G230" s="330" t="str">
        <f>IFERROR(VLOOKUP(B230,'اسماء العملاء'!$A$2:$J$1270,8,FALSE),"")</f>
        <v/>
      </c>
      <c r="H230" s="321" t="str">
        <f>IFERROR(VLOOKUP(B230,'اسماء العملاء'!$A$2:$J$1270,10,FALSE),"")</f>
        <v/>
      </c>
    </row>
    <row r="231" spans="1:8" ht="21.95" customHeight="1">
      <c r="A231" s="326" t="str">
        <f t="shared" ca="1" si="3"/>
        <v/>
      </c>
      <c r="B231" s="324"/>
      <c r="C231" s="125" t="str">
        <f>IFERROR(VLOOKUP(B231,'اسماء العملاء'!$A$2:$E$142,5,FALSE),"")</f>
        <v/>
      </c>
      <c r="D231" s="126" t="str">
        <f>IFERROR(VLOOKUP(B231,'اسماء العملاء'!$A$2:$C$142,2,FALSE),"")</f>
        <v/>
      </c>
      <c r="E231" s="177" t="str">
        <f>IFERROR(VLOOKUP(B231,'اسماء العملاء'!$A$2:$C$142,3,FALSE),"")</f>
        <v/>
      </c>
      <c r="F231" s="330" t="str">
        <f>IFERROR(VLOOKUP(B231,'اسماء العملاء'!$A$2:$J$1270,9,FALSE),"")</f>
        <v/>
      </c>
      <c r="G231" s="330" t="str">
        <f>IFERROR(VLOOKUP(B231,'اسماء العملاء'!$A$2:$J$1270,8,FALSE),"")</f>
        <v/>
      </c>
      <c r="H231" s="321" t="str">
        <f>IFERROR(VLOOKUP(B231,'اسماء العملاء'!$A$2:$J$1270,10,FALSE),"")</f>
        <v/>
      </c>
    </row>
    <row r="232" spans="1:8" ht="21.95" customHeight="1">
      <c r="A232" s="326" t="str">
        <f t="shared" ca="1" si="3"/>
        <v/>
      </c>
      <c r="B232" s="324"/>
      <c r="C232" s="125" t="str">
        <f>IFERROR(VLOOKUP(B232,'اسماء العملاء'!$A$2:$E$142,5,FALSE),"")</f>
        <v/>
      </c>
      <c r="D232" s="126" t="str">
        <f>IFERROR(VLOOKUP(B232,'اسماء العملاء'!$A$2:$C$142,2,FALSE),"")</f>
        <v/>
      </c>
      <c r="E232" s="177" t="str">
        <f>IFERROR(VLOOKUP(B232,'اسماء العملاء'!$A$2:$C$142,3,FALSE),"")</f>
        <v/>
      </c>
      <c r="F232" s="330" t="str">
        <f>IFERROR(VLOOKUP(B232,'اسماء العملاء'!$A$2:$J$1270,9,FALSE),"")</f>
        <v/>
      </c>
      <c r="G232" s="330" t="str">
        <f>IFERROR(VLOOKUP(B232,'اسماء العملاء'!$A$2:$J$1270,8,FALSE),"")</f>
        <v/>
      </c>
      <c r="H232" s="321" t="str">
        <f>IFERROR(VLOOKUP(B232,'اسماء العملاء'!$A$2:$J$1270,10,FALSE),"")</f>
        <v/>
      </c>
    </row>
    <row r="233" spans="1:8" ht="21.95" customHeight="1">
      <c r="A233" s="326" t="str">
        <f t="shared" ca="1" si="3"/>
        <v/>
      </c>
      <c r="B233" s="324"/>
      <c r="C233" s="125" t="str">
        <f>IFERROR(VLOOKUP(B233,'اسماء العملاء'!$A$2:$E$142,5,FALSE),"")</f>
        <v/>
      </c>
      <c r="D233" s="126" t="str">
        <f>IFERROR(VLOOKUP(B233,'اسماء العملاء'!$A$2:$C$142,2,FALSE),"")</f>
        <v/>
      </c>
      <c r="E233" s="177" t="str">
        <f>IFERROR(VLOOKUP(B233,'اسماء العملاء'!$A$2:$C$142,3,FALSE),"")</f>
        <v/>
      </c>
      <c r="F233" s="330" t="str">
        <f>IFERROR(VLOOKUP(B233,'اسماء العملاء'!$A$2:$J$1270,9,FALSE),"")</f>
        <v/>
      </c>
      <c r="G233" s="330" t="str">
        <f>IFERROR(VLOOKUP(B233,'اسماء العملاء'!$A$2:$J$1270,8,FALSE),"")</f>
        <v/>
      </c>
      <c r="H233" s="321" t="str">
        <f>IFERROR(VLOOKUP(B233,'اسماء العملاء'!$A$2:$J$1270,10,FALSE),"")</f>
        <v/>
      </c>
    </row>
    <row r="234" spans="1:8" ht="21.95" customHeight="1">
      <c r="A234" s="326" t="str">
        <f t="shared" ca="1" si="3"/>
        <v/>
      </c>
      <c r="B234" s="324"/>
      <c r="C234" s="125" t="str">
        <f>IFERROR(VLOOKUP(B234,'اسماء العملاء'!$A$2:$E$142,5,FALSE),"")</f>
        <v/>
      </c>
      <c r="D234" s="126" t="str">
        <f>IFERROR(VLOOKUP(B234,'اسماء العملاء'!$A$2:$C$142,2,FALSE),"")</f>
        <v/>
      </c>
      <c r="E234" s="177" t="str">
        <f>IFERROR(VLOOKUP(B234,'اسماء العملاء'!$A$2:$C$142,3,FALSE),"")</f>
        <v/>
      </c>
      <c r="F234" s="330" t="str">
        <f>IFERROR(VLOOKUP(B234,'اسماء العملاء'!$A$2:$J$1270,9,FALSE),"")</f>
        <v/>
      </c>
      <c r="G234" s="330" t="str">
        <f>IFERROR(VLOOKUP(B234,'اسماء العملاء'!$A$2:$J$1270,8,FALSE),"")</f>
        <v/>
      </c>
      <c r="H234" s="321" t="str">
        <f>IFERROR(VLOOKUP(B234,'اسماء العملاء'!$A$2:$J$1270,10,FALSE),"")</f>
        <v/>
      </c>
    </row>
    <row r="235" spans="1:8" ht="21.95" customHeight="1">
      <c r="A235" s="326" t="str">
        <f t="shared" ca="1" si="3"/>
        <v/>
      </c>
      <c r="B235" s="324"/>
      <c r="C235" s="125" t="str">
        <f>IFERROR(VLOOKUP(B235,'اسماء العملاء'!$A$2:$E$142,5,FALSE),"")</f>
        <v/>
      </c>
      <c r="D235" s="126" t="str">
        <f>IFERROR(VLOOKUP(B235,'اسماء العملاء'!$A$2:$C$142,2,FALSE),"")</f>
        <v/>
      </c>
      <c r="E235" s="177" t="str">
        <f>IFERROR(VLOOKUP(B235,'اسماء العملاء'!$A$2:$C$142,3,FALSE),"")</f>
        <v/>
      </c>
      <c r="F235" s="330" t="str">
        <f>IFERROR(VLOOKUP(B235,'اسماء العملاء'!$A$2:$J$1270,9,FALSE),"")</f>
        <v/>
      </c>
      <c r="G235" s="330" t="str">
        <f>IFERROR(VLOOKUP(B235,'اسماء العملاء'!$A$2:$J$1270,8,FALSE),"")</f>
        <v/>
      </c>
      <c r="H235" s="321" t="str">
        <f>IFERROR(VLOOKUP(B235,'اسماء العملاء'!$A$2:$J$1270,10,FALSE),"")</f>
        <v/>
      </c>
    </row>
    <row r="236" spans="1:8" ht="21.95" customHeight="1">
      <c r="A236" s="326" t="str">
        <f t="shared" ca="1" si="3"/>
        <v/>
      </c>
      <c r="B236" s="324"/>
      <c r="C236" s="125" t="str">
        <f>IFERROR(VLOOKUP(B236,'اسماء العملاء'!$A$2:$E$142,5,FALSE),"")</f>
        <v/>
      </c>
      <c r="D236" s="126" t="str">
        <f>IFERROR(VLOOKUP(B236,'اسماء العملاء'!$A$2:$C$142,2,FALSE),"")</f>
        <v/>
      </c>
      <c r="E236" s="177" t="str">
        <f>IFERROR(VLOOKUP(B236,'اسماء العملاء'!$A$2:$C$142,3,FALSE),"")</f>
        <v/>
      </c>
      <c r="F236" s="330" t="str">
        <f>IFERROR(VLOOKUP(B236,'اسماء العملاء'!$A$2:$J$1270,9,FALSE),"")</f>
        <v/>
      </c>
      <c r="G236" s="330" t="str">
        <f>IFERROR(VLOOKUP(B236,'اسماء العملاء'!$A$2:$J$1270,8,FALSE),"")</f>
        <v/>
      </c>
      <c r="H236" s="321" t="str">
        <f>IFERROR(VLOOKUP(B236,'اسماء العملاء'!$A$2:$J$1270,10,FALSE),"")</f>
        <v/>
      </c>
    </row>
    <row r="237" spans="1:8" ht="21.95" customHeight="1">
      <c r="A237" s="326" t="str">
        <f t="shared" ca="1" si="3"/>
        <v/>
      </c>
      <c r="B237" s="324"/>
      <c r="C237" s="125" t="str">
        <f>IFERROR(VLOOKUP(B237,'اسماء العملاء'!$A$2:$E$142,5,FALSE),"")</f>
        <v/>
      </c>
      <c r="D237" s="126" t="str">
        <f>IFERROR(VLOOKUP(B237,'اسماء العملاء'!$A$2:$C$142,2,FALSE),"")</f>
        <v/>
      </c>
      <c r="E237" s="177" t="str">
        <f>IFERROR(VLOOKUP(B237,'اسماء العملاء'!$A$2:$C$142,3,FALSE),"")</f>
        <v/>
      </c>
      <c r="F237" s="330" t="str">
        <f>IFERROR(VLOOKUP(B237,'اسماء العملاء'!$A$2:$J$1270,9,FALSE),"")</f>
        <v/>
      </c>
      <c r="G237" s="330" t="str">
        <f>IFERROR(VLOOKUP(B237,'اسماء العملاء'!$A$2:$J$1270,8,FALSE),"")</f>
        <v/>
      </c>
      <c r="H237" s="321" t="str">
        <f>IFERROR(VLOOKUP(B237,'اسماء العملاء'!$A$2:$J$1270,10,FALSE),"")</f>
        <v/>
      </c>
    </row>
    <row r="238" spans="1:8" ht="21.95" customHeight="1">
      <c r="A238" s="326" t="str">
        <f t="shared" ca="1" si="3"/>
        <v/>
      </c>
      <c r="B238" s="324"/>
      <c r="C238" s="125" t="str">
        <f>IFERROR(VLOOKUP(B238,'اسماء العملاء'!$A$2:$E$142,5,FALSE),"")</f>
        <v/>
      </c>
      <c r="D238" s="126" t="str">
        <f>IFERROR(VLOOKUP(B238,'اسماء العملاء'!$A$2:$C$142,2,FALSE),"")</f>
        <v/>
      </c>
      <c r="E238" s="177" t="str">
        <f>IFERROR(VLOOKUP(B238,'اسماء العملاء'!$A$2:$C$142,3,FALSE),"")</f>
        <v/>
      </c>
      <c r="F238" s="330" t="str">
        <f>IFERROR(VLOOKUP(B238,'اسماء العملاء'!$A$2:$J$1270,9,FALSE),"")</f>
        <v/>
      </c>
      <c r="G238" s="330" t="str">
        <f>IFERROR(VLOOKUP(B238,'اسماء العملاء'!$A$2:$J$1270,8,FALSE),"")</f>
        <v/>
      </c>
      <c r="H238" s="321" t="str">
        <f>IFERROR(VLOOKUP(B238,'اسماء العملاء'!$A$2:$J$1270,10,FALSE),"")</f>
        <v/>
      </c>
    </row>
    <row r="239" spans="1:8" ht="21.95" customHeight="1">
      <c r="A239" s="326" t="str">
        <f t="shared" ca="1" si="3"/>
        <v/>
      </c>
      <c r="B239" s="324"/>
      <c r="C239" s="125" t="str">
        <f>IFERROR(VLOOKUP(B239,'اسماء العملاء'!$A$2:$E$142,5,FALSE),"")</f>
        <v/>
      </c>
      <c r="D239" s="126" t="str">
        <f>IFERROR(VLOOKUP(B239,'اسماء العملاء'!$A$2:$C$142,2,FALSE),"")</f>
        <v/>
      </c>
      <c r="E239" s="177" t="str">
        <f>IFERROR(VLOOKUP(B239,'اسماء العملاء'!$A$2:$C$142,3,FALSE),"")</f>
        <v/>
      </c>
      <c r="F239" s="330" t="str">
        <f>IFERROR(VLOOKUP(B239,'اسماء العملاء'!$A$2:$J$1270,9,FALSE),"")</f>
        <v/>
      </c>
      <c r="G239" s="330" t="str">
        <f>IFERROR(VLOOKUP(B239,'اسماء العملاء'!$A$2:$J$1270,8,FALSE),"")</f>
        <v/>
      </c>
      <c r="H239" s="321" t="str">
        <f>IFERROR(VLOOKUP(B239,'اسماء العملاء'!$A$2:$J$1270,10,FALSE),"")</f>
        <v/>
      </c>
    </row>
    <row r="240" spans="1:8" ht="21.95" customHeight="1">
      <c r="A240" s="326" t="str">
        <f t="shared" ca="1" si="3"/>
        <v/>
      </c>
      <c r="B240" s="324"/>
      <c r="C240" s="125" t="str">
        <f>IFERROR(VLOOKUP(B240,'اسماء العملاء'!$A$2:$E$142,5,FALSE),"")</f>
        <v/>
      </c>
      <c r="D240" s="126" t="str">
        <f>IFERROR(VLOOKUP(B240,'اسماء العملاء'!$A$2:$C$142,2,FALSE),"")</f>
        <v/>
      </c>
      <c r="E240" s="177" t="str">
        <f>IFERROR(VLOOKUP(B240,'اسماء العملاء'!$A$2:$C$142,3,FALSE),"")</f>
        <v/>
      </c>
      <c r="F240" s="330" t="str">
        <f>IFERROR(VLOOKUP(B240,'اسماء العملاء'!$A$2:$J$1270,9,FALSE),"")</f>
        <v/>
      </c>
      <c r="G240" s="330" t="str">
        <f>IFERROR(VLOOKUP(B240,'اسماء العملاء'!$A$2:$J$1270,8,FALSE),"")</f>
        <v/>
      </c>
      <c r="H240" s="321" t="str">
        <f>IFERROR(VLOOKUP(B240,'اسماء العملاء'!$A$2:$J$1270,10,FALSE),"")</f>
        <v/>
      </c>
    </row>
    <row r="241" spans="1:8" ht="21.95" customHeight="1">
      <c r="A241" s="326" t="str">
        <f t="shared" ca="1" si="3"/>
        <v/>
      </c>
      <c r="B241" s="324"/>
      <c r="C241" s="125" t="str">
        <f>IFERROR(VLOOKUP(B241,'اسماء العملاء'!$A$2:$E$142,5,FALSE),"")</f>
        <v/>
      </c>
      <c r="D241" s="126" t="str">
        <f>IFERROR(VLOOKUP(B241,'اسماء العملاء'!$A$2:$C$142,2,FALSE),"")</f>
        <v/>
      </c>
      <c r="E241" s="177" t="str">
        <f>IFERROR(VLOOKUP(B241,'اسماء العملاء'!$A$2:$C$142,3,FALSE),"")</f>
        <v/>
      </c>
      <c r="F241" s="330" t="str">
        <f>IFERROR(VLOOKUP(B241,'اسماء العملاء'!$A$2:$J$1270,9,FALSE),"")</f>
        <v/>
      </c>
      <c r="G241" s="330" t="str">
        <f>IFERROR(VLOOKUP(B241,'اسماء العملاء'!$A$2:$J$1270,8,FALSE),"")</f>
        <v/>
      </c>
      <c r="H241" s="321" t="str">
        <f>IFERROR(VLOOKUP(B241,'اسماء العملاء'!$A$2:$J$1270,10,FALSE),"")</f>
        <v/>
      </c>
    </row>
    <row r="242" spans="1:8" ht="21.95" customHeight="1">
      <c r="A242" s="326" t="str">
        <f t="shared" ca="1" si="3"/>
        <v/>
      </c>
      <c r="B242" s="324"/>
      <c r="C242" s="125" t="str">
        <f>IFERROR(VLOOKUP(B242,'اسماء العملاء'!$A$2:$E$142,5,FALSE),"")</f>
        <v/>
      </c>
      <c r="D242" s="126" t="str">
        <f>IFERROR(VLOOKUP(B242,'اسماء العملاء'!$A$2:$C$142,2,FALSE),"")</f>
        <v/>
      </c>
      <c r="E242" s="177" t="str">
        <f>IFERROR(VLOOKUP(B242,'اسماء العملاء'!$A$2:$C$142,3,FALSE),"")</f>
        <v/>
      </c>
      <c r="F242" s="330" t="str">
        <f>IFERROR(VLOOKUP(B242,'اسماء العملاء'!$A$2:$J$1270,9,FALSE),"")</f>
        <v/>
      </c>
      <c r="G242" s="330" t="str">
        <f>IFERROR(VLOOKUP(B242,'اسماء العملاء'!$A$2:$J$1270,8,FALSE),"")</f>
        <v/>
      </c>
      <c r="H242" s="321" t="str">
        <f>IFERROR(VLOOKUP(B242,'اسماء العملاء'!$A$2:$J$1270,10,FALSE),"")</f>
        <v/>
      </c>
    </row>
    <row r="243" spans="1:8" ht="21.95" customHeight="1">
      <c r="A243" s="326" t="str">
        <f t="shared" ca="1" si="3"/>
        <v/>
      </c>
      <c r="B243" s="324"/>
      <c r="C243" s="125" t="str">
        <f>IFERROR(VLOOKUP(B243,'اسماء العملاء'!$A$2:$E$142,5,FALSE),"")</f>
        <v/>
      </c>
      <c r="D243" s="126" t="str">
        <f>IFERROR(VLOOKUP(B243,'اسماء العملاء'!$A$2:$C$142,2,FALSE),"")</f>
        <v/>
      </c>
      <c r="E243" s="177" t="str">
        <f>IFERROR(VLOOKUP(B243,'اسماء العملاء'!$A$2:$C$142,3,FALSE),"")</f>
        <v/>
      </c>
      <c r="F243" s="330" t="str">
        <f>IFERROR(VLOOKUP(B243,'اسماء العملاء'!$A$2:$J$1270,9,FALSE),"")</f>
        <v/>
      </c>
      <c r="G243" s="330" t="str">
        <f>IFERROR(VLOOKUP(B243,'اسماء العملاء'!$A$2:$J$1270,8,FALSE),"")</f>
        <v/>
      </c>
      <c r="H243" s="321" t="str">
        <f>IFERROR(VLOOKUP(B243,'اسماء العملاء'!$A$2:$J$1270,10,FALSE),"")</f>
        <v/>
      </c>
    </row>
    <row r="244" spans="1:8" ht="21.95" customHeight="1">
      <c r="A244" s="326" t="str">
        <f t="shared" ca="1" si="3"/>
        <v/>
      </c>
      <c r="B244" s="324"/>
      <c r="C244" s="125" t="str">
        <f>IFERROR(VLOOKUP(B244,'اسماء العملاء'!$A$2:$E$142,5,FALSE),"")</f>
        <v/>
      </c>
      <c r="D244" s="126" t="str">
        <f>IFERROR(VLOOKUP(B244,'اسماء العملاء'!$A$2:$C$142,2,FALSE),"")</f>
        <v/>
      </c>
      <c r="E244" s="177" t="str">
        <f>IFERROR(VLOOKUP(B244,'اسماء العملاء'!$A$2:$C$142,3,FALSE),"")</f>
        <v/>
      </c>
      <c r="F244" s="330" t="str">
        <f>IFERROR(VLOOKUP(B244,'اسماء العملاء'!$A$2:$J$1270,9,FALSE),"")</f>
        <v/>
      </c>
      <c r="G244" s="330" t="str">
        <f>IFERROR(VLOOKUP(B244,'اسماء العملاء'!$A$2:$J$1270,8,FALSE),"")</f>
        <v/>
      </c>
      <c r="H244" s="321" t="str">
        <f>IFERROR(VLOOKUP(B244,'اسماء العملاء'!$A$2:$J$1270,10,FALSE),"")</f>
        <v/>
      </c>
    </row>
    <row r="245" spans="1:8" ht="21.95" customHeight="1">
      <c r="A245" s="326" t="str">
        <f t="shared" ca="1" si="3"/>
        <v/>
      </c>
      <c r="B245" s="324"/>
      <c r="C245" s="125" t="str">
        <f>IFERROR(VLOOKUP(B245,'اسماء العملاء'!$A$2:$E$142,5,FALSE),"")</f>
        <v/>
      </c>
      <c r="D245" s="126" t="str">
        <f>IFERROR(VLOOKUP(B245,'اسماء العملاء'!$A$2:$C$142,2,FALSE),"")</f>
        <v/>
      </c>
      <c r="E245" s="177" t="str">
        <f>IFERROR(VLOOKUP(B245,'اسماء العملاء'!$A$2:$C$142,3,FALSE),"")</f>
        <v/>
      </c>
      <c r="F245" s="330" t="str">
        <f>IFERROR(VLOOKUP(B245,'اسماء العملاء'!$A$2:$J$1270,9,FALSE),"")</f>
        <v/>
      </c>
      <c r="G245" s="330" t="str">
        <f>IFERROR(VLOOKUP(B245,'اسماء العملاء'!$A$2:$J$1270,8,FALSE),"")</f>
        <v/>
      </c>
      <c r="H245" s="321" t="str">
        <f>IFERROR(VLOOKUP(B245,'اسماء العملاء'!$A$2:$J$1270,10,FALSE),"")</f>
        <v/>
      </c>
    </row>
    <row r="246" spans="1:8" ht="21.95" customHeight="1">
      <c r="A246" s="326" t="str">
        <f t="shared" ca="1" si="3"/>
        <v/>
      </c>
      <c r="B246" s="324"/>
      <c r="C246" s="125" t="str">
        <f>IFERROR(VLOOKUP(B246,'اسماء العملاء'!$A$2:$E$142,5,FALSE),"")</f>
        <v/>
      </c>
      <c r="D246" s="126" t="str">
        <f>IFERROR(VLOOKUP(B246,'اسماء العملاء'!$A$2:$C$142,2,FALSE),"")</f>
        <v/>
      </c>
      <c r="E246" s="177" t="str">
        <f>IFERROR(VLOOKUP(B246,'اسماء العملاء'!$A$2:$C$142,3,FALSE),"")</f>
        <v/>
      </c>
      <c r="F246" s="330" t="str">
        <f>IFERROR(VLOOKUP(B246,'اسماء العملاء'!$A$2:$J$1270,9,FALSE),"")</f>
        <v/>
      </c>
      <c r="G246" s="330" t="str">
        <f>IFERROR(VLOOKUP(B246,'اسماء العملاء'!$A$2:$J$1270,8,FALSE),"")</f>
        <v/>
      </c>
      <c r="H246" s="321" t="str">
        <f>IFERROR(VLOOKUP(B246,'اسماء العملاء'!$A$2:$J$1270,10,FALSE),"")</f>
        <v/>
      </c>
    </row>
    <row r="247" spans="1:8" ht="21.95" customHeight="1">
      <c r="A247" s="326" t="str">
        <f t="shared" ca="1" si="3"/>
        <v/>
      </c>
      <c r="B247" s="324"/>
      <c r="C247" s="125" t="str">
        <f>IFERROR(VLOOKUP(B247,'اسماء العملاء'!$A$2:$E$142,5,FALSE),"")</f>
        <v/>
      </c>
      <c r="D247" s="126" t="str">
        <f>IFERROR(VLOOKUP(B247,'اسماء العملاء'!$A$2:$C$142,2,FALSE),"")</f>
        <v/>
      </c>
      <c r="E247" s="177" t="str">
        <f>IFERROR(VLOOKUP(B247,'اسماء العملاء'!$A$2:$C$142,3,FALSE),"")</f>
        <v/>
      </c>
      <c r="F247" s="330" t="str">
        <f>IFERROR(VLOOKUP(B247,'اسماء العملاء'!$A$2:$J$1270,9,FALSE),"")</f>
        <v/>
      </c>
      <c r="G247" s="330" t="str">
        <f>IFERROR(VLOOKUP(B247,'اسماء العملاء'!$A$2:$J$1270,8,FALSE),"")</f>
        <v/>
      </c>
      <c r="H247" s="321" t="str">
        <f>IFERROR(VLOOKUP(B247,'اسماء العملاء'!$A$2:$J$1270,10,FALSE),"")</f>
        <v/>
      </c>
    </row>
    <row r="248" spans="1:8" ht="21.95" customHeight="1">
      <c r="A248" s="326" t="str">
        <f t="shared" ca="1" si="3"/>
        <v/>
      </c>
      <c r="B248" s="324"/>
      <c r="C248" s="125" t="str">
        <f>IFERROR(VLOOKUP(B248,'اسماء العملاء'!$A$2:$E$142,5,FALSE),"")</f>
        <v/>
      </c>
      <c r="D248" s="126" t="str">
        <f>IFERROR(VLOOKUP(B248,'اسماء العملاء'!$A$2:$C$142,2,FALSE),"")</f>
        <v/>
      </c>
      <c r="E248" s="177" t="str">
        <f>IFERROR(VLOOKUP(B248,'اسماء العملاء'!$A$2:$C$142,3,FALSE),"")</f>
        <v/>
      </c>
      <c r="F248" s="330" t="str">
        <f>IFERROR(VLOOKUP(B248,'اسماء العملاء'!$A$2:$J$1270,9,FALSE),"")</f>
        <v/>
      </c>
      <c r="G248" s="330" t="str">
        <f>IFERROR(VLOOKUP(B248,'اسماء العملاء'!$A$2:$J$1270,8,FALSE),"")</f>
        <v/>
      </c>
      <c r="H248" s="321" t="str">
        <f>IFERROR(VLOOKUP(B248,'اسماء العملاء'!$A$2:$J$1270,10,FALSE),"")</f>
        <v/>
      </c>
    </row>
    <row r="249" spans="1:8" ht="21.95" customHeight="1">
      <c r="A249" s="326" t="str">
        <f t="shared" ca="1" si="3"/>
        <v/>
      </c>
      <c r="B249" s="324"/>
      <c r="C249" s="125" t="str">
        <f>IFERROR(VLOOKUP(B249,'اسماء العملاء'!$A$2:$E$142,5,FALSE),"")</f>
        <v/>
      </c>
      <c r="D249" s="126" t="str">
        <f>IFERROR(VLOOKUP(B249,'اسماء العملاء'!$A$2:$C$142,2,FALSE),"")</f>
        <v/>
      </c>
      <c r="E249" s="177" t="str">
        <f>IFERROR(VLOOKUP(B249,'اسماء العملاء'!$A$2:$C$142,3,FALSE),"")</f>
        <v/>
      </c>
      <c r="F249" s="330" t="str">
        <f>IFERROR(VLOOKUP(B249,'اسماء العملاء'!$A$2:$J$1270,9,FALSE),"")</f>
        <v/>
      </c>
      <c r="G249" s="330" t="str">
        <f>IFERROR(VLOOKUP(B249,'اسماء العملاء'!$A$2:$J$1270,8,FALSE),"")</f>
        <v/>
      </c>
      <c r="H249" s="321" t="str">
        <f>IFERROR(VLOOKUP(B249,'اسماء العملاء'!$A$2:$J$1270,10,FALSE),"")</f>
        <v/>
      </c>
    </row>
    <row r="250" spans="1:8" ht="21.95" customHeight="1">
      <c r="A250" s="326" t="str">
        <f t="shared" ca="1" si="3"/>
        <v/>
      </c>
      <c r="B250" s="324"/>
      <c r="C250" s="125" t="str">
        <f>IFERROR(VLOOKUP(B250,'اسماء العملاء'!$A$2:$E$142,5,FALSE),"")</f>
        <v/>
      </c>
      <c r="D250" s="126" t="str">
        <f>IFERROR(VLOOKUP(B250,'اسماء العملاء'!$A$2:$C$142,2,FALSE),"")</f>
        <v/>
      </c>
      <c r="E250" s="177" t="str">
        <f>IFERROR(VLOOKUP(B250,'اسماء العملاء'!$A$2:$C$142,3,FALSE),"")</f>
        <v/>
      </c>
      <c r="F250" s="330" t="str">
        <f>IFERROR(VLOOKUP(B250,'اسماء العملاء'!$A$2:$J$1270,9,FALSE),"")</f>
        <v/>
      </c>
      <c r="G250" s="330" t="str">
        <f>IFERROR(VLOOKUP(B250,'اسماء العملاء'!$A$2:$J$1270,8,FALSE),"")</f>
        <v/>
      </c>
      <c r="H250" s="321" t="str">
        <f>IFERROR(VLOOKUP(B250,'اسماء العملاء'!$A$2:$J$1270,10,FALSE),"")</f>
        <v/>
      </c>
    </row>
    <row r="251" spans="1:8" ht="21.95" customHeight="1">
      <c r="A251" s="326" t="str">
        <f t="shared" ca="1" si="3"/>
        <v/>
      </c>
      <c r="B251" s="324"/>
      <c r="C251" s="125" t="str">
        <f>IFERROR(VLOOKUP(B251,'اسماء العملاء'!$A$2:$E$142,5,FALSE),"")</f>
        <v/>
      </c>
      <c r="D251" s="126" t="str">
        <f>IFERROR(VLOOKUP(B251,'اسماء العملاء'!$A$2:$C$142,2,FALSE),"")</f>
        <v/>
      </c>
      <c r="E251" s="177" t="str">
        <f>IFERROR(VLOOKUP(B251,'اسماء العملاء'!$A$2:$C$142,3,FALSE),"")</f>
        <v/>
      </c>
      <c r="F251" s="330" t="str">
        <f>IFERROR(VLOOKUP(B251,'اسماء العملاء'!$A$2:$J$1270,9,FALSE),"")</f>
        <v/>
      </c>
      <c r="G251" s="330" t="str">
        <f>IFERROR(VLOOKUP(B251,'اسماء العملاء'!$A$2:$J$1270,8,FALSE),"")</f>
        <v/>
      </c>
      <c r="H251" s="321" t="str">
        <f>IFERROR(VLOOKUP(B251,'اسماء العملاء'!$A$2:$J$1270,10,FALSE),"")</f>
        <v/>
      </c>
    </row>
    <row r="252" spans="1:8" ht="21.95" customHeight="1">
      <c r="A252" s="326" t="str">
        <f t="shared" ca="1" si="3"/>
        <v/>
      </c>
      <c r="B252" s="324"/>
      <c r="C252" s="125" t="str">
        <f>IFERROR(VLOOKUP(B252,'اسماء العملاء'!$A$2:$E$142,5,FALSE),"")</f>
        <v/>
      </c>
      <c r="D252" s="126" t="str">
        <f>IFERROR(VLOOKUP(B252,'اسماء العملاء'!$A$2:$C$142,2,FALSE),"")</f>
        <v/>
      </c>
      <c r="E252" s="177" t="str">
        <f>IFERROR(VLOOKUP(B252,'اسماء العملاء'!$A$2:$C$142,3,FALSE),"")</f>
        <v/>
      </c>
      <c r="F252" s="330" t="str">
        <f>IFERROR(VLOOKUP(B252,'اسماء العملاء'!$A$2:$J$1270,9,FALSE),"")</f>
        <v/>
      </c>
      <c r="G252" s="330" t="str">
        <f>IFERROR(VLOOKUP(B252,'اسماء العملاء'!$A$2:$J$1270,8,FALSE),"")</f>
        <v/>
      </c>
      <c r="H252" s="321" t="str">
        <f>IFERROR(VLOOKUP(B252,'اسماء العملاء'!$A$2:$J$1270,10,FALSE),"")</f>
        <v/>
      </c>
    </row>
    <row r="253" spans="1:8" ht="21.95" customHeight="1">
      <c r="A253" s="326" t="str">
        <f t="shared" ca="1" si="3"/>
        <v/>
      </c>
      <c r="B253" s="324"/>
      <c r="C253" s="125" t="str">
        <f>IFERROR(VLOOKUP(B253,'اسماء العملاء'!$A$2:$E$142,5,FALSE),"")</f>
        <v/>
      </c>
      <c r="D253" s="126" t="str">
        <f>IFERROR(VLOOKUP(B253,'اسماء العملاء'!$A$2:$C$142,2,FALSE),"")</f>
        <v/>
      </c>
      <c r="E253" s="177" t="str">
        <f>IFERROR(VLOOKUP(B253,'اسماء العملاء'!$A$2:$C$142,3,FALSE),"")</f>
        <v/>
      </c>
      <c r="F253" s="330" t="str">
        <f>IFERROR(VLOOKUP(B253,'اسماء العملاء'!$A$2:$J$1270,9,FALSE),"")</f>
        <v/>
      </c>
      <c r="G253" s="330" t="str">
        <f>IFERROR(VLOOKUP(B253,'اسماء العملاء'!$A$2:$J$1270,8,FALSE),"")</f>
        <v/>
      </c>
      <c r="H253" s="321" t="str">
        <f>IFERROR(VLOOKUP(B253,'اسماء العملاء'!$A$2:$J$1270,10,FALSE),"")</f>
        <v/>
      </c>
    </row>
    <row r="254" spans="1:8" ht="21.95" customHeight="1">
      <c r="A254" s="326" t="str">
        <f t="shared" ca="1" si="3"/>
        <v/>
      </c>
      <c r="B254" s="324"/>
      <c r="C254" s="125" t="str">
        <f>IFERROR(VLOOKUP(B254,'اسماء العملاء'!$A$2:$E$142,5,FALSE),"")</f>
        <v/>
      </c>
      <c r="D254" s="126" t="str">
        <f>IFERROR(VLOOKUP(B254,'اسماء العملاء'!$A$2:$C$142,2,FALSE),"")</f>
        <v/>
      </c>
      <c r="E254" s="177" t="str">
        <f>IFERROR(VLOOKUP(B254,'اسماء العملاء'!$A$2:$C$142,3,FALSE),"")</f>
        <v/>
      </c>
      <c r="F254" s="330" t="str">
        <f>IFERROR(VLOOKUP(B254,'اسماء العملاء'!$A$2:$J$1270,9,FALSE),"")</f>
        <v/>
      </c>
      <c r="G254" s="330" t="str">
        <f>IFERROR(VLOOKUP(B254,'اسماء العملاء'!$A$2:$J$1270,8,FALSE),"")</f>
        <v/>
      </c>
      <c r="H254" s="321" t="str">
        <f>IFERROR(VLOOKUP(B254,'اسماء العملاء'!$A$2:$J$1270,10,FALSE),"")</f>
        <v/>
      </c>
    </row>
    <row r="255" spans="1:8" ht="21.95" customHeight="1">
      <c r="A255" s="326" t="str">
        <f t="shared" ca="1" si="3"/>
        <v/>
      </c>
      <c r="B255" s="324"/>
      <c r="C255" s="125" t="str">
        <f>IFERROR(VLOOKUP(B255,'اسماء العملاء'!$A$2:$E$142,5,FALSE),"")</f>
        <v/>
      </c>
      <c r="D255" s="126" t="str">
        <f>IFERROR(VLOOKUP(B255,'اسماء العملاء'!$A$2:$C$142,2,FALSE),"")</f>
        <v/>
      </c>
      <c r="E255" s="177" t="str">
        <f>IFERROR(VLOOKUP(B255,'اسماء العملاء'!$A$2:$C$142,3,FALSE),"")</f>
        <v/>
      </c>
      <c r="F255" s="330" t="str">
        <f>IFERROR(VLOOKUP(B255,'اسماء العملاء'!$A$2:$J$1270,9,FALSE),"")</f>
        <v/>
      </c>
      <c r="G255" s="330" t="str">
        <f>IFERROR(VLOOKUP(B255,'اسماء العملاء'!$A$2:$J$1270,8,FALSE),"")</f>
        <v/>
      </c>
      <c r="H255" s="321" t="str">
        <f>IFERROR(VLOOKUP(B255,'اسماء العملاء'!$A$2:$J$1270,10,FALSE),"")</f>
        <v/>
      </c>
    </row>
    <row r="256" spans="1:8" ht="21.95" customHeight="1">
      <c r="A256" s="326" t="str">
        <f t="shared" ca="1" si="3"/>
        <v/>
      </c>
      <c r="B256" s="324"/>
      <c r="C256" s="125" t="str">
        <f>IFERROR(VLOOKUP(B256,'اسماء العملاء'!$A$2:$E$142,5,FALSE),"")</f>
        <v/>
      </c>
      <c r="D256" s="126" t="str">
        <f>IFERROR(VLOOKUP(B256,'اسماء العملاء'!$A$2:$C$142,2,FALSE),"")</f>
        <v/>
      </c>
      <c r="E256" s="177" t="str">
        <f>IFERROR(VLOOKUP(B256,'اسماء العملاء'!$A$2:$C$142,3,FALSE),"")</f>
        <v/>
      </c>
      <c r="F256" s="330" t="str">
        <f>IFERROR(VLOOKUP(B256,'اسماء العملاء'!$A$2:$J$1270,9,FALSE),"")</f>
        <v/>
      </c>
      <c r="G256" s="330" t="str">
        <f>IFERROR(VLOOKUP(B256,'اسماء العملاء'!$A$2:$J$1270,8,FALSE),"")</f>
        <v/>
      </c>
      <c r="H256" s="321" t="str">
        <f>IFERROR(VLOOKUP(B256,'اسماء العملاء'!$A$2:$J$1270,10,FALSE),"")</f>
        <v/>
      </c>
    </row>
    <row r="257" spans="1:8" ht="21.95" customHeight="1">
      <c r="A257" s="326" t="str">
        <f t="shared" ca="1" si="3"/>
        <v/>
      </c>
      <c r="B257" s="324"/>
      <c r="C257" s="125" t="str">
        <f>IFERROR(VLOOKUP(B257,'اسماء العملاء'!$A$2:$E$142,5,FALSE),"")</f>
        <v/>
      </c>
      <c r="D257" s="126" t="str">
        <f>IFERROR(VLOOKUP(B257,'اسماء العملاء'!$A$2:$C$142,2,FALSE),"")</f>
        <v/>
      </c>
      <c r="E257" s="177" t="str">
        <f>IFERROR(VLOOKUP(B257,'اسماء العملاء'!$A$2:$C$142,3,FALSE),"")</f>
        <v/>
      </c>
      <c r="F257" s="330" t="str">
        <f>IFERROR(VLOOKUP(B257,'اسماء العملاء'!$A$2:$J$1270,9,FALSE),"")</f>
        <v/>
      </c>
      <c r="G257" s="330" t="str">
        <f>IFERROR(VLOOKUP(B257,'اسماء العملاء'!$A$2:$J$1270,8,FALSE),"")</f>
        <v/>
      </c>
      <c r="H257" s="321" t="str">
        <f>IFERROR(VLOOKUP(B257,'اسماء العملاء'!$A$2:$J$1270,10,FALSE),"")</f>
        <v/>
      </c>
    </row>
    <row r="258" spans="1:8" ht="21.95" customHeight="1">
      <c r="A258" s="326" t="str">
        <f t="shared" ca="1" si="3"/>
        <v/>
      </c>
      <c r="B258" s="324"/>
      <c r="C258" s="125" t="str">
        <f>IFERROR(VLOOKUP(B258,'اسماء العملاء'!$A$2:$E$142,5,FALSE),"")</f>
        <v/>
      </c>
      <c r="D258" s="126" t="str">
        <f>IFERROR(VLOOKUP(B258,'اسماء العملاء'!$A$2:$C$142,2,FALSE),"")</f>
        <v/>
      </c>
      <c r="E258" s="177" t="str">
        <f>IFERROR(VLOOKUP(B258,'اسماء العملاء'!$A$2:$C$142,3,FALSE),"")</f>
        <v/>
      </c>
      <c r="F258" s="330" t="str">
        <f>IFERROR(VLOOKUP(B258,'اسماء العملاء'!$A$2:$J$1270,9,FALSE),"")</f>
        <v/>
      </c>
      <c r="G258" s="330" t="str">
        <f>IFERROR(VLOOKUP(B258,'اسماء العملاء'!$A$2:$J$1270,8,FALSE),"")</f>
        <v/>
      </c>
      <c r="H258" s="321" t="str">
        <f>IFERROR(VLOOKUP(B258,'اسماء العملاء'!$A$2:$J$1270,10,FALSE),"")</f>
        <v/>
      </c>
    </row>
    <row r="259" spans="1:8" ht="21.95" customHeight="1">
      <c r="A259" s="326" t="str">
        <f t="shared" ca="1" si="3"/>
        <v/>
      </c>
      <c r="B259" s="324"/>
      <c r="C259" s="125" t="str">
        <f>IFERROR(VLOOKUP(B259,'اسماء العملاء'!$A$2:$E$142,5,FALSE),"")</f>
        <v/>
      </c>
      <c r="D259" s="126" t="str">
        <f>IFERROR(VLOOKUP(B259,'اسماء العملاء'!$A$2:$C$142,2,FALSE),"")</f>
        <v/>
      </c>
      <c r="E259" s="177" t="str">
        <f>IFERROR(VLOOKUP(B259,'اسماء العملاء'!$A$2:$C$142,3,FALSE),"")</f>
        <v/>
      </c>
      <c r="F259" s="330" t="str">
        <f>IFERROR(VLOOKUP(B259,'اسماء العملاء'!$A$2:$J$1270,9,FALSE),"")</f>
        <v/>
      </c>
      <c r="G259" s="330" t="str">
        <f>IFERROR(VLOOKUP(B259,'اسماء العملاء'!$A$2:$J$1270,8,FALSE),"")</f>
        <v/>
      </c>
      <c r="H259" s="321" t="str">
        <f>IFERROR(VLOOKUP(B259,'اسماء العملاء'!$A$2:$J$1270,10,FALSE),"")</f>
        <v/>
      </c>
    </row>
    <row r="260" spans="1:8" ht="21.95" customHeight="1">
      <c r="A260" s="326" t="str">
        <f t="shared" ref="A260:A323" ca="1" si="4">IF(B260="","",TODAY())</f>
        <v/>
      </c>
      <c r="B260" s="324"/>
      <c r="C260" s="125" t="str">
        <f>IFERROR(VLOOKUP(B260,'اسماء العملاء'!$A$2:$E$142,5,FALSE),"")</f>
        <v/>
      </c>
      <c r="D260" s="126" t="str">
        <f>IFERROR(VLOOKUP(B260,'اسماء العملاء'!$A$2:$C$142,2,FALSE),"")</f>
        <v/>
      </c>
      <c r="E260" s="177" t="str">
        <f>IFERROR(VLOOKUP(B260,'اسماء العملاء'!$A$2:$C$142,3,FALSE),"")</f>
        <v/>
      </c>
      <c r="F260" s="330" t="str">
        <f>IFERROR(VLOOKUP(B260,'اسماء العملاء'!$A$2:$J$1270,9,FALSE),"")</f>
        <v/>
      </c>
      <c r="G260" s="330" t="str">
        <f>IFERROR(VLOOKUP(B260,'اسماء العملاء'!$A$2:$J$1270,8,FALSE),"")</f>
        <v/>
      </c>
      <c r="H260" s="321" t="str">
        <f>IFERROR(VLOOKUP(B260,'اسماء العملاء'!$A$2:$J$1270,10,FALSE),"")</f>
        <v/>
      </c>
    </row>
    <row r="261" spans="1:8" ht="21.95" customHeight="1">
      <c r="A261" s="326" t="str">
        <f t="shared" ca="1" si="4"/>
        <v/>
      </c>
      <c r="B261" s="324"/>
      <c r="C261" s="125" t="str">
        <f>IFERROR(VLOOKUP(B261,'اسماء العملاء'!$A$2:$E$142,5,FALSE),"")</f>
        <v/>
      </c>
      <c r="D261" s="126" t="str">
        <f>IFERROR(VLOOKUP(B261,'اسماء العملاء'!$A$2:$C$142,2,FALSE),"")</f>
        <v/>
      </c>
      <c r="E261" s="177" t="str">
        <f>IFERROR(VLOOKUP(B261,'اسماء العملاء'!$A$2:$C$142,3,FALSE),"")</f>
        <v/>
      </c>
      <c r="F261" s="330" t="str">
        <f>IFERROR(VLOOKUP(B261,'اسماء العملاء'!$A$2:$J$1270,9,FALSE),"")</f>
        <v/>
      </c>
      <c r="G261" s="330" t="str">
        <f>IFERROR(VLOOKUP(B261,'اسماء العملاء'!$A$2:$J$1270,8,FALSE),"")</f>
        <v/>
      </c>
      <c r="H261" s="321" t="str">
        <f>IFERROR(VLOOKUP(B261,'اسماء العملاء'!$A$2:$J$1270,10,FALSE),"")</f>
        <v/>
      </c>
    </row>
    <row r="262" spans="1:8" ht="21.95" customHeight="1">
      <c r="A262" s="326" t="str">
        <f t="shared" ca="1" si="4"/>
        <v/>
      </c>
      <c r="B262" s="324"/>
      <c r="C262" s="125" t="str">
        <f>IFERROR(VLOOKUP(B262,'اسماء العملاء'!$A$2:$E$142,5,FALSE),"")</f>
        <v/>
      </c>
      <c r="D262" s="126" t="str">
        <f>IFERROR(VLOOKUP(B262,'اسماء العملاء'!$A$2:$C$142,2,FALSE),"")</f>
        <v/>
      </c>
      <c r="E262" s="177" t="str">
        <f>IFERROR(VLOOKUP(B262,'اسماء العملاء'!$A$2:$C$142,3,FALSE),"")</f>
        <v/>
      </c>
      <c r="F262" s="330" t="str">
        <f>IFERROR(VLOOKUP(B262,'اسماء العملاء'!$A$2:$J$1270,9,FALSE),"")</f>
        <v/>
      </c>
      <c r="G262" s="330" t="str">
        <f>IFERROR(VLOOKUP(B262,'اسماء العملاء'!$A$2:$J$1270,8,FALSE),"")</f>
        <v/>
      </c>
      <c r="H262" s="321" t="str">
        <f>IFERROR(VLOOKUP(B262,'اسماء العملاء'!$A$2:$J$1270,10,FALSE),"")</f>
        <v/>
      </c>
    </row>
    <row r="263" spans="1:8" ht="21.95" customHeight="1">
      <c r="A263" s="326" t="str">
        <f t="shared" ca="1" si="4"/>
        <v/>
      </c>
      <c r="B263" s="324"/>
      <c r="C263" s="125" t="str">
        <f>IFERROR(VLOOKUP(B263,'اسماء العملاء'!$A$2:$E$142,5,FALSE),"")</f>
        <v/>
      </c>
      <c r="D263" s="126" t="str">
        <f>IFERROR(VLOOKUP(B263,'اسماء العملاء'!$A$2:$C$142,2,FALSE),"")</f>
        <v/>
      </c>
      <c r="E263" s="177" t="str">
        <f>IFERROR(VLOOKUP(B263,'اسماء العملاء'!$A$2:$C$142,3,FALSE),"")</f>
        <v/>
      </c>
      <c r="F263" s="330" t="str">
        <f>IFERROR(VLOOKUP(B263,'اسماء العملاء'!$A$2:$J$1270,9,FALSE),"")</f>
        <v/>
      </c>
      <c r="G263" s="330" t="str">
        <f>IFERROR(VLOOKUP(B263,'اسماء العملاء'!$A$2:$J$1270,8,FALSE),"")</f>
        <v/>
      </c>
      <c r="H263" s="321" t="str">
        <f>IFERROR(VLOOKUP(B263,'اسماء العملاء'!$A$2:$J$1270,10,FALSE),"")</f>
        <v/>
      </c>
    </row>
    <row r="264" spans="1:8" ht="21.95" customHeight="1">
      <c r="A264" s="326" t="str">
        <f t="shared" ca="1" si="4"/>
        <v/>
      </c>
      <c r="B264" s="324"/>
      <c r="C264" s="125" t="str">
        <f>IFERROR(VLOOKUP(B264,'اسماء العملاء'!$A$2:$E$142,5,FALSE),"")</f>
        <v/>
      </c>
      <c r="D264" s="126" t="str">
        <f>IFERROR(VLOOKUP(B264,'اسماء العملاء'!$A$2:$C$142,2,FALSE),"")</f>
        <v/>
      </c>
      <c r="E264" s="177" t="str">
        <f>IFERROR(VLOOKUP(B264,'اسماء العملاء'!$A$2:$C$142,3,FALSE),"")</f>
        <v/>
      </c>
      <c r="F264" s="330" t="str">
        <f>IFERROR(VLOOKUP(B264,'اسماء العملاء'!$A$2:$J$1270,9,FALSE),"")</f>
        <v/>
      </c>
      <c r="G264" s="330" t="str">
        <f>IFERROR(VLOOKUP(B264,'اسماء العملاء'!$A$2:$J$1270,8,FALSE),"")</f>
        <v/>
      </c>
      <c r="H264" s="321" t="str">
        <f>IFERROR(VLOOKUP(B264,'اسماء العملاء'!$A$2:$J$1270,10,FALSE),"")</f>
        <v/>
      </c>
    </row>
    <row r="265" spans="1:8" ht="21.95" customHeight="1">
      <c r="A265" s="326" t="str">
        <f t="shared" ca="1" si="4"/>
        <v/>
      </c>
      <c r="B265" s="324"/>
      <c r="C265" s="125" t="str">
        <f>IFERROR(VLOOKUP(B265,'اسماء العملاء'!$A$2:$E$142,5,FALSE),"")</f>
        <v/>
      </c>
      <c r="D265" s="126" t="str">
        <f>IFERROR(VLOOKUP(B265,'اسماء العملاء'!$A$2:$C$142,2,FALSE),"")</f>
        <v/>
      </c>
      <c r="E265" s="177" t="str">
        <f>IFERROR(VLOOKUP(B265,'اسماء العملاء'!$A$2:$C$142,3,FALSE),"")</f>
        <v/>
      </c>
      <c r="F265" s="330" t="str">
        <f>IFERROR(VLOOKUP(B265,'اسماء العملاء'!$A$2:$J$1270,9,FALSE),"")</f>
        <v/>
      </c>
      <c r="G265" s="330" t="str">
        <f>IFERROR(VLOOKUP(B265,'اسماء العملاء'!$A$2:$J$1270,8,FALSE),"")</f>
        <v/>
      </c>
      <c r="H265" s="321" t="str">
        <f>IFERROR(VLOOKUP(B265,'اسماء العملاء'!$A$2:$J$1270,10,FALSE),"")</f>
        <v/>
      </c>
    </row>
    <row r="266" spans="1:8" ht="21.95" customHeight="1">
      <c r="A266" s="326" t="str">
        <f t="shared" ca="1" si="4"/>
        <v/>
      </c>
      <c r="B266" s="324"/>
      <c r="C266" s="125" t="str">
        <f>IFERROR(VLOOKUP(B266,'اسماء العملاء'!$A$2:$E$142,5,FALSE),"")</f>
        <v/>
      </c>
      <c r="D266" s="126" t="str">
        <f>IFERROR(VLOOKUP(B266,'اسماء العملاء'!$A$2:$C$142,2,FALSE),"")</f>
        <v/>
      </c>
      <c r="E266" s="177" t="str">
        <f>IFERROR(VLOOKUP(B266,'اسماء العملاء'!$A$2:$C$142,3,FALSE),"")</f>
        <v/>
      </c>
      <c r="F266" s="330" t="str">
        <f>IFERROR(VLOOKUP(B266,'اسماء العملاء'!$A$2:$J$1270,9,FALSE),"")</f>
        <v/>
      </c>
      <c r="G266" s="330" t="str">
        <f>IFERROR(VLOOKUP(B266,'اسماء العملاء'!$A$2:$J$1270,8,FALSE),"")</f>
        <v/>
      </c>
      <c r="H266" s="321" t="str">
        <f>IFERROR(VLOOKUP(B266,'اسماء العملاء'!$A$2:$J$1270,10,FALSE),"")</f>
        <v/>
      </c>
    </row>
    <row r="267" spans="1:8" ht="21.95" customHeight="1">
      <c r="A267" s="326" t="str">
        <f t="shared" ca="1" si="4"/>
        <v/>
      </c>
      <c r="B267" s="324"/>
      <c r="C267" s="125" t="str">
        <f>IFERROR(VLOOKUP(B267,'اسماء العملاء'!$A$2:$E$142,5,FALSE),"")</f>
        <v/>
      </c>
      <c r="D267" s="126" t="str">
        <f>IFERROR(VLOOKUP(B267,'اسماء العملاء'!$A$2:$C$142,2,FALSE),"")</f>
        <v/>
      </c>
      <c r="E267" s="177" t="str">
        <f>IFERROR(VLOOKUP(B267,'اسماء العملاء'!$A$2:$C$142,3,FALSE),"")</f>
        <v/>
      </c>
      <c r="F267" s="330" t="str">
        <f>IFERROR(VLOOKUP(B267,'اسماء العملاء'!$A$2:$J$1270,9,FALSE),"")</f>
        <v/>
      </c>
      <c r="G267" s="330" t="str">
        <f>IFERROR(VLOOKUP(B267,'اسماء العملاء'!$A$2:$J$1270,8,FALSE),"")</f>
        <v/>
      </c>
      <c r="H267" s="321" t="str">
        <f>IFERROR(VLOOKUP(B267,'اسماء العملاء'!$A$2:$J$1270,10,FALSE),"")</f>
        <v/>
      </c>
    </row>
    <row r="268" spans="1:8" ht="21.95" customHeight="1">
      <c r="A268" s="326" t="str">
        <f t="shared" ca="1" si="4"/>
        <v/>
      </c>
      <c r="B268" s="324"/>
      <c r="C268" s="125" t="str">
        <f>IFERROR(VLOOKUP(B268,'اسماء العملاء'!$A$2:$E$142,5,FALSE),"")</f>
        <v/>
      </c>
      <c r="D268" s="126" t="str">
        <f>IFERROR(VLOOKUP(B268,'اسماء العملاء'!$A$2:$C$142,2,FALSE),"")</f>
        <v/>
      </c>
      <c r="E268" s="177" t="str">
        <f>IFERROR(VLOOKUP(B268,'اسماء العملاء'!$A$2:$C$142,3,FALSE),"")</f>
        <v/>
      </c>
      <c r="F268" s="330" t="str">
        <f>IFERROR(VLOOKUP(B268,'اسماء العملاء'!$A$2:$J$1270,9,FALSE),"")</f>
        <v/>
      </c>
      <c r="G268" s="330" t="str">
        <f>IFERROR(VLOOKUP(B268,'اسماء العملاء'!$A$2:$J$1270,8,FALSE),"")</f>
        <v/>
      </c>
      <c r="H268" s="321" t="str">
        <f>IFERROR(VLOOKUP(B268,'اسماء العملاء'!$A$2:$J$1270,10,FALSE),"")</f>
        <v/>
      </c>
    </row>
    <row r="269" spans="1:8" ht="21.95" customHeight="1">
      <c r="A269" s="326" t="str">
        <f t="shared" ca="1" si="4"/>
        <v/>
      </c>
      <c r="B269" s="324"/>
      <c r="C269" s="125" t="str">
        <f>IFERROR(VLOOKUP(B269,'اسماء العملاء'!$A$2:$E$142,5,FALSE),"")</f>
        <v/>
      </c>
      <c r="D269" s="126" t="str">
        <f>IFERROR(VLOOKUP(B269,'اسماء العملاء'!$A$2:$C$142,2,FALSE),"")</f>
        <v/>
      </c>
      <c r="E269" s="177" t="str">
        <f>IFERROR(VLOOKUP(B269,'اسماء العملاء'!$A$2:$C$142,3,FALSE),"")</f>
        <v/>
      </c>
      <c r="F269" s="330" t="str">
        <f>IFERROR(VLOOKUP(B269,'اسماء العملاء'!$A$2:$J$1270,9,FALSE),"")</f>
        <v/>
      </c>
      <c r="G269" s="330" t="str">
        <f>IFERROR(VLOOKUP(B269,'اسماء العملاء'!$A$2:$J$1270,8,FALSE),"")</f>
        <v/>
      </c>
      <c r="H269" s="321" t="str">
        <f>IFERROR(VLOOKUP(B269,'اسماء العملاء'!$A$2:$J$1270,10,FALSE),"")</f>
        <v/>
      </c>
    </row>
    <row r="270" spans="1:8" ht="21.95" customHeight="1">
      <c r="A270" s="326" t="str">
        <f t="shared" ca="1" si="4"/>
        <v/>
      </c>
      <c r="B270" s="324"/>
      <c r="C270" s="125" t="str">
        <f>IFERROR(VLOOKUP(B270,'اسماء العملاء'!$A$2:$E$142,5,FALSE),"")</f>
        <v/>
      </c>
      <c r="D270" s="126" t="str">
        <f>IFERROR(VLOOKUP(B270,'اسماء العملاء'!$A$2:$C$142,2,FALSE),"")</f>
        <v/>
      </c>
      <c r="E270" s="177" t="str">
        <f>IFERROR(VLOOKUP(B270,'اسماء العملاء'!$A$2:$C$142,3,FALSE),"")</f>
        <v/>
      </c>
      <c r="F270" s="330" t="str">
        <f>IFERROR(VLOOKUP(B270,'اسماء العملاء'!$A$2:$J$1270,9,FALSE),"")</f>
        <v/>
      </c>
      <c r="G270" s="330" t="str">
        <f>IFERROR(VLOOKUP(B270,'اسماء العملاء'!$A$2:$J$1270,8,FALSE),"")</f>
        <v/>
      </c>
      <c r="H270" s="321" t="str">
        <f>IFERROR(VLOOKUP(B270,'اسماء العملاء'!$A$2:$J$1270,10,FALSE),"")</f>
        <v/>
      </c>
    </row>
    <row r="271" spans="1:8" ht="21.95" customHeight="1">
      <c r="A271" s="326" t="str">
        <f t="shared" ca="1" si="4"/>
        <v/>
      </c>
      <c r="B271" s="324"/>
      <c r="C271" s="125" t="str">
        <f>IFERROR(VLOOKUP(B271,'اسماء العملاء'!$A$2:$E$142,5,FALSE),"")</f>
        <v/>
      </c>
      <c r="D271" s="126" t="str">
        <f>IFERROR(VLOOKUP(B271,'اسماء العملاء'!$A$2:$C$142,2,FALSE),"")</f>
        <v/>
      </c>
      <c r="E271" s="177" t="str">
        <f>IFERROR(VLOOKUP(B271,'اسماء العملاء'!$A$2:$C$142,3,FALSE),"")</f>
        <v/>
      </c>
      <c r="F271" s="330" t="str">
        <f>IFERROR(VLOOKUP(B271,'اسماء العملاء'!$A$2:$J$1270,9,FALSE),"")</f>
        <v/>
      </c>
      <c r="G271" s="330" t="str">
        <f>IFERROR(VLOOKUP(B271,'اسماء العملاء'!$A$2:$J$1270,8,FALSE),"")</f>
        <v/>
      </c>
      <c r="H271" s="321" t="str">
        <f>IFERROR(VLOOKUP(B271,'اسماء العملاء'!$A$2:$J$1270,10,FALSE),"")</f>
        <v/>
      </c>
    </row>
    <row r="272" spans="1:8" ht="21.95" customHeight="1">
      <c r="A272" s="326" t="str">
        <f t="shared" ca="1" si="4"/>
        <v/>
      </c>
      <c r="B272" s="324"/>
      <c r="C272" s="125" t="str">
        <f>IFERROR(VLOOKUP(B272,'اسماء العملاء'!$A$2:$E$142,5,FALSE),"")</f>
        <v/>
      </c>
      <c r="D272" s="126" t="str">
        <f>IFERROR(VLOOKUP(B272,'اسماء العملاء'!$A$2:$C$142,2,FALSE),"")</f>
        <v/>
      </c>
      <c r="E272" s="177" t="str">
        <f>IFERROR(VLOOKUP(B272,'اسماء العملاء'!$A$2:$C$142,3,FALSE),"")</f>
        <v/>
      </c>
      <c r="F272" s="330" t="str">
        <f>IFERROR(VLOOKUP(B272,'اسماء العملاء'!$A$2:$J$1270,9,FALSE),"")</f>
        <v/>
      </c>
      <c r="G272" s="330" t="str">
        <f>IFERROR(VLOOKUP(B272,'اسماء العملاء'!$A$2:$J$1270,8,FALSE),"")</f>
        <v/>
      </c>
      <c r="H272" s="321" t="str">
        <f>IFERROR(VLOOKUP(B272,'اسماء العملاء'!$A$2:$J$1270,10,FALSE),"")</f>
        <v/>
      </c>
    </row>
    <row r="273" spans="1:8" ht="21.95" customHeight="1">
      <c r="A273" s="326" t="str">
        <f t="shared" ca="1" si="4"/>
        <v/>
      </c>
      <c r="B273" s="324"/>
      <c r="C273" s="125" t="str">
        <f>IFERROR(VLOOKUP(B273,'اسماء العملاء'!$A$2:$E$142,5,FALSE),"")</f>
        <v/>
      </c>
      <c r="D273" s="126" t="str">
        <f>IFERROR(VLOOKUP(B273,'اسماء العملاء'!$A$2:$C$142,2,FALSE),"")</f>
        <v/>
      </c>
      <c r="E273" s="177" t="str">
        <f>IFERROR(VLOOKUP(B273,'اسماء العملاء'!$A$2:$C$142,3,FALSE),"")</f>
        <v/>
      </c>
      <c r="F273" s="330" t="str">
        <f>IFERROR(VLOOKUP(B273,'اسماء العملاء'!$A$2:$J$1270,9,FALSE),"")</f>
        <v/>
      </c>
      <c r="G273" s="330" t="str">
        <f>IFERROR(VLOOKUP(B273,'اسماء العملاء'!$A$2:$J$1270,8,FALSE),"")</f>
        <v/>
      </c>
      <c r="H273" s="321" t="str">
        <f>IFERROR(VLOOKUP(B273,'اسماء العملاء'!$A$2:$J$1270,10,FALSE),"")</f>
        <v/>
      </c>
    </row>
    <row r="274" spans="1:8" ht="21.95" customHeight="1">
      <c r="A274" s="326" t="str">
        <f t="shared" ca="1" si="4"/>
        <v/>
      </c>
      <c r="B274" s="324"/>
      <c r="C274" s="125" t="str">
        <f>IFERROR(VLOOKUP(B274,'اسماء العملاء'!$A$2:$E$142,5,FALSE),"")</f>
        <v/>
      </c>
      <c r="D274" s="126" t="str">
        <f>IFERROR(VLOOKUP(B274,'اسماء العملاء'!$A$2:$C$142,2,FALSE),"")</f>
        <v/>
      </c>
      <c r="E274" s="177" t="str">
        <f>IFERROR(VLOOKUP(B274,'اسماء العملاء'!$A$2:$C$142,3,FALSE),"")</f>
        <v/>
      </c>
      <c r="F274" s="330" t="str">
        <f>IFERROR(VLOOKUP(B274,'اسماء العملاء'!$A$2:$J$1270,9,FALSE),"")</f>
        <v/>
      </c>
      <c r="G274" s="330" t="str">
        <f>IFERROR(VLOOKUP(B274,'اسماء العملاء'!$A$2:$J$1270,8,FALSE),"")</f>
        <v/>
      </c>
      <c r="H274" s="321" t="str">
        <f>IFERROR(VLOOKUP(B274,'اسماء العملاء'!$A$2:$J$1270,10,FALSE),"")</f>
        <v/>
      </c>
    </row>
    <row r="275" spans="1:8" ht="21.95" customHeight="1">
      <c r="A275" s="326" t="str">
        <f t="shared" ca="1" si="4"/>
        <v/>
      </c>
      <c r="B275" s="324"/>
      <c r="C275" s="125" t="str">
        <f>IFERROR(VLOOKUP(B275,'اسماء العملاء'!$A$2:$E$142,5,FALSE),"")</f>
        <v/>
      </c>
      <c r="D275" s="126" t="str">
        <f>IFERROR(VLOOKUP(B275,'اسماء العملاء'!$A$2:$C$142,2,FALSE),"")</f>
        <v/>
      </c>
      <c r="E275" s="177" t="str">
        <f>IFERROR(VLOOKUP(B275,'اسماء العملاء'!$A$2:$C$142,3,FALSE),"")</f>
        <v/>
      </c>
      <c r="F275" s="330" t="str">
        <f>IFERROR(VLOOKUP(B275,'اسماء العملاء'!$A$2:$J$1270,9,FALSE),"")</f>
        <v/>
      </c>
      <c r="G275" s="330" t="str">
        <f>IFERROR(VLOOKUP(B275,'اسماء العملاء'!$A$2:$J$1270,8,FALSE),"")</f>
        <v/>
      </c>
      <c r="H275" s="321" t="str">
        <f>IFERROR(VLOOKUP(B275,'اسماء العملاء'!$A$2:$J$1270,10,FALSE),"")</f>
        <v/>
      </c>
    </row>
    <row r="276" spans="1:8" ht="21.95" customHeight="1">
      <c r="A276" s="326" t="str">
        <f t="shared" ca="1" si="4"/>
        <v/>
      </c>
      <c r="B276" s="324"/>
      <c r="C276" s="125" t="str">
        <f>IFERROR(VLOOKUP(B276,'اسماء العملاء'!$A$2:$E$142,5,FALSE),"")</f>
        <v/>
      </c>
      <c r="D276" s="126" t="str">
        <f>IFERROR(VLOOKUP(B276,'اسماء العملاء'!$A$2:$C$142,2,FALSE),"")</f>
        <v/>
      </c>
      <c r="E276" s="177" t="str">
        <f>IFERROR(VLOOKUP(B276,'اسماء العملاء'!$A$2:$C$142,3,FALSE),"")</f>
        <v/>
      </c>
      <c r="F276" s="330" t="str">
        <f>IFERROR(VLOOKUP(B276,'اسماء العملاء'!$A$2:$J$1270,9,FALSE),"")</f>
        <v/>
      </c>
      <c r="G276" s="330" t="str">
        <f>IFERROR(VLOOKUP(B276,'اسماء العملاء'!$A$2:$J$1270,8,FALSE),"")</f>
        <v/>
      </c>
      <c r="H276" s="321" t="str">
        <f>IFERROR(VLOOKUP(B276,'اسماء العملاء'!$A$2:$J$1270,10,FALSE),"")</f>
        <v/>
      </c>
    </row>
    <row r="277" spans="1:8" ht="21.95" customHeight="1">
      <c r="A277" s="326" t="str">
        <f t="shared" ca="1" si="4"/>
        <v/>
      </c>
      <c r="B277" s="324"/>
      <c r="C277" s="125" t="str">
        <f>IFERROR(VLOOKUP(B277,'اسماء العملاء'!$A$2:$E$142,5,FALSE),"")</f>
        <v/>
      </c>
      <c r="D277" s="126" t="str">
        <f>IFERROR(VLOOKUP(B277,'اسماء العملاء'!$A$2:$C$142,2,FALSE),"")</f>
        <v/>
      </c>
      <c r="E277" s="177" t="str">
        <f>IFERROR(VLOOKUP(B277,'اسماء العملاء'!$A$2:$C$142,3,FALSE),"")</f>
        <v/>
      </c>
      <c r="F277" s="330" t="str">
        <f>IFERROR(VLOOKUP(B277,'اسماء العملاء'!$A$2:$J$1270,9,FALSE),"")</f>
        <v/>
      </c>
      <c r="G277" s="330" t="str">
        <f>IFERROR(VLOOKUP(B277,'اسماء العملاء'!$A$2:$J$1270,8,FALSE),"")</f>
        <v/>
      </c>
      <c r="H277" s="321" t="str">
        <f>IFERROR(VLOOKUP(B277,'اسماء العملاء'!$A$2:$J$1270,10,FALSE),"")</f>
        <v/>
      </c>
    </row>
    <row r="278" spans="1:8" ht="21.95" customHeight="1">
      <c r="A278" s="326" t="str">
        <f t="shared" ca="1" si="4"/>
        <v/>
      </c>
      <c r="B278" s="324"/>
      <c r="C278" s="125" t="str">
        <f>IFERROR(VLOOKUP(B278,'اسماء العملاء'!$A$2:$E$142,5,FALSE),"")</f>
        <v/>
      </c>
      <c r="D278" s="126" t="str">
        <f>IFERROR(VLOOKUP(B278,'اسماء العملاء'!$A$2:$C$142,2,FALSE),"")</f>
        <v/>
      </c>
      <c r="E278" s="177" t="str">
        <f>IFERROR(VLOOKUP(B278,'اسماء العملاء'!$A$2:$C$142,3,FALSE),"")</f>
        <v/>
      </c>
      <c r="F278" s="330" t="str">
        <f>IFERROR(VLOOKUP(B278,'اسماء العملاء'!$A$2:$J$1270,9,FALSE),"")</f>
        <v/>
      </c>
      <c r="G278" s="330" t="str">
        <f>IFERROR(VLOOKUP(B278,'اسماء العملاء'!$A$2:$J$1270,8,FALSE),"")</f>
        <v/>
      </c>
      <c r="H278" s="321" t="str">
        <f>IFERROR(VLOOKUP(B278,'اسماء العملاء'!$A$2:$J$1270,10,FALSE),"")</f>
        <v/>
      </c>
    </row>
    <row r="279" spans="1:8" ht="21.95" customHeight="1">
      <c r="A279" s="326" t="str">
        <f t="shared" ca="1" si="4"/>
        <v/>
      </c>
      <c r="B279" s="324"/>
      <c r="C279" s="125" t="str">
        <f>IFERROR(VLOOKUP(B279,'اسماء العملاء'!$A$2:$E$142,5,FALSE),"")</f>
        <v/>
      </c>
      <c r="D279" s="126" t="str">
        <f>IFERROR(VLOOKUP(B279,'اسماء العملاء'!$A$2:$C$142,2,FALSE),"")</f>
        <v/>
      </c>
      <c r="E279" s="177" t="str">
        <f>IFERROR(VLOOKUP(B279,'اسماء العملاء'!$A$2:$C$142,3,FALSE),"")</f>
        <v/>
      </c>
      <c r="F279" s="330" t="str">
        <f>IFERROR(VLOOKUP(B279,'اسماء العملاء'!$A$2:$J$1270,9,FALSE),"")</f>
        <v/>
      </c>
      <c r="G279" s="330" t="str">
        <f>IFERROR(VLOOKUP(B279,'اسماء العملاء'!$A$2:$J$1270,8,FALSE),"")</f>
        <v/>
      </c>
      <c r="H279" s="321" t="str">
        <f>IFERROR(VLOOKUP(B279,'اسماء العملاء'!$A$2:$J$1270,10,FALSE),"")</f>
        <v/>
      </c>
    </row>
    <row r="280" spans="1:8" ht="21.95" customHeight="1">
      <c r="A280" s="326" t="str">
        <f t="shared" ca="1" si="4"/>
        <v/>
      </c>
      <c r="B280" s="324"/>
      <c r="C280" s="125" t="str">
        <f>IFERROR(VLOOKUP(B280,'اسماء العملاء'!$A$2:$E$142,5,FALSE),"")</f>
        <v/>
      </c>
      <c r="D280" s="126" t="str">
        <f>IFERROR(VLOOKUP(B280,'اسماء العملاء'!$A$2:$C$142,2,FALSE),"")</f>
        <v/>
      </c>
      <c r="E280" s="177" t="str">
        <f>IFERROR(VLOOKUP(B280,'اسماء العملاء'!$A$2:$C$142,3,FALSE),"")</f>
        <v/>
      </c>
      <c r="F280" s="330" t="str">
        <f>IFERROR(VLOOKUP(B280,'اسماء العملاء'!$A$2:$J$1270,9,FALSE),"")</f>
        <v/>
      </c>
      <c r="G280" s="330" t="str">
        <f>IFERROR(VLOOKUP(B280,'اسماء العملاء'!$A$2:$J$1270,8,FALSE),"")</f>
        <v/>
      </c>
      <c r="H280" s="321" t="str">
        <f>IFERROR(VLOOKUP(B280,'اسماء العملاء'!$A$2:$J$1270,10,FALSE),"")</f>
        <v/>
      </c>
    </row>
    <row r="281" spans="1:8" ht="21.95" customHeight="1">
      <c r="A281" s="326" t="str">
        <f t="shared" ca="1" si="4"/>
        <v/>
      </c>
      <c r="B281" s="324"/>
      <c r="C281" s="125" t="str">
        <f>IFERROR(VLOOKUP(B281,'اسماء العملاء'!$A$2:$E$142,5,FALSE),"")</f>
        <v/>
      </c>
      <c r="D281" s="126" t="str">
        <f>IFERROR(VLOOKUP(B281,'اسماء العملاء'!$A$2:$C$142,2,FALSE),"")</f>
        <v/>
      </c>
      <c r="E281" s="177" t="str">
        <f>IFERROR(VLOOKUP(B281,'اسماء العملاء'!$A$2:$C$142,3,FALSE),"")</f>
        <v/>
      </c>
      <c r="F281" s="330" t="str">
        <f>IFERROR(VLOOKUP(B281,'اسماء العملاء'!$A$2:$J$1270,9,FALSE),"")</f>
        <v/>
      </c>
      <c r="G281" s="330" t="str">
        <f>IFERROR(VLOOKUP(B281,'اسماء العملاء'!$A$2:$J$1270,8,FALSE),"")</f>
        <v/>
      </c>
      <c r="H281" s="321" t="str">
        <f>IFERROR(VLOOKUP(B281,'اسماء العملاء'!$A$2:$J$1270,10,FALSE),"")</f>
        <v/>
      </c>
    </row>
    <row r="282" spans="1:8" ht="21.95" customHeight="1">
      <c r="A282" s="326" t="str">
        <f t="shared" ca="1" si="4"/>
        <v/>
      </c>
      <c r="B282" s="324"/>
      <c r="C282" s="125" t="str">
        <f>IFERROR(VLOOKUP(B282,'اسماء العملاء'!$A$2:$E$142,5,FALSE),"")</f>
        <v/>
      </c>
      <c r="D282" s="126" t="str">
        <f>IFERROR(VLOOKUP(B282,'اسماء العملاء'!$A$2:$C$142,2,FALSE),"")</f>
        <v/>
      </c>
      <c r="E282" s="177" t="str">
        <f>IFERROR(VLOOKUP(B282,'اسماء العملاء'!$A$2:$C$142,3,FALSE),"")</f>
        <v/>
      </c>
      <c r="F282" s="330" t="str">
        <f>IFERROR(VLOOKUP(B282,'اسماء العملاء'!$A$2:$J$1270,9,FALSE),"")</f>
        <v/>
      </c>
      <c r="G282" s="330" t="str">
        <f>IFERROR(VLOOKUP(B282,'اسماء العملاء'!$A$2:$J$1270,8,FALSE),"")</f>
        <v/>
      </c>
      <c r="H282" s="321" t="str">
        <f>IFERROR(VLOOKUP(B282,'اسماء العملاء'!$A$2:$J$1270,10,FALSE),"")</f>
        <v/>
      </c>
    </row>
    <row r="283" spans="1:8" ht="21.95" customHeight="1">
      <c r="A283" s="326" t="str">
        <f t="shared" ca="1" si="4"/>
        <v/>
      </c>
      <c r="B283" s="324"/>
      <c r="C283" s="125" t="str">
        <f>IFERROR(VLOOKUP(B283,'اسماء العملاء'!$A$2:$E$142,5,FALSE),"")</f>
        <v/>
      </c>
      <c r="D283" s="126" t="str">
        <f>IFERROR(VLOOKUP(B283,'اسماء العملاء'!$A$2:$C$142,2,FALSE),"")</f>
        <v/>
      </c>
      <c r="E283" s="177" t="str">
        <f>IFERROR(VLOOKUP(B283,'اسماء العملاء'!$A$2:$C$142,3,FALSE),"")</f>
        <v/>
      </c>
      <c r="F283" s="330" t="str">
        <f>IFERROR(VLOOKUP(B283,'اسماء العملاء'!$A$2:$J$1270,9,FALSE),"")</f>
        <v/>
      </c>
      <c r="G283" s="330" t="str">
        <f>IFERROR(VLOOKUP(B283,'اسماء العملاء'!$A$2:$J$1270,8,FALSE),"")</f>
        <v/>
      </c>
      <c r="H283" s="321" t="str">
        <f>IFERROR(VLOOKUP(B283,'اسماء العملاء'!$A$2:$J$1270,10,FALSE),"")</f>
        <v/>
      </c>
    </row>
    <row r="284" spans="1:8" ht="21.95" customHeight="1">
      <c r="A284" s="326" t="str">
        <f t="shared" ca="1" si="4"/>
        <v/>
      </c>
      <c r="B284" s="324"/>
      <c r="C284" s="125" t="str">
        <f>IFERROR(VLOOKUP(B284,'اسماء العملاء'!$A$2:$E$142,5,FALSE),"")</f>
        <v/>
      </c>
      <c r="D284" s="126" t="str">
        <f>IFERROR(VLOOKUP(B284,'اسماء العملاء'!$A$2:$C$142,2,FALSE),"")</f>
        <v/>
      </c>
      <c r="E284" s="177" t="str">
        <f>IFERROR(VLOOKUP(B284,'اسماء العملاء'!$A$2:$C$142,3,FALSE),"")</f>
        <v/>
      </c>
      <c r="F284" s="330" t="str">
        <f>IFERROR(VLOOKUP(B284,'اسماء العملاء'!$A$2:$J$1270,9,FALSE),"")</f>
        <v/>
      </c>
      <c r="G284" s="330" t="str">
        <f>IFERROR(VLOOKUP(B284,'اسماء العملاء'!$A$2:$J$1270,8,FALSE),"")</f>
        <v/>
      </c>
      <c r="H284" s="321" t="str">
        <f>IFERROR(VLOOKUP(B284,'اسماء العملاء'!$A$2:$J$1270,10,FALSE),"")</f>
        <v/>
      </c>
    </row>
    <row r="285" spans="1:8" ht="21.95" customHeight="1">
      <c r="A285" s="326" t="str">
        <f t="shared" ca="1" si="4"/>
        <v/>
      </c>
      <c r="B285" s="324"/>
      <c r="C285" s="125" t="str">
        <f>IFERROR(VLOOKUP(B285,'اسماء العملاء'!$A$2:$E$142,5,FALSE),"")</f>
        <v/>
      </c>
      <c r="D285" s="126" t="str">
        <f>IFERROR(VLOOKUP(B285,'اسماء العملاء'!$A$2:$C$142,2,FALSE),"")</f>
        <v/>
      </c>
      <c r="E285" s="177" t="str">
        <f>IFERROR(VLOOKUP(B285,'اسماء العملاء'!$A$2:$C$142,3,FALSE),"")</f>
        <v/>
      </c>
      <c r="F285" s="330" t="str">
        <f>IFERROR(VLOOKUP(B285,'اسماء العملاء'!$A$2:$J$1270,9,FALSE),"")</f>
        <v/>
      </c>
      <c r="G285" s="330" t="str">
        <f>IFERROR(VLOOKUP(B285,'اسماء العملاء'!$A$2:$J$1270,8,FALSE),"")</f>
        <v/>
      </c>
      <c r="H285" s="321" t="str">
        <f>IFERROR(VLOOKUP(B285,'اسماء العملاء'!$A$2:$J$1270,10,FALSE),"")</f>
        <v/>
      </c>
    </row>
    <row r="286" spans="1:8" ht="21.95" customHeight="1">
      <c r="A286" s="326" t="str">
        <f t="shared" ca="1" si="4"/>
        <v/>
      </c>
      <c r="B286" s="324"/>
      <c r="C286" s="125" t="str">
        <f>IFERROR(VLOOKUP(B286,'اسماء العملاء'!$A$2:$E$142,5,FALSE),"")</f>
        <v/>
      </c>
      <c r="D286" s="126" t="str">
        <f>IFERROR(VLOOKUP(B286,'اسماء العملاء'!$A$2:$C$142,2,FALSE),"")</f>
        <v/>
      </c>
      <c r="E286" s="177" t="str">
        <f>IFERROR(VLOOKUP(B286,'اسماء العملاء'!$A$2:$C$142,3,FALSE),"")</f>
        <v/>
      </c>
      <c r="F286" s="330" t="str">
        <f>IFERROR(VLOOKUP(B286,'اسماء العملاء'!$A$2:$J$1270,9,FALSE),"")</f>
        <v/>
      </c>
      <c r="G286" s="330" t="str">
        <f>IFERROR(VLOOKUP(B286,'اسماء العملاء'!$A$2:$J$1270,8,FALSE),"")</f>
        <v/>
      </c>
      <c r="H286" s="321" t="str">
        <f>IFERROR(VLOOKUP(B286,'اسماء العملاء'!$A$2:$J$1270,10,FALSE),"")</f>
        <v/>
      </c>
    </row>
    <row r="287" spans="1:8" ht="21.95" customHeight="1">
      <c r="A287" s="326" t="str">
        <f t="shared" ca="1" si="4"/>
        <v/>
      </c>
      <c r="B287" s="324"/>
      <c r="C287" s="125" t="str">
        <f>IFERROR(VLOOKUP(B287,'اسماء العملاء'!$A$2:$E$142,5,FALSE),"")</f>
        <v/>
      </c>
      <c r="D287" s="126" t="str">
        <f>IFERROR(VLOOKUP(B287,'اسماء العملاء'!$A$2:$C$142,2,FALSE),"")</f>
        <v/>
      </c>
      <c r="E287" s="177" t="str">
        <f>IFERROR(VLOOKUP(B287,'اسماء العملاء'!$A$2:$C$142,3,FALSE),"")</f>
        <v/>
      </c>
      <c r="F287" s="330" t="str">
        <f>IFERROR(VLOOKUP(B287,'اسماء العملاء'!$A$2:$J$1270,9,FALSE),"")</f>
        <v/>
      </c>
      <c r="G287" s="330" t="str">
        <f>IFERROR(VLOOKUP(B287,'اسماء العملاء'!$A$2:$J$1270,8,FALSE),"")</f>
        <v/>
      </c>
      <c r="H287" s="321" t="str">
        <f>IFERROR(VLOOKUP(B287,'اسماء العملاء'!$A$2:$J$1270,10,FALSE),"")</f>
        <v/>
      </c>
    </row>
    <row r="288" spans="1:8" ht="21.95" customHeight="1">
      <c r="A288" s="326" t="str">
        <f t="shared" ca="1" si="4"/>
        <v/>
      </c>
      <c r="B288" s="324"/>
      <c r="C288" s="125" t="str">
        <f>IFERROR(VLOOKUP(B288,'اسماء العملاء'!$A$2:$E$142,5,FALSE),"")</f>
        <v/>
      </c>
      <c r="D288" s="126" t="str">
        <f>IFERROR(VLOOKUP(B288,'اسماء العملاء'!$A$2:$C$142,2,FALSE),"")</f>
        <v/>
      </c>
      <c r="E288" s="177" t="str">
        <f>IFERROR(VLOOKUP(B288,'اسماء العملاء'!$A$2:$C$142,3,FALSE),"")</f>
        <v/>
      </c>
      <c r="F288" s="330" t="str">
        <f>IFERROR(VLOOKUP(B288,'اسماء العملاء'!$A$2:$J$1270,9,FALSE),"")</f>
        <v/>
      </c>
      <c r="G288" s="330" t="str">
        <f>IFERROR(VLOOKUP(B288,'اسماء العملاء'!$A$2:$J$1270,8,FALSE),"")</f>
        <v/>
      </c>
      <c r="H288" s="321" t="str">
        <f>IFERROR(VLOOKUP(B288,'اسماء العملاء'!$A$2:$J$1270,10,FALSE),"")</f>
        <v/>
      </c>
    </row>
    <row r="289" spans="1:8" ht="21.95" customHeight="1">
      <c r="A289" s="326" t="str">
        <f t="shared" ca="1" si="4"/>
        <v/>
      </c>
      <c r="B289" s="324"/>
      <c r="C289" s="125" t="str">
        <f>IFERROR(VLOOKUP(B289,'اسماء العملاء'!$A$2:$E$142,5,FALSE),"")</f>
        <v/>
      </c>
      <c r="D289" s="126" t="str">
        <f>IFERROR(VLOOKUP(B289,'اسماء العملاء'!$A$2:$C$142,2,FALSE),"")</f>
        <v/>
      </c>
      <c r="E289" s="177" t="str">
        <f>IFERROR(VLOOKUP(B289,'اسماء العملاء'!$A$2:$C$142,3,FALSE),"")</f>
        <v/>
      </c>
      <c r="F289" s="330" t="str">
        <f>IFERROR(VLOOKUP(B289,'اسماء العملاء'!$A$2:$J$1270,9,FALSE),"")</f>
        <v/>
      </c>
      <c r="G289" s="330" t="str">
        <f>IFERROR(VLOOKUP(B289,'اسماء العملاء'!$A$2:$J$1270,8,FALSE),"")</f>
        <v/>
      </c>
      <c r="H289" s="321" t="str">
        <f>IFERROR(VLOOKUP(B289,'اسماء العملاء'!$A$2:$J$1270,10,FALSE),"")</f>
        <v/>
      </c>
    </row>
    <row r="290" spans="1:8" ht="21.95" customHeight="1">
      <c r="A290" s="326" t="str">
        <f t="shared" ca="1" si="4"/>
        <v/>
      </c>
      <c r="B290" s="324"/>
      <c r="C290" s="125" t="str">
        <f>IFERROR(VLOOKUP(B290,'اسماء العملاء'!$A$2:$E$142,5,FALSE),"")</f>
        <v/>
      </c>
      <c r="D290" s="126" t="str">
        <f>IFERROR(VLOOKUP(B290,'اسماء العملاء'!$A$2:$C$142,2,FALSE),"")</f>
        <v/>
      </c>
      <c r="E290" s="177" t="str">
        <f>IFERROR(VLOOKUP(B290,'اسماء العملاء'!$A$2:$C$142,3,FALSE),"")</f>
        <v/>
      </c>
      <c r="F290" s="330" t="str">
        <f>IFERROR(VLOOKUP(B290,'اسماء العملاء'!$A$2:$J$1270,9,FALSE),"")</f>
        <v/>
      </c>
      <c r="G290" s="330" t="str">
        <f>IFERROR(VLOOKUP(B290,'اسماء العملاء'!$A$2:$J$1270,8,FALSE),"")</f>
        <v/>
      </c>
      <c r="H290" s="321" t="str">
        <f>IFERROR(VLOOKUP(B290,'اسماء العملاء'!$A$2:$J$1270,10,FALSE),"")</f>
        <v/>
      </c>
    </row>
    <row r="291" spans="1:8" ht="21.95" customHeight="1">
      <c r="A291" s="326" t="str">
        <f t="shared" ca="1" si="4"/>
        <v/>
      </c>
      <c r="B291" s="324"/>
      <c r="C291" s="125" t="str">
        <f>IFERROR(VLOOKUP(B291,'اسماء العملاء'!$A$2:$E$142,5,FALSE),"")</f>
        <v/>
      </c>
      <c r="D291" s="126" t="str">
        <f>IFERROR(VLOOKUP(B291,'اسماء العملاء'!$A$2:$C$142,2,FALSE),"")</f>
        <v/>
      </c>
      <c r="E291" s="177" t="str">
        <f>IFERROR(VLOOKUP(B291,'اسماء العملاء'!$A$2:$C$142,3,FALSE),"")</f>
        <v/>
      </c>
      <c r="F291" s="330" t="str">
        <f>IFERROR(VLOOKUP(B291,'اسماء العملاء'!$A$2:$J$1270,9,FALSE),"")</f>
        <v/>
      </c>
      <c r="G291" s="330" t="str">
        <f>IFERROR(VLOOKUP(B291,'اسماء العملاء'!$A$2:$J$1270,8,FALSE),"")</f>
        <v/>
      </c>
      <c r="H291" s="321" t="str">
        <f>IFERROR(VLOOKUP(B291,'اسماء العملاء'!$A$2:$J$1270,10,FALSE),"")</f>
        <v/>
      </c>
    </row>
    <row r="292" spans="1:8" ht="21.95" customHeight="1">
      <c r="A292" s="326" t="str">
        <f t="shared" ca="1" si="4"/>
        <v/>
      </c>
      <c r="B292" s="324"/>
      <c r="C292" s="125" t="str">
        <f>IFERROR(VLOOKUP(B292,'اسماء العملاء'!$A$2:$E$142,5,FALSE),"")</f>
        <v/>
      </c>
      <c r="D292" s="126" t="str">
        <f>IFERROR(VLOOKUP(B292,'اسماء العملاء'!$A$2:$C$142,2,FALSE),"")</f>
        <v/>
      </c>
      <c r="E292" s="177" t="str">
        <f>IFERROR(VLOOKUP(B292,'اسماء العملاء'!$A$2:$C$142,3,FALSE),"")</f>
        <v/>
      </c>
      <c r="F292" s="330" t="str">
        <f>IFERROR(VLOOKUP(B292,'اسماء العملاء'!$A$2:$J$1270,9,FALSE),"")</f>
        <v/>
      </c>
      <c r="G292" s="330" t="str">
        <f>IFERROR(VLOOKUP(B292,'اسماء العملاء'!$A$2:$J$1270,8,FALSE),"")</f>
        <v/>
      </c>
      <c r="H292" s="321" t="str">
        <f>IFERROR(VLOOKUP(B292,'اسماء العملاء'!$A$2:$J$1270,10,FALSE),"")</f>
        <v/>
      </c>
    </row>
    <row r="293" spans="1:8" ht="21.95" customHeight="1">
      <c r="A293" s="326" t="str">
        <f t="shared" ca="1" si="4"/>
        <v/>
      </c>
      <c r="B293" s="324"/>
      <c r="C293" s="125" t="str">
        <f>IFERROR(VLOOKUP(B293,'اسماء العملاء'!$A$2:$E$142,5,FALSE),"")</f>
        <v/>
      </c>
      <c r="D293" s="126" t="str">
        <f>IFERROR(VLOOKUP(B293,'اسماء العملاء'!$A$2:$C$142,2,FALSE),"")</f>
        <v/>
      </c>
      <c r="E293" s="177" t="str">
        <f>IFERROR(VLOOKUP(B293,'اسماء العملاء'!$A$2:$C$142,3,FALSE),"")</f>
        <v/>
      </c>
      <c r="F293" s="330" t="str">
        <f>IFERROR(VLOOKUP(B293,'اسماء العملاء'!$A$2:$J$1270,9,FALSE),"")</f>
        <v/>
      </c>
      <c r="G293" s="330" t="str">
        <f>IFERROR(VLOOKUP(B293,'اسماء العملاء'!$A$2:$J$1270,8,FALSE),"")</f>
        <v/>
      </c>
      <c r="H293" s="321" t="str">
        <f>IFERROR(VLOOKUP(B293,'اسماء العملاء'!$A$2:$J$1270,10,FALSE),"")</f>
        <v/>
      </c>
    </row>
    <row r="294" spans="1:8" ht="21.95" customHeight="1">
      <c r="A294" s="326" t="str">
        <f t="shared" ca="1" si="4"/>
        <v/>
      </c>
      <c r="B294" s="324"/>
      <c r="C294" s="125" t="str">
        <f>IFERROR(VLOOKUP(B294,'اسماء العملاء'!$A$2:$E$142,5,FALSE),"")</f>
        <v/>
      </c>
      <c r="D294" s="126" t="str">
        <f>IFERROR(VLOOKUP(B294,'اسماء العملاء'!$A$2:$C$142,2,FALSE),"")</f>
        <v/>
      </c>
      <c r="E294" s="177" t="str">
        <f>IFERROR(VLOOKUP(B294,'اسماء العملاء'!$A$2:$C$142,3,FALSE),"")</f>
        <v/>
      </c>
      <c r="F294" s="330" t="str">
        <f>IFERROR(VLOOKUP(B294,'اسماء العملاء'!$A$2:$J$1270,9,FALSE),"")</f>
        <v/>
      </c>
      <c r="G294" s="330" t="str">
        <f>IFERROR(VLOOKUP(B294,'اسماء العملاء'!$A$2:$J$1270,8,FALSE),"")</f>
        <v/>
      </c>
      <c r="H294" s="321" t="str">
        <f>IFERROR(VLOOKUP(B294,'اسماء العملاء'!$A$2:$J$1270,10,FALSE),"")</f>
        <v/>
      </c>
    </row>
    <row r="295" spans="1:8" ht="21.95" customHeight="1">
      <c r="A295" s="326" t="str">
        <f t="shared" ca="1" si="4"/>
        <v/>
      </c>
      <c r="B295" s="324"/>
      <c r="C295" s="125" t="str">
        <f>IFERROR(VLOOKUP(B295,'اسماء العملاء'!$A$2:$E$142,5,FALSE),"")</f>
        <v/>
      </c>
      <c r="D295" s="126" t="str">
        <f>IFERROR(VLOOKUP(B295,'اسماء العملاء'!$A$2:$C$142,2,FALSE),"")</f>
        <v/>
      </c>
      <c r="E295" s="177" t="str">
        <f>IFERROR(VLOOKUP(B295,'اسماء العملاء'!$A$2:$C$142,3,FALSE),"")</f>
        <v/>
      </c>
      <c r="F295" s="330" t="str">
        <f>IFERROR(VLOOKUP(B295,'اسماء العملاء'!$A$2:$J$1270,9,FALSE),"")</f>
        <v/>
      </c>
      <c r="G295" s="330" t="str">
        <f>IFERROR(VLOOKUP(B295,'اسماء العملاء'!$A$2:$J$1270,8,FALSE),"")</f>
        <v/>
      </c>
      <c r="H295" s="321" t="str">
        <f>IFERROR(VLOOKUP(B295,'اسماء العملاء'!$A$2:$J$1270,10,FALSE),"")</f>
        <v/>
      </c>
    </row>
    <row r="296" spans="1:8" ht="21.95" customHeight="1">
      <c r="A296" s="326" t="str">
        <f t="shared" ca="1" si="4"/>
        <v/>
      </c>
      <c r="B296" s="324"/>
      <c r="C296" s="125" t="str">
        <f>IFERROR(VLOOKUP(B296,'اسماء العملاء'!$A$2:$E$142,5,FALSE),"")</f>
        <v/>
      </c>
      <c r="D296" s="126" t="str">
        <f>IFERROR(VLOOKUP(B296,'اسماء العملاء'!$A$2:$C$142,2,FALSE),"")</f>
        <v/>
      </c>
      <c r="E296" s="177" t="str">
        <f>IFERROR(VLOOKUP(B296,'اسماء العملاء'!$A$2:$C$142,3,FALSE),"")</f>
        <v/>
      </c>
      <c r="F296" s="330" t="str">
        <f>IFERROR(VLOOKUP(B296,'اسماء العملاء'!$A$2:$J$1270,9,FALSE),"")</f>
        <v/>
      </c>
      <c r="G296" s="330" t="str">
        <f>IFERROR(VLOOKUP(B296,'اسماء العملاء'!$A$2:$J$1270,8,FALSE),"")</f>
        <v/>
      </c>
      <c r="H296" s="321" t="str">
        <f>IFERROR(VLOOKUP(B296,'اسماء العملاء'!$A$2:$J$1270,10,FALSE),"")</f>
        <v/>
      </c>
    </row>
    <row r="297" spans="1:8" ht="21.95" customHeight="1">
      <c r="A297" s="326" t="str">
        <f t="shared" ca="1" si="4"/>
        <v/>
      </c>
      <c r="B297" s="324"/>
      <c r="C297" s="125" t="str">
        <f>IFERROR(VLOOKUP(B297,'اسماء العملاء'!$A$2:$E$142,5,FALSE),"")</f>
        <v/>
      </c>
      <c r="D297" s="126" t="str">
        <f>IFERROR(VLOOKUP(B297,'اسماء العملاء'!$A$2:$C$142,2,FALSE),"")</f>
        <v/>
      </c>
      <c r="E297" s="177" t="str">
        <f>IFERROR(VLOOKUP(B297,'اسماء العملاء'!$A$2:$C$142,3,FALSE),"")</f>
        <v/>
      </c>
      <c r="F297" s="330" t="str">
        <f>IFERROR(VLOOKUP(B297,'اسماء العملاء'!$A$2:$J$1270,9,FALSE),"")</f>
        <v/>
      </c>
      <c r="G297" s="330" t="str">
        <f>IFERROR(VLOOKUP(B297,'اسماء العملاء'!$A$2:$J$1270,8,FALSE),"")</f>
        <v/>
      </c>
      <c r="H297" s="321" t="str">
        <f>IFERROR(VLOOKUP(B297,'اسماء العملاء'!$A$2:$J$1270,10,FALSE),"")</f>
        <v/>
      </c>
    </row>
    <row r="298" spans="1:8" ht="21.95" customHeight="1">
      <c r="A298" s="326" t="str">
        <f t="shared" ca="1" si="4"/>
        <v/>
      </c>
      <c r="B298" s="324"/>
      <c r="C298" s="125" t="str">
        <f>IFERROR(VLOOKUP(B298,'اسماء العملاء'!$A$2:$E$142,5,FALSE),"")</f>
        <v/>
      </c>
      <c r="D298" s="126" t="str">
        <f>IFERROR(VLOOKUP(B298,'اسماء العملاء'!$A$2:$C$142,2,FALSE),"")</f>
        <v/>
      </c>
      <c r="E298" s="177" t="str">
        <f>IFERROR(VLOOKUP(B298,'اسماء العملاء'!$A$2:$C$142,3,FALSE),"")</f>
        <v/>
      </c>
      <c r="F298" s="330" t="str">
        <f>IFERROR(VLOOKUP(B298,'اسماء العملاء'!$A$2:$J$1270,9,FALSE),"")</f>
        <v/>
      </c>
      <c r="G298" s="330" t="str">
        <f>IFERROR(VLOOKUP(B298,'اسماء العملاء'!$A$2:$J$1270,8,FALSE),"")</f>
        <v/>
      </c>
      <c r="H298" s="321" t="str">
        <f>IFERROR(VLOOKUP(B298,'اسماء العملاء'!$A$2:$J$1270,10,FALSE),"")</f>
        <v/>
      </c>
    </row>
    <row r="299" spans="1:8" ht="21.95" customHeight="1">
      <c r="A299" s="326" t="str">
        <f t="shared" ca="1" si="4"/>
        <v/>
      </c>
      <c r="B299" s="324"/>
      <c r="C299" s="125" t="str">
        <f>IFERROR(VLOOKUP(B299,'اسماء العملاء'!$A$2:$E$142,5,FALSE),"")</f>
        <v/>
      </c>
      <c r="D299" s="126" t="str">
        <f>IFERROR(VLOOKUP(B299,'اسماء العملاء'!$A$2:$C$142,2,FALSE),"")</f>
        <v/>
      </c>
      <c r="E299" s="177" t="str">
        <f>IFERROR(VLOOKUP(B299,'اسماء العملاء'!$A$2:$C$142,3,FALSE),"")</f>
        <v/>
      </c>
      <c r="F299" s="330" t="str">
        <f>IFERROR(VLOOKUP(B299,'اسماء العملاء'!$A$2:$J$1270,9,FALSE),"")</f>
        <v/>
      </c>
      <c r="G299" s="330" t="str">
        <f>IFERROR(VLOOKUP(B299,'اسماء العملاء'!$A$2:$J$1270,8,FALSE),"")</f>
        <v/>
      </c>
      <c r="H299" s="321" t="str">
        <f>IFERROR(VLOOKUP(B299,'اسماء العملاء'!$A$2:$J$1270,10,FALSE),"")</f>
        <v/>
      </c>
    </row>
    <row r="300" spans="1:8" ht="21.95" customHeight="1">
      <c r="A300" s="326" t="str">
        <f t="shared" ca="1" si="4"/>
        <v/>
      </c>
      <c r="B300" s="324"/>
      <c r="C300" s="125" t="str">
        <f>IFERROR(VLOOKUP(B300,'اسماء العملاء'!$A$2:$E$142,5,FALSE),"")</f>
        <v/>
      </c>
      <c r="D300" s="126" t="str">
        <f>IFERROR(VLOOKUP(B300,'اسماء العملاء'!$A$2:$C$142,2,FALSE),"")</f>
        <v/>
      </c>
      <c r="E300" s="177" t="str">
        <f>IFERROR(VLOOKUP(B300,'اسماء العملاء'!$A$2:$C$142,3,FALSE),"")</f>
        <v/>
      </c>
      <c r="F300" s="330" t="str">
        <f>IFERROR(VLOOKUP(B300,'اسماء العملاء'!$A$2:$J$1270,9,FALSE),"")</f>
        <v/>
      </c>
      <c r="G300" s="330" t="str">
        <f>IFERROR(VLOOKUP(B300,'اسماء العملاء'!$A$2:$J$1270,8,FALSE),"")</f>
        <v/>
      </c>
      <c r="H300" s="321" t="str">
        <f>IFERROR(VLOOKUP(B300,'اسماء العملاء'!$A$2:$J$1270,10,FALSE),"")</f>
        <v/>
      </c>
    </row>
    <row r="301" spans="1:8" ht="21.95" customHeight="1">
      <c r="A301" s="326" t="str">
        <f t="shared" ca="1" si="4"/>
        <v/>
      </c>
      <c r="B301" s="324"/>
      <c r="C301" s="125" t="str">
        <f>IFERROR(VLOOKUP(B301,'اسماء العملاء'!$A$2:$E$142,5,FALSE),"")</f>
        <v/>
      </c>
      <c r="D301" s="126" t="str">
        <f>IFERROR(VLOOKUP(B301,'اسماء العملاء'!$A$2:$C$142,2,FALSE),"")</f>
        <v/>
      </c>
      <c r="E301" s="177" t="str">
        <f>IFERROR(VLOOKUP(B301,'اسماء العملاء'!$A$2:$C$142,3,FALSE),"")</f>
        <v/>
      </c>
      <c r="F301" s="330" t="str">
        <f>IFERROR(VLOOKUP(B301,'اسماء العملاء'!$A$2:$J$1270,9,FALSE),"")</f>
        <v/>
      </c>
      <c r="G301" s="330" t="str">
        <f>IFERROR(VLOOKUP(B301,'اسماء العملاء'!$A$2:$J$1270,8,FALSE),"")</f>
        <v/>
      </c>
      <c r="H301" s="321" t="str">
        <f>IFERROR(VLOOKUP(B301,'اسماء العملاء'!$A$2:$J$1270,10,FALSE),"")</f>
        <v/>
      </c>
    </row>
    <row r="302" spans="1:8" ht="21.95" customHeight="1">
      <c r="A302" s="326" t="str">
        <f t="shared" ca="1" si="4"/>
        <v/>
      </c>
      <c r="B302" s="324"/>
      <c r="C302" s="125" t="str">
        <f>IFERROR(VLOOKUP(B302,'اسماء العملاء'!$A$2:$E$142,5,FALSE),"")</f>
        <v/>
      </c>
      <c r="D302" s="126" t="str">
        <f>IFERROR(VLOOKUP(B302,'اسماء العملاء'!$A$2:$C$142,2,FALSE),"")</f>
        <v/>
      </c>
      <c r="E302" s="177" t="str">
        <f>IFERROR(VLOOKUP(B302,'اسماء العملاء'!$A$2:$C$142,3,FALSE),"")</f>
        <v/>
      </c>
      <c r="F302" s="330" t="str">
        <f>IFERROR(VLOOKUP(B302,'اسماء العملاء'!$A$2:$J$1270,9,FALSE),"")</f>
        <v/>
      </c>
      <c r="G302" s="330" t="str">
        <f>IFERROR(VLOOKUP(B302,'اسماء العملاء'!$A$2:$J$1270,8,FALSE),"")</f>
        <v/>
      </c>
      <c r="H302" s="321" t="str">
        <f>IFERROR(VLOOKUP(B302,'اسماء العملاء'!$A$2:$J$1270,10,FALSE),"")</f>
        <v/>
      </c>
    </row>
    <row r="303" spans="1:8" ht="21.95" customHeight="1">
      <c r="A303" s="326" t="str">
        <f t="shared" ca="1" si="4"/>
        <v/>
      </c>
      <c r="B303" s="324"/>
      <c r="C303" s="125" t="str">
        <f>IFERROR(VLOOKUP(B303,'اسماء العملاء'!$A$2:$E$142,5,FALSE),"")</f>
        <v/>
      </c>
      <c r="D303" s="126" t="str">
        <f>IFERROR(VLOOKUP(B303,'اسماء العملاء'!$A$2:$C$142,2,FALSE),"")</f>
        <v/>
      </c>
      <c r="E303" s="177" t="str">
        <f>IFERROR(VLOOKUP(B303,'اسماء العملاء'!$A$2:$C$142,3,FALSE),"")</f>
        <v/>
      </c>
      <c r="F303" s="330" t="str">
        <f>IFERROR(VLOOKUP(B303,'اسماء العملاء'!$A$2:$J$1270,9,FALSE),"")</f>
        <v/>
      </c>
      <c r="G303" s="330" t="str">
        <f>IFERROR(VLOOKUP(B303,'اسماء العملاء'!$A$2:$J$1270,8,FALSE),"")</f>
        <v/>
      </c>
      <c r="H303" s="321" t="str">
        <f>IFERROR(VLOOKUP(B303,'اسماء العملاء'!$A$2:$J$1270,10,FALSE),"")</f>
        <v/>
      </c>
    </row>
    <row r="304" spans="1:8" ht="21.95" customHeight="1">
      <c r="A304" s="326" t="str">
        <f t="shared" ca="1" si="4"/>
        <v/>
      </c>
      <c r="B304" s="324"/>
      <c r="C304" s="125" t="str">
        <f>IFERROR(VLOOKUP(B304,'اسماء العملاء'!$A$2:$E$142,5,FALSE),"")</f>
        <v/>
      </c>
      <c r="D304" s="126" t="str">
        <f>IFERROR(VLOOKUP(B304,'اسماء العملاء'!$A$2:$C$142,2,FALSE),"")</f>
        <v/>
      </c>
      <c r="E304" s="177" t="str">
        <f>IFERROR(VLOOKUP(B304,'اسماء العملاء'!$A$2:$C$142,3,FALSE),"")</f>
        <v/>
      </c>
      <c r="F304" s="330" t="str">
        <f>IFERROR(VLOOKUP(B304,'اسماء العملاء'!$A$2:$J$1270,9,FALSE),"")</f>
        <v/>
      </c>
      <c r="G304" s="330" t="str">
        <f>IFERROR(VLOOKUP(B304,'اسماء العملاء'!$A$2:$J$1270,8,FALSE),"")</f>
        <v/>
      </c>
      <c r="H304" s="321" t="str">
        <f>IFERROR(VLOOKUP(B304,'اسماء العملاء'!$A$2:$J$1270,10,FALSE),"")</f>
        <v/>
      </c>
    </row>
    <row r="305" spans="1:8" ht="21.95" customHeight="1">
      <c r="A305" s="326" t="str">
        <f t="shared" ca="1" si="4"/>
        <v/>
      </c>
      <c r="B305" s="324"/>
      <c r="C305" s="125" t="str">
        <f>IFERROR(VLOOKUP(B305,'اسماء العملاء'!$A$2:$E$142,5,FALSE),"")</f>
        <v/>
      </c>
      <c r="D305" s="126" t="str">
        <f>IFERROR(VLOOKUP(B305,'اسماء العملاء'!$A$2:$C$142,2,FALSE),"")</f>
        <v/>
      </c>
      <c r="E305" s="177" t="str">
        <f>IFERROR(VLOOKUP(B305,'اسماء العملاء'!$A$2:$C$142,3,FALSE),"")</f>
        <v/>
      </c>
      <c r="F305" s="330" t="str">
        <f>IFERROR(VLOOKUP(B305,'اسماء العملاء'!$A$2:$J$1270,9,FALSE),"")</f>
        <v/>
      </c>
      <c r="G305" s="330" t="str">
        <f>IFERROR(VLOOKUP(B305,'اسماء العملاء'!$A$2:$J$1270,8,FALSE),"")</f>
        <v/>
      </c>
      <c r="H305" s="321" t="str">
        <f>IFERROR(VLOOKUP(B305,'اسماء العملاء'!$A$2:$J$1270,10,FALSE),"")</f>
        <v/>
      </c>
    </row>
    <row r="306" spans="1:8" ht="21.95" customHeight="1">
      <c r="A306" s="326" t="str">
        <f t="shared" ca="1" si="4"/>
        <v/>
      </c>
      <c r="B306" s="324"/>
      <c r="C306" s="125" t="str">
        <f>IFERROR(VLOOKUP(B306,'اسماء العملاء'!$A$2:$E$142,5,FALSE),"")</f>
        <v/>
      </c>
      <c r="D306" s="126" t="str">
        <f>IFERROR(VLOOKUP(B306,'اسماء العملاء'!$A$2:$C$142,2,FALSE),"")</f>
        <v/>
      </c>
      <c r="E306" s="177" t="str">
        <f>IFERROR(VLOOKUP(B306,'اسماء العملاء'!$A$2:$C$142,3,FALSE),"")</f>
        <v/>
      </c>
      <c r="F306" s="330" t="str">
        <f>IFERROR(VLOOKUP(B306,'اسماء العملاء'!$A$2:$J$1270,9,FALSE),"")</f>
        <v/>
      </c>
      <c r="G306" s="330" t="str">
        <f>IFERROR(VLOOKUP(B306,'اسماء العملاء'!$A$2:$J$1270,8,FALSE),"")</f>
        <v/>
      </c>
      <c r="H306" s="321" t="str">
        <f>IFERROR(VLOOKUP(B306,'اسماء العملاء'!$A$2:$J$1270,10,FALSE),"")</f>
        <v/>
      </c>
    </row>
    <row r="307" spans="1:8" ht="21.95" customHeight="1">
      <c r="A307" s="326" t="str">
        <f t="shared" ca="1" si="4"/>
        <v/>
      </c>
      <c r="B307" s="324"/>
      <c r="C307" s="125" t="str">
        <f>IFERROR(VLOOKUP(B307,'اسماء العملاء'!$A$2:$E$142,5,FALSE),"")</f>
        <v/>
      </c>
      <c r="D307" s="126" t="str">
        <f>IFERROR(VLOOKUP(B307,'اسماء العملاء'!$A$2:$C$142,2,FALSE),"")</f>
        <v/>
      </c>
      <c r="E307" s="177" t="str">
        <f>IFERROR(VLOOKUP(B307,'اسماء العملاء'!$A$2:$C$142,3,FALSE),"")</f>
        <v/>
      </c>
      <c r="F307" s="330" t="str">
        <f>IFERROR(VLOOKUP(B307,'اسماء العملاء'!$A$2:$J$1270,9,FALSE),"")</f>
        <v/>
      </c>
      <c r="G307" s="330" t="str">
        <f>IFERROR(VLOOKUP(B307,'اسماء العملاء'!$A$2:$J$1270,8,FALSE),"")</f>
        <v/>
      </c>
      <c r="H307" s="321" t="str">
        <f>IFERROR(VLOOKUP(B307,'اسماء العملاء'!$A$2:$J$1270,10,FALSE),"")</f>
        <v/>
      </c>
    </row>
    <row r="308" spans="1:8" ht="21.95" customHeight="1">
      <c r="A308" s="326" t="str">
        <f t="shared" ca="1" si="4"/>
        <v/>
      </c>
      <c r="B308" s="324"/>
      <c r="C308" s="125" t="str">
        <f>IFERROR(VLOOKUP(B308,'اسماء العملاء'!$A$2:$E$142,5,FALSE),"")</f>
        <v/>
      </c>
      <c r="D308" s="126" t="str">
        <f>IFERROR(VLOOKUP(B308,'اسماء العملاء'!$A$2:$C$142,2,FALSE),"")</f>
        <v/>
      </c>
      <c r="E308" s="177" t="str">
        <f>IFERROR(VLOOKUP(B308,'اسماء العملاء'!$A$2:$C$142,3,FALSE),"")</f>
        <v/>
      </c>
      <c r="F308" s="330" t="str">
        <f>IFERROR(VLOOKUP(B308,'اسماء العملاء'!$A$2:$J$1270,9,FALSE),"")</f>
        <v/>
      </c>
      <c r="G308" s="330" t="str">
        <f>IFERROR(VLOOKUP(B308,'اسماء العملاء'!$A$2:$J$1270,8,FALSE),"")</f>
        <v/>
      </c>
      <c r="H308" s="321" t="str">
        <f>IFERROR(VLOOKUP(B308,'اسماء العملاء'!$A$2:$J$1270,10,FALSE),"")</f>
        <v/>
      </c>
    </row>
    <row r="309" spans="1:8" ht="21.95" customHeight="1">
      <c r="A309" s="326" t="str">
        <f t="shared" ca="1" si="4"/>
        <v/>
      </c>
      <c r="B309" s="324"/>
      <c r="C309" s="125" t="str">
        <f>IFERROR(VLOOKUP(B309,'اسماء العملاء'!$A$2:$E$142,5,FALSE),"")</f>
        <v/>
      </c>
      <c r="D309" s="126" t="str">
        <f>IFERROR(VLOOKUP(B309,'اسماء العملاء'!$A$2:$C$142,2,FALSE),"")</f>
        <v/>
      </c>
      <c r="E309" s="177" t="str">
        <f>IFERROR(VLOOKUP(B309,'اسماء العملاء'!$A$2:$C$142,3,FALSE),"")</f>
        <v/>
      </c>
      <c r="F309" s="330" t="str">
        <f>IFERROR(VLOOKUP(B309,'اسماء العملاء'!$A$2:$J$1270,9,FALSE),"")</f>
        <v/>
      </c>
      <c r="G309" s="330" t="str">
        <f>IFERROR(VLOOKUP(B309,'اسماء العملاء'!$A$2:$J$1270,8,FALSE),"")</f>
        <v/>
      </c>
      <c r="H309" s="321" t="str">
        <f>IFERROR(VLOOKUP(B309,'اسماء العملاء'!$A$2:$J$1270,10,FALSE),"")</f>
        <v/>
      </c>
    </row>
    <row r="310" spans="1:8" ht="21.95" customHeight="1">
      <c r="A310" s="326" t="str">
        <f t="shared" ca="1" si="4"/>
        <v/>
      </c>
      <c r="B310" s="324"/>
      <c r="C310" s="125" t="str">
        <f>IFERROR(VLOOKUP(B310,'اسماء العملاء'!$A$2:$E$142,5,FALSE),"")</f>
        <v/>
      </c>
      <c r="D310" s="126" t="str">
        <f>IFERROR(VLOOKUP(B310,'اسماء العملاء'!$A$2:$C$142,2,FALSE),"")</f>
        <v/>
      </c>
      <c r="E310" s="177" t="str">
        <f>IFERROR(VLOOKUP(B310,'اسماء العملاء'!$A$2:$C$142,3,FALSE),"")</f>
        <v/>
      </c>
      <c r="F310" s="330" t="str">
        <f>IFERROR(VLOOKUP(B310,'اسماء العملاء'!$A$2:$J$1270,9,FALSE),"")</f>
        <v/>
      </c>
      <c r="G310" s="330" t="str">
        <f>IFERROR(VLOOKUP(B310,'اسماء العملاء'!$A$2:$J$1270,8,FALSE),"")</f>
        <v/>
      </c>
      <c r="H310" s="321" t="str">
        <f>IFERROR(VLOOKUP(B310,'اسماء العملاء'!$A$2:$J$1270,10,FALSE),"")</f>
        <v/>
      </c>
    </row>
    <row r="311" spans="1:8" ht="21.95" customHeight="1">
      <c r="A311" s="326" t="str">
        <f t="shared" ca="1" si="4"/>
        <v/>
      </c>
      <c r="B311" s="324"/>
      <c r="C311" s="125" t="str">
        <f>IFERROR(VLOOKUP(B311,'اسماء العملاء'!$A$2:$E$142,5,FALSE),"")</f>
        <v/>
      </c>
      <c r="D311" s="126" t="str">
        <f>IFERROR(VLOOKUP(B311,'اسماء العملاء'!$A$2:$C$142,2,FALSE),"")</f>
        <v/>
      </c>
      <c r="E311" s="177" t="str">
        <f>IFERROR(VLOOKUP(B311,'اسماء العملاء'!$A$2:$C$142,3,FALSE),"")</f>
        <v/>
      </c>
      <c r="F311" s="330" t="str">
        <f>IFERROR(VLOOKUP(B311,'اسماء العملاء'!$A$2:$J$1270,9,FALSE),"")</f>
        <v/>
      </c>
      <c r="G311" s="330" t="str">
        <f>IFERROR(VLOOKUP(B311,'اسماء العملاء'!$A$2:$J$1270,8,FALSE),"")</f>
        <v/>
      </c>
      <c r="H311" s="321" t="str">
        <f>IFERROR(VLOOKUP(B311,'اسماء العملاء'!$A$2:$J$1270,10,FALSE),"")</f>
        <v/>
      </c>
    </row>
    <row r="312" spans="1:8" ht="21.95" customHeight="1">
      <c r="A312" s="326" t="str">
        <f t="shared" ca="1" si="4"/>
        <v/>
      </c>
      <c r="B312" s="324"/>
      <c r="C312" s="125" t="str">
        <f>IFERROR(VLOOKUP(B312,'اسماء العملاء'!$A$2:$E$142,5,FALSE),"")</f>
        <v/>
      </c>
      <c r="D312" s="126" t="str">
        <f>IFERROR(VLOOKUP(B312,'اسماء العملاء'!$A$2:$C$142,2,FALSE),"")</f>
        <v/>
      </c>
      <c r="E312" s="177" t="str">
        <f>IFERROR(VLOOKUP(B312,'اسماء العملاء'!$A$2:$C$142,3,FALSE),"")</f>
        <v/>
      </c>
      <c r="F312" s="330" t="str">
        <f>IFERROR(VLOOKUP(B312,'اسماء العملاء'!$A$2:$J$1270,9,FALSE),"")</f>
        <v/>
      </c>
      <c r="G312" s="330" t="str">
        <f>IFERROR(VLOOKUP(B312,'اسماء العملاء'!$A$2:$J$1270,8,FALSE),"")</f>
        <v/>
      </c>
      <c r="H312" s="321" t="str">
        <f>IFERROR(VLOOKUP(B312,'اسماء العملاء'!$A$2:$J$1270,10,FALSE),"")</f>
        <v/>
      </c>
    </row>
    <row r="313" spans="1:8" ht="21.95" customHeight="1">
      <c r="A313" s="326" t="str">
        <f t="shared" ca="1" si="4"/>
        <v/>
      </c>
      <c r="B313" s="324"/>
      <c r="C313" s="125" t="str">
        <f>IFERROR(VLOOKUP(B313,'اسماء العملاء'!$A$2:$E$142,5,FALSE),"")</f>
        <v/>
      </c>
      <c r="D313" s="126" t="str">
        <f>IFERROR(VLOOKUP(B313,'اسماء العملاء'!$A$2:$C$142,2,FALSE),"")</f>
        <v/>
      </c>
      <c r="E313" s="177" t="str">
        <f>IFERROR(VLOOKUP(B313,'اسماء العملاء'!$A$2:$C$142,3,FALSE),"")</f>
        <v/>
      </c>
      <c r="F313" s="330" t="str">
        <f>IFERROR(VLOOKUP(B313,'اسماء العملاء'!$A$2:$J$1270,9,FALSE),"")</f>
        <v/>
      </c>
      <c r="G313" s="330" t="str">
        <f>IFERROR(VLOOKUP(B313,'اسماء العملاء'!$A$2:$J$1270,8,FALSE),"")</f>
        <v/>
      </c>
      <c r="H313" s="321" t="str">
        <f>IFERROR(VLOOKUP(B313,'اسماء العملاء'!$A$2:$J$1270,10,FALSE),"")</f>
        <v/>
      </c>
    </row>
    <row r="314" spans="1:8" ht="21.95" customHeight="1">
      <c r="A314" s="326" t="str">
        <f t="shared" ca="1" si="4"/>
        <v/>
      </c>
      <c r="B314" s="324"/>
      <c r="C314" s="125" t="str">
        <f>IFERROR(VLOOKUP(B314,'اسماء العملاء'!$A$2:$E$142,5,FALSE),"")</f>
        <v/>
      </c>
      <c r="D314" s="126" t="str">
        <f>IFERROR(VLOOKUP(B314,'اسماء العملاء'!$A$2:$C$142,2,FALSE),"")</f>
        <v/>
      </c>
      <c r="E314" s="177" t="str">
        <f>IFERROR(VLOOKUP(B314,'اسماء العملاء'!$A$2:$C$142,3,FALSE),"")</f>
        <v/>
      </c>
      <c r="F314" s="330" t="str">
        <f>IFERROR(VLOOKUP(B314,'اسماء العملاء'!$A$2:$J$1270,9,FALSE),"")</f>
        <v/>
      </c>
      <c r="G314" s="330" t="str">
        <f>IFERROR(VLOOKUP(B314,'اسماء العملاء'!$A$2:$J$1270,8,FALSE),"")</f>
        <v/>
      </c>
      <c r="H314" s="321" t="str">
        <f>IFERROR(VLOOKUP(B314,'اسماء العملاء'!$A$2:$J$1270,10,FALSE),"")</f>
        <v/>
      </c>
    </row>
    <row r="315" spans="1:8" ht="21.95" customHeight="1">
      <c r="A315" s="326" t="str">
        <f t="shared" ca="1" si="4"/>
        <v/>
      </c>
      <c r="B315" s="324"/>
      <c r="C315" s="125" t="str">
        <f>IFERROR(VLOOKUP(B315,'اسماء العملاء'!$A$2:$E$142,5,FALSE),"")</f>
        <v/>
      </c>
      <c r="D315" s="126" t="str">
        <f>IFERROR(VLOOKUP(B315,'اسماء العملاء'!$A$2:$C$142,2,FALSE),"")</f>
        <v/>
      </c>
      <c r="E315" s="177" t="str">
        <f>IFERROR(VLOOKUP(B315,'اسماء العملاء'!$A$2:$C$142,3,FALSE),"")</f>
        <v/>
      </c>
      <c r="F315" s="330" t="str">
        <f>IFERROR(VLOOKUP(B315,'اسماء العملاء'!$A$2:$J$1270,9,FALSE),"")</f>
        <v/>
      </c>
      <c r="G315" s="330" t="str">
        <f>IFERROR(VLOOKUP(B315,'اسماء العملاء'!$A$2:$J$1270,8,FALSE),"")</f>
        <v/>
      </c>
      <c r="H315" s="321" t="str">
        <f>IFERROR(VLOOKUP(B315,'اسماء العملاء'!$A$2:$J$1270,10,FALSE),"")</f>
        <v/>
      </c>
    </row>
    <row r="316" spans="1:8" ht="21.95" customHeight="1">
      <c r="A316" s="326" t="str">
        <f t="shared" ca="1" si="4"/>
        <v/>
      </c>
      <c r="B316" s="324"/>
      <c r="C316" s="125" t="str">
        <f>IFERROR(VLOOKUP(B316,'اسماء العملاء'!$A$2:$E$142,5,FALSE),"")</f>
        <v/>
      </c>
      <c r="D316" s="126" t="str">
        <f>IFERROR(VLOOKUP(B316,'اسماء العملاء'!$A$2:$C$142,2,FALSE),"")</f>
        <v/>
      </c>
      <c r="E316" s="177" t="str">
        <f>IFERROR(VLOOKUP(B316,'اسماء العملاء'!$A$2:$C$142,3,FALSE),"")</f>
        <v/>
      </c>
      <c r="F316" s="330" t="str">
        <f>IFERROR(VLOOKUP(B316,'اسماء العملاء'!$A$2:$J$1270,9,FALSE),"")</f>
        <v/>
      </c>
      <c r="G316" s="330" t="str">
        <f>IFERROR(VLOOKUP(B316,'اسماء العملاء'!$A$2:$J$1270,8,FALSE),"")</f>
        <v/>
      </c>
      <c r="H316" s="321" t="str">
        <f>IFERROR(VLOOKUP(B316,'اسماء العملاء'!$A$2:$J$1270,10,FALSE),"")</f>
        <v/>
      </c>
    </row>
    <row r="317" spans="1:8" ht="21.95" customHeight="1">
      <c r="A317" s="326" t="str">
        <f t="shared" ca="1" si="4"/>
        <v/>
      </c>
      <c r="B317" s="324"/>
      <c r="C317" s="125" t="str">
        <f>IFERROR(VLOOKUP(B317,'اسماء العملاء'!$A$2:$E$142,5,FALSE),"")</f>
        <v/>
      </c>
      <c r="D317" s="126" t="str">
        <f>IFERROR(VLOOKUP(B317,'اسماء العملاء'!$A$2:$C$142,2,FALSE),"")</f>
        <v/>
      </c>
      <c r="E317" s="177" t="str">
        <f>IFERROR(VLOOKUP(B317,'اسماء العملاء'!$A$2:$C$142,3,FALSE),"")</f>
        <v/>
      </c>
      <c r="F317" s="330" t="str">
        <f>IFERROR(VLOOKUP(B317,'اسماء العملاء'!$A$2:$J$1270,9,FALSE),"")</f>
        <v/>
      </c>
      <c r="G317" s="330" t="str">
        <f>IFERROR(VLOOKUP(B317,'اسماء العملاء'!$A$2:$J$1270,8,FALSE),"")</f>
        <v/>
      </c>
      <c r="H317" s="321" t="str">
        <f>IFERROR(VLOOKUP(B317,'اسماء العملاء'!$A$2:$J$1270,10,FALSE),"")</f>
        <v/>
      </c>
    </row>
    <row r="318" spans="1:8" ht="21.95" customHeight="1">
      <c r="A318" s="326" t="str">
        <f t="shared" ca="1" si="4"/>
        <v/>
      </c>
      <c r="B318" s="324"/>
      <c r="C318" s="125" t="str">
        <f>IFERROR(VLOOKUP(B318,'اسماء العملاء'!$A$2:$E$142,5,FALSE),"")</f>
        <v/>
      </c>
      <c r="D318" s="126" t="str">
        <f>IFERROR(VLOOKUP(B318,'اسماء العملاء'!$A$2:$C$142,2,FALSE),"")</f>
        <v/>
      </c>
      <c r="E318" s="177" t="str">
        <f>IFERROR(VLOOKUP(B318,'اسماء العملاء'!$A$2:$C$142,3,FALSE),"")</f>
        <v/>
      </c>
      <c r="F318" s="330" t="str">
        <f>IFERROR(VLOOKUP(B318,'اسماء العملاء'!$A$2:$J$1270,9,FALSE),"")</f>
        <v/>
      </c>
      <c r="G318" s="330" t="str">
        <f>IFERROR(VLOOKUP(B318,'اسماء العملاء'!$A$2:$J$1270,8,FALSE),"")</f>
        <v/>
      </c>
      <c r="H318" s="321" t="str">
        <f>IFERROR(VLOOKUP(B318,'اسماء العملاء'!$A$2:$J$1270,10,FALSE),"")</f>
        <v/>
      </c>
    </row>
    <row r="319" spans="1:8" ht="21.95" customHeight="1">
      <c r="A319" s="326" t="str">
        <f t="shared" ca="1" si="4"/>
        <v/>
      </c>
      <c r="B319" s="324"/>
      <c r="C319" s="125" t="str">
        <f>IFERROR(VLOOKUP(B319,'اسماء العملاء'!$A$2:$E$142,5,FALSE),"")</f>
        <v/>
      </c>
      <c r="D319" s="126" t="str">
        <f>IFERROR(VLOOKUP(B319,'اسماء العملاء'!$A$2:$C$142,2,FALSE),"")</f>
        <v/>
      </c>
      <c r="E319" s="177" t="str">
        <f>IFERROR(VLOOKUP(B319,'اسماء العملاء'!$A$2:$C$142,3,FALSE),"")</f>
        <v/>
      </c>
      <c r="F319" s="330" t="str">
        <f>IFERROR(VLOOKUP(B319,'اسماء العملاء'!$A$2:$J$1270,9,FALSE),"")</f>
        <v/>
      </c>
      <c r="G319" s="330" t="str">
        <f>IFERROR(VLOOKUP(B319,'اسماء العملاء'!$A$2:$J$1270,8,FALSE),"")</f>
        <v/>
      </c>
      <c r="H319" s="321" t="str">
        <f>IFERROR(VLOOKUP(B319,'اسماء العملاء'!$A$2:$J$1270,10,FALSE),"")</f>
        <v/>
      </c>
    </row>
    <row r="320" spans="1:8" ht="21.95" customHeight="1">
      <c r="A320" s="326" t="str">
        <f t="shared" ca="1" si="4"/>
        <v/>
      </c>
      <c r="B320" s="324"/>
      <c r="C320" s="125" t="str">
        <f>IFERROR(VLOOKUP(B320,'اسماء العملاء'!$A$2:$E$142,5,FALSE),"")</f>
        <v/>
      </c>
      <c r="D320" s="126" t="str">
        <f>IFERROR(VLOOKUP(B320,'اسماء العملاء'!$A$2:$C$142,2,FALSE),"")</f>
        <v/>
      </c>
      <c r="E320" s="177" t="str">
        <f>IFERROR(VLOOKUP(B320,'اسماء العملاء'!$A$2:$C$142,3,FALSE),"")</f>
        <v/>
      </c>
      <c r="F320" s="330" t="str">
        <f>IFERROR(VLOOKUP(B320,'اسماء العملاء'!$A$2:$J$1270,9,FALSE),"")</f>
        <v/>
      </c>
      <c r="G320" s="330" t="str">
        <f>IFERROR(VLOOKUP(B320,'اسماء العملاء'!$A$2:$J$1270,8,FALSE),"")</f>
        <v/>
      </c>
      <c r="H320" s="321" t="str">
        <f>IFERROR(VLOOKUP(B320,'اسماء العملاء'!$A$2:$J$1270,10,FALSE),"")</f>
        <v/>
      </c>
    </row>
    <row r="321" spans="1:8" ht="21.95" customHeight="1">
      <c r="A321" s="326" t="str">
        <f t="shared" ca="1" si="4"/>
        <v/>
      </c>
      <c r="B321" s="324"/>
      <c r="C321" s="125" t="str">
        <f>IFERROR(VLOOKUP(B321,'اسماء العملاء'!$A$2:$E$142,5,FALSE),"")</f>
        <v/>
      </c>
      <c r="D321" s="126" t="str">
        <f>IFERROR(VLOOKUP(B321,'اسماء العملاء'!$A$2:$C$142,2,FALSE),"")</f>
        <v/>
      </c>
      <c r="E321" s="177" t="str">
        <f>IFERROR(VLOOKUP(B321,'اسماء العملاء'!$A$2:$C$142,3,FALSE),"")</f>
        <v/>
      </c>
      <c r="F321" s="330" t="str">
        <f>IFERROR(VLOOKUP(B321,'اسماء العملاء'!$A$2:$J$1270,9,FALSE),"")</f>
        <v/>
      </c>
      <c r="G321" s="330" t="str">
        <f>IFERROR(VLOOKUP(B321,'اسماء العملاء'!$A$2:$J$1270,8,FALSE),"")</f>
        <v/>
      </c>
      <c r="H321" s="321" t="str">
        <f>IFERROR(VLOOKUP(B321,'اسماء العملاء'!$A$2:$J$1270,10,FALSE),"")</f>
        <v/>
      </c>
    </row>
    <row r="322" spans="1:8" ht="21.95" customHeight="1">
      <c r="A322" s="326" t="str">
        <f t="shared" ca="1" si="4"/>
        <v/>
      </c>
      <c r="B322" s="324"/>
      <c r="C322" s="125" t="str">
        <f>IFERROR(VLOOKUP(B322,'اسماء العملاء'!$A$2:$E$142,5,FALSE),"")</f>
        <v/>
      </c>
      <c r="D322" s="126" t="str">
        <f>IFERROR(VLOOKUP(B322,'اسماء العملاء'!$A$2:$C$142,2,FALSE),"")</f>
        <v/>
      </c>
      <c r="E322" s="177" t="str">
        <f>IFERROR(VLOOKUP(B322,'اسماء العملاء'!$A$2:$C$142,3,FALSE),"")</f>
        <v/>
      </c>
      <c r="F322" s="330" t="str">
        <f>IFERROR(VLOOKUP(B322,'اسماء العملاء'!$A$2:$J$1270,9,FALSE),"")</f>
        <v/>
      </c>
      <c r="G322" s="330" t="str">
        <f>IFERROR(VLOOKUP(B322,'اسماء العملاء'!$A$2:$J$1270,8,FALSE),"")</f>
        <v/>
      </c>
      <c r="H322" s="321" t="str">
        <f>IFERROR(VLOOKUP(B322,'اسماء العملاء'!$A$2:$J$1270,10,FALSE),"")</f>
        <v/>
      </c>
    </row>
    <row r="323" spans="1:8" ht="21.95" customHeight="1">
      <c r="A323" s="326" t="str">
        <f t="shared" ca="1" si="4"/>
        <v/>
      </c>
      <c r="B323" s="324"/>
      <c r="C323" s="125" t="str">
        <f>IFERROR(VLOOKUP(B323,'اسماء العملاء'!$A$2:$E$142,5,FALSE),"")</f>
        <v/>
      </c>
      <c r="D323" s="126" t="str">
        <f>IFERROR(VLOOKUP(B323,'اسماء العملاء'!$A$2:$C$142,2,FALSE),"")</f>
        <v/>
      </c>
      <c r="E323" s="177" t="str">
        <f>IFERROR(VLOOKUP(B323,'اسماء العملاء'!$A$2:$C$142,3,FALSE),"")</f>
        <v/>
      </c>
      <c r="F323" s="330" t="str">
        <f>IFERROR(VLOOKUP(B323,'اسماء العملاء'!$A$2:$J$1270,9,FALSE),"")</f>
        <v/>
      </c>
      <c r="G323" s="330" t="str">
        <f>IFERROR(VLOOKUP(B323,'اسماء العملاء'!$A$2:$J$1270,8,FALSE),"")</f>
        <v/>
      </c>
      <c r="H323" s="321" t="str">
        <f>IFERROR(VLOOKUP(B323,'اسماء العملاء'!$A$2:$J$1270,10,FALSE),"")</f>
        <v/>
      </c>
    </row>
    <row r="324" spans="1:8" ht="21.95" customHeight="1">
      <c r="A324" s="326" t="str">
        <f t="shared" ref="A324:A387" ca="1" si="5">IF(B324="","",TODAY())</f>
        <v/>
      </c>
      <c r="B324" s="324"/>
      <c r="C324" s="125" t="str">
        <f>IFERROR(VLOOKUP(B324,'اسماء العملاء'!$A$2:$E$142,5,FALSE),"")</f>
        <v/>
      </c>
      <c r="D324" s="126" t="str">
        <f>IFERROR(VLOOKUP(B324,'اسماء العملاء'!$A$2:$C$142,2,FALSE),"")</f>
        <v/>
      </c>
      <c r="E324" s="177" t="str">
        <f>IFERROR(VLOOKUP(B324,'اسماء العملاء'!$A$2:$C$142,3,FALSE),"")</f>
        <v/>
      </c>
      <c r="F324" s="330" t="str">
        <f>IFERROR(VLOOKUP(B324,'اسماء العملاء'!$A$2:$J$1270,9,FALSE),"")</f>
        <v/>
      </c>
      <c r="G324" s="330" t="str">
        <f>IFERROR(VLOOKUP(B324,'اسماء العملاء'!$A$2:$J$1270,8,FALSE),"")</f>
        <v/>
      </c>
      <c r="H324" s="321" t="str">
        <f>IFERROR(VLOOKUP(B324,'اسماء العملاء'!$A$2:$J$1270,10,FALSE),"")</f>
        <v/>
      </c>
    </row>
    <row r="325" spans="1:8" ht="21.95" customHeight="1">
      <c r="A325" s="326" t="str">
        <f t="shared" ca="1" si="5"/>
        <v/>
      </c>
      <c r="B325" s="324"/>
      <c r="C325" s="125" t="str">
        <f>IFERROR(VLOOKUP(B325,'اسماء العملاء'!$A$2:$E$142,5,FALSE),"")</f>
        <v/>
      </c>
      <c r="D325" s="126" t="str">
        <f>IFERROR(VLOOKUP(B325,'اسماء العملاء'!$A$2:$C$142,2,FALSE),"")</f>
        <v/>
      </c>
      <c r="E325" s="177" t="str">
        <f>IFERROR(VLOOKUP(B325,'اسماء العملاء'!$A$2:$C$142,3,FALSE),"")</f>
        <v/>
      </c>
      <c r="F325" s="330" t="str">
        <f>IFERROR(VLOOKUP(B325,'اسماء العملاء'!$A$2:$J$1270,9,FALSE),"")</f>
        <v/>
      </c>
      <c r="G325" s="330" t="str">
        <f>IFERROR(VLOOKUP(B325,'اسماء العملاء'!$A$2:$J$1270,8,FALSE),"")</f>
        <v/>
      </c>
      <c r="H325" s="321" t="str">
        <f>IFERROR(VLOOKUP(B325,'اسماء العملاء'!$A$2:$J$1270,10,FALSE),"")</f>
        <v/>
      </c>
    </row>
    <row r="326" spans="1:8" ht="21.95" customHeight="1">
      <c r="A326" s="326" t="str">
        <f t="shared" ca="1" si="5"/>
        <v/>
      </c>
      <c r="B326" s="324"/>
      <c r="C326" s="125" t="str">
        <f>IFERROR(VLOOKUP(B326,'اسماء العملاء'!$A$2:$E$142,5,FALSE),"")</f>
        <v/>
      </c>
      <c r="D326" s="126" t="str">
        <f>IFERROR(VLOOKUP(B326,'اسماء العملاء'!$A$2:$C$142,2,FALSE),"")</f>
        <v/>
      </c>
      <c r="E326" s="177" t="str">
        <f>IFERROR(VLOOKUP(B326,'اسماء العملاء'!$A$2:$C$142,3,FALSE),"")</f>
        <v/>
      </c>
      <c r="F326" s="330" t="str">
        <f>IFERROR(VLOOKUP(B326,'اسماء العملاء'!$A$2:$J$1270,9,FALSE),"")</f>
        <v/>
      </c>
      <c r="G326" s="330" t="str">
        <f>IFERROR(VLOOKUP(B326,'اسماء العملاء'!$A$2:$J$1270,8,FALSE),"")</f>
        <v/>
      </c>
      <c r="H326" s="321" t="str">
        <f>IFERROR(VLOOKUP(B326,'اسماء العملاء'!$A$2:$J$1270,10,FALSE),"")</f>
        <v/>
      </c>
    </row>
    <row r="327" spans="1:8" ht="21.95" customHeight="1">
      <c r="A327" s="326" t="str">
        <f t="shared" ca="1" si="5"/>
        <v/>
      </c>
      <c r="B327" s="324"/>
      <c r="C327" s="125" t="str">
        <f>IFERROR(VLOOKUP(B327,'اسماء العملاء'!$A$2:$E$142,5,FALSE),"")</f>
        <v/>
      </c>
      <c r="D327" s="126" t="str">
        <f>IFERROR(VLOOKUP(B327,'اسماء العملاء'!$A$2:$C$142,2,FALSE),"")</f>
        <v/>
      </c>
      <c r="E327" s="177" t="str">
        <f>IFERROR(VLOOKUP(B327,'اسماء العملاء'!$A$2:$C$142,3,FALSE),"")</f>
        <v/>
      </c>
      <c r="F327" s="330" t="str">
        <f>IFERROR(VLOOKUP(B327,'اسماء العملاء'!$A$2:$J$1270,9,FALSE),"")</f>
        <v/>
      </c>
      <c r="G327" s="330" t="str">
        <f>IFERROR(VLOOKUP(B327,'اسماء العملاء'!$A$2:$J$1270,8,FALSE),"")</f>
        <v/>
      </c>
      <c r="H327" s="321" t="str">
        <f>IFERROR(VLOOKUP(B327,'اسماء العملاء'!$A$2:$J$1270,10,FALSE),"")</f>
        <v/>
      </c>
    </row>
    <row r="328" spans="1:8" ht="21.95" customHeight="1">
      <c r="A328" s="326" t="str">
        <f t="shared" ca="1" si="5"/>
        <v/>
      </c>
      <c r="B328" s="324"/>
      <c r="C328" s="125" t="str">
        <f>IFERROR(VLOOKUP(B328,'اسماء العملاء'!$A$2:$E$142,5,FALSE),"")</f>
        <v/>
      </c>
      <c r="D328" s="126" t="str">
        <f>IFERROR(VLOOKUP(B328,'اسماء العملاء'!$A$2:$C$142,2,FALSE),"")</f>
        <v/>
      </c>
      <c r="E328" s="177" t="str">
        <f>IFERROR(VLOOKUP(B328,'اسماء العملاء'!$A$2:$C$142,3,FALSE),"")</f>
        <v/>
      </c>
      <c r="F328" s="330" t="str">
        <f>IFERROR(VLOOKUP(B328,'اسماء العملاء'!$A$2:$J$1270,9,FALSE),"")</f>
        <v/>
      </c>
      <c r="G328" s="330" t="str">
        <f>IFERROR(VLOOKUP(B328,'اسماء العملاء'!$A$2:$J$1270,8,FALSE),"")</f>
        <v/>
      </c>
      <c r="H328" s="321" t="str">
        <f>IFERROR(VLOOKUP(B328,'اسماء العملاء'!$A$2:$J$1270,10,FALSE),"")</f>
        <v/>
      </c>
    </row>
    <row r="329" spans="1:8" ht="21.95" customHeight="1">
      <c r="A329" s="326" t="str">
        <f t="shared" ca="1" si="5"/>
        <v/>
      </c>
      <c r="B329" s="324"/>
      <c r="C329" s="125" t="str">
        <f>IFERROR(VLOOKUP(B329,'اسماء العملاء'!$A$2:$E$142,5,FALSE),"")</f>
        <v/>
      </c>
      <c r="D329" s="126" t="str">
        <f>IFERROR(VLOOKUP(B329,'اسماء العملاء'!$A$2:$C$142,2,FALSE),"")</f>
        <v/>
      </c>
      <c r="E329" s="177" t="str">
        <f>IFERROR(VLOOKUP(B329,'اسماء العملاء'!$A$2:$C$142,3,FALSE),"")</f>
        <v/>
      </c>
      <c r="F329" s="330" t="str">
        <f>IFERROR(VLOOKUP(B329,'اسماء العملاء'!$A$2:$J$1270,9,FALSE),"")</f>
        <v/>
      </c>
      <c r="G329" s="330" t="str">
        <f>IFERROR(VLOOKUP(B329,'اسماء العملاء'!$A$2:$J$1270,8,FALSE),"")</f>
        <v/>
      </c>
      <c r="H329" s="321" t="str">
        <f>IFERROR(VLOOKUP(B329,'اسماء العملاء'!$A$2:$J$1270,10,FALSE),"")</f>
        <v/>
      </c>
    </row>
    <row r="330" spans="1:8" ht="21.95" customHeight="1">
      <c r="A330" s="326" t="str">
        <f t="shared" ca="1" si="5"/>
        <v/>
      </c>
      <c r="B330" s="324"/>
      <c r="C330" s="125" t="str">
        <f>IFERROR(VLOOKUP(B330,'اسماء العملاء'!$A$2:$E$142,5,FALSE),"")</f>
        <v/>
      </c>
      <c r="D330" s="126" t="str">
        <f>IFERROR(VLOOKUP(B330,'اسماء العملاء'!$A$2:$C$142,2,FALSE),"")</f>
        <v/>
      </c>
      <c r="E330" s="177" t="str">
        <f>IFERROR(VLOOKUP(B330,'اسماء العملاء'!$A$2:$C$142,3,FALSE),"")</f>
        <v/>
      </c>
      <c r="F330" s="330" t="str">
        <f>IFERROR(VLOOKUP(B330,'اسماء العملاء'!$A$2:$J$1270,9,FALSE),"")</f>
        <v/>
      </c>
      <c r="G330" s="330" t="str">
        <f>IFERROR(VLOOKUP(B330,'اسماء العملاء'!$A$2:$J$1270,8,FALSE),"")</f>
        <v/>
      </c>
      <c r="H330" s="321" t="str">
        <f>IFERROR(VLOOKUP(B330,'اسماء العملاء'!$A$2:$J$1270,10,FALSE),"")</f>
        <v/>
      </c>
    </row>
    <row r="331" spans="1:8" ht="21.95" customHeight="1">
      <c r="A331" s="326" t="str">
        <f t="shared" ca="1" si="5"/>
        <v/>
      </c>
      <c r="B331" s="324"/>
      <c r="C331" s="125" t="str">
        <f>IFERROR(VLOOKUP(B331,'اسماء العملاء'!$A$2:$E$142,5,FALSE),"")</f>
        <v/>
      </c>
      <c r="D331" s="126" t="str">
        <f>IFERROR(VLOOKUP(B331,'اسماء العملاء'!$A$2:$C$142,2,FALSE),"")</f>
        <v/>
      </c>
      <c r="E331" s="177" t="str">
        <f>IFERROR(VLOOKUP(B331,'اسماء العملاء'!$A$2:$C$142,3,FALSE),"")</f>
        <v/>
      </c>
      <c r="F331" s="330" t="str">
        <f>IFERROR(VLOOKUP(B331,'اسماء العملاء'!$A$2:$J$1270,9,FALSE),"")</f>
        <v/>
      </c>
      <c r="G331" s="330" t="str">
        <f>IFERROR(VLOOKUP(B331,'اسماء العملاء'!$A$2:$J$1270,8,FALSE),"")</f>
        <v/>
      </c>
      <c r="H331" s="321" t="str">
        <f>IFERROR(VLOOKUP(B331,'اسماء العملاء'!$A$2:$J$1270,10,FALSE),"")</f>
        <v/>
      </c>
    </row>
    <row r="332" spans="1:8" ht="21.95" customHeight="1">
      <c r="A332" s="326" t="str">
        <f t="shared" ca="1" si="5"/>
        <v/>
      </c>
      <c r="B332" s="324"/>
      <c r="C332" s="125" t="str">
        <f>IFERROR(VLOOKUP(B332,'اسماء العملاء'!$A$2:$E$142,5,FALSE),"")</f>
        <v/>
      </c>
      <c r="D332" s="126" t="str">
        <f>IFERROR(VLOOKUP(B332,'اسماء العملاء'!$A$2:$C$142,2,FALSE),"")</f>
        <v/>
      </c>
      <c r="E332" s="177" t="str">
        <f>IFERROR(VLOOKUP(B332,'اسماء العملاء'!$A$2:$C$142,3,FALSE),"")</f>
        <v/>
      </c>
      <c r="F332" s="330" t="str">
        <f>IFERROR(VLOOKUP(B332,'اسماء العملاء'!$A$2:$J$1270,9,FALSE),"")</f>
        <v/>
      </c>
      <c r="G332" s="330" t="str">
        <f>IFERROR(VLOOKUP(B332,'اسماء العملاء'!$A$2:$J$1270,8,FALSE),"")</f>
        <v/>
      </c>
      <c r="H332" s="321" t="str">
        <f>IFERROR(VLOOKUP(B332,'اسماء العملاء'!$A$2:$J$1270,10,FALSE),"")</f>
        <v/>
      </c>
    </row>
    <row r="333" spans="1:8" ht="21.95" customHeight="1">
      <c r="A333" s="326" t="str">
        <f t="shared" ca="1" si="5"/>
        <v/>
      </c>
      <c r="B333" s="324"/>
      <c r="C333" s="125" t="str">
        <f>IFERROR(VLOOKUP(B333,'اسماء العملاء'!$A$2:$E$142,5,FALSE),"")</f>
        <v/>
      </c>
      <c r="D333" s="126" t="str">
        <f>IFERROR(VLOOKUP(B333,'اسماء العملاء'!$A$2:$C$142,2,FALSE),"")</f>
        <v/>
      </c>
      <c r="E333" s="177" t="str">
        <f>IFERROR(VLOOKUP(B333,'اسماء العملاء'!$A$2:$C$142,3,FALSE),"")</f>
        <v/>
      </c>
      <c r="F333" s="330" t="str">
        <f>IFERROR(VLOOKUP(B333,'اسماء العملاء'!$A$2:$J$1270,9,FALSE),"")</f>
        <v/>
      </c>
      <c r="G333" s="330" t="str">
        <f>IFERROR(VLOOKUP(B333,'اسماء العملاء'!$A$2:$J$1270,8,FALSE),"")</f>
        <v/>
      </c>
      <c r="H333" s="321" t="str">
        <f>IFERROR(VLOOKUP(B333,'اسماء العملاء'!$A$2:$J$1270,10,FALSE),"")</f>
        <v/>
      </c>
    </row>
    <row r="334" spans="1:8" ht="21.95" customHeight="1">
      <c r="A334" s="326" t="str">
        <f t="shared" ca="1" si="5"/>
        <v/>
      </c>
      <c r="B334" s="324"/>
      <c r="C334" s="125" t="str">
        <f>IFERROR(VLOOKUP(B334,'اسماء العملاء'!$A$2:$E$142,5,FALSE),"")</f>
        <v/>
      </c>
      <c r="D334" s="126" t="str">
        <f>IFERROR(VLOOKUP(B334,'اسماء العملاء'!$A$2:$C$142,2,FALSE),"")</f>
        <v/>
      </c>
      <c r="E334" s="177" t="str">
        <f>IFERROR(VLOOKUP(B334,'اسماء العملاء'!$A$2:$C$142,3,FALSE),"")</f>
        <v/>
      </c>
      <c r="F334" s="330" t="str">
        <f>IFERROR(VLOOKUP(B334,'اسماء العملاء'!$A$2:$J$1270,9,FALSE),"")</f>
        <v/>
      </c>
      <c r="G334" s="330" t="str">
        <f>IFERROR(VLOOKUP(B334,'اسماء العملاء'!$A$2:$J$1270,8,FALSE),"")</f>
        <v/>
      </c>
      <c r="H334" s="321" t="str">
        <f>IFERROR(VLOOKUP(B334,'اسماء العملاء'!$A$2:$J$1270,10,FALSE),"")</f>
        <v/>
      </c>
    </row>
    <row r="335" spans="1:8" ht="21.95" customHeight="1">
      <c r="A335" s="326" t="str">
        <f t="shared" ca="1" si="5"/>
        <v/>
      </c>
      <c r="B335" s="324"/>
      <c r="C335" s="125" t="str">
        <f>IFERROR(VLOOKUP(B335,'اسماء العملاء'!$A$2:$E$142,5,FALSE),"")</f>
        <v/>
      </c>
      <c r="D335" s="126" t="str">
        <f>IFERROR(VLOOKUP(B335,'اسماء العملاء'!$A$2:$C$142,2,FALSE),"")</f>
        <v/>
      </c>
      <c r="E335" s="177" t="str">
        <f>IFERROR(VLOOKUP(B335,'اسماء العملاء'!$A$2:$C$142,3,FALSE),"")</f>
        <v/>
      </c>
      <c r="F335" s="330" t="str">
        <f>IFERROR(VLOOKUP(B335,'اسماء العملاء'!$A$2:$J$1270,9,FALSE),"")</f>
        <v/>
      </c>
      <c r="G335" s="330" t="str">
        <f>IFERROR(VLOOKUP(B335,'اسماء العملاء'!$A$2:$J$1270,8,FALSE),"")</f>
        <v/>
      </c>
      <c r="H335" s="321" t="str">
        <f>IFERROR(VLOOKUP(B335,'اسماء العملاء'!$A$2:$J$1270,10,FALSE),"")</f>
        <v/>
      </c>
    </row>
    <row r="336" spans="1:8" ht="21.95" customHeight="1">
      <c r="A336" s="326" t="str">
        <f t="shared" ca="1" si="5"/>
        <v/>
      </c>
      <c r="B336" s="324"/>
      <c r="C336" s="125" t="str">
        <f>IFERROR(VLOOKUP(B336,'اسماء العملاء'!$A$2:$E$142,5,FALSE),"")</f>
        <v/>
      </c>
      <c r="D336" s="126" t="str">
        <f>IFERROR(VLOOKUP(B336,'اسماء العملاء'!$A$2:$C$142,2,FALSE),"")</f>
        <v/>
      </c>
      <c r="E336" s="177" t="str">
        <f>IFERROR(VLOOKUP(B336,'اسماء العملاء'!$A$2:$C$142,3,FALSE),"")</f>
        <v/>
      </c>
      <c r="F336" s="330" t="str">
        <f>IFERROR(VLOOKUP(B336,'اسماء العملاء'!$A$2:$J$1270,9,FALSE),"")</f>
        <v/>
      </c>
      <c r="G336" s="330" t="str">
        <f>IFERROR(VLOOKUP(B336,'اسماء العملاء'!$A$2:$J$1270,8,FALSE),"")</f>
        <v/>
      </c>
      <c r="H336" s="321" t="str">
        <f>IFERROR(VLOOKUP(B336,'اسماء العملاء'!$A$2:$J$1270,10,FALSE),"")</f>
        <v/>
      </c>
    </row>
    <row r="337" spans="1:8" ht="21.95" customHeight="1">
      <c r="A337" s="326" t="str">
        <f t="shared" ca="1" si="5"/>
        <v/>
      </c>
      <c r="B337" s="324"/>
      <c r="C337" s="125" t="str">
        <f>IFERROR(VLOOKUP(B337,'اسماء العملاء'!$A$2:$E$142,5,FALSE),"")</f>
        <v/>
      </c>
      <c r="D337" s="126" t="str">
        <f>IFERROR(VLOOKUP(B337,'اسماء العملاء'!$A$2:$C$142,2,FALSE),"")</f>
        <v/>
      </c>
      <c r="E337" s="177" t="str">
        <f>IFERROR(VLOOKUP(B337,'اسماء العملاء'!$A$2:$C$142,3,FALSE),"")</f>
        <v/>
      </c>
      <c r="F337" s="330" t="str">
        <f>IFERROR(VLOOKUP(B337,'اسماء العملاء'!$A$2:$J$1270,9,FALSE),"")</f>
        <v/>
      </c>
      <c r="G337" s="330" t="str">
        <f>IFERROR(VLOOKUP(B337,'اسماء العملاء'!$A$2:$J$1270,8,FALSE),"")</f>
        <v/>
      </c>
      <c r="H337" s="321" t="str">
        <f>IFERROR(VLOOKUP(B337,'اسماء العملاء'!$A$2:$J$1270,10,FALSE),"")</f>
        <v/>
      </c>
    </row>
    <row r="338" spans="1:8" ht="21.95" customHeight="1">
      <c r="A338" s="326" t="str">
        <f t="shared" ca="1" si="5"/>
        <v/>
      </c>
      <c r="B338" s="324"/>
      <c r="C338" s="125" t="str">
        <f>IFERROR(VLOOKUP(B338,'اسماء العملاء'!$A$2:$E$142,5,FALSE),"")</f>
        <v/>
      </c>
      <c r="D338" s="126" t="str">
        <f>IFERROR(VLOOKUP(B338,'اسماء العملاء'!$A$2:$C$142,2,FALSE),"")</f>
        <v/>
      </c>
      <c r="E338" s="177" t="str">
        <f>IFERROR(VLOOKUP(B338,'اسماء العملاء'!$A$2:$C$142,3,FALSE),"")</f>
        <v/>
      </c>
      <c r="F338" s="330" t="str">
        <f>IFERROR(VLOOKUP(B338,'اسماء العملاء'!$A$2:$J$1270,9,FALSE),"")</f>
        <v/>
      </c>
      <c r="G338" s="330" t="str">
        <f>IFERROR(VLOOKUP(B338,'اسماء العملاء'!$A$2:$J$1270,8,FALSE),"")</f>
        <v/>
      </c>
      <c r="H338" s="321" t="str">
        <f>IFERROR(VLOOKUP(B338,'اسماء العملاء'!$A$2:$J$1270,10,FALSE),"")</f>
        <v/>
      </c>
    </row>
    <row r="339" spans="1:8" ht="21.95" customHeight="1">
      <c r="A339" s="326" t="str">
        <f t="shared" ca="1" si="5"/>
        <v/>
      </c>
      <c r="B339" s="324"/>
      <c r="C339" s="125" t="str">
        <f>IFERROR(VLOOKUP(B339,'اسماء العملاء'!$A$2:$E$142,5,FALSE),"")</f>
        <v/>
      </c>
      <c r="D339" s="126" t="str">
        <f>IFERROR(VLOOKUP(B339,'اسماء العملاء'!$A$2:$C$142,2,FALSE),"")</f>
        <v/>
      </c>
      <c r="E339" s="177" t="str">
        <f>IFERROR(VLOOKUP(B339,'اسماء العملاء'!$A$2:$C$142,3,FALSE),"")</f>
        <v/>
      </c>
      <c r="F339" s="330" t="str">
        <f>IFERROR(VLOOKUP(B339,'اسماء العملاء'!$A$2:$J$1270,9,FALSE),"")</f>
        <v/>
      </c>
      <c r="G339" s="330" t="str">
        <f>IFERROR(VLOOKUP(B339,'اسماء العملاء'!$A$2:$J$1270,8,FALSE),"")</f>
        <v/>
      </c>
      <c r="H339" s="321" t="str">
        <f>IFERROR(VLOOKUP(B339,'اسماء العملاء'!$A$2:$J$1270,10,FALSE),"")</f>
        <v/>
      </c>
    </row>
    <row r="340" spans="1:8" ht="21.95" customHeight="1">
      <c r="A340" s="326" t="str">
        <f t="shared" ca="1" si="5"/>
        <v/>
      </c>
      <c r="B340" s="324"/>
      <c r="C340" s="125" t="str">
        <f>IFERROR(VLOOKUP(B340,'اسماء العملاء'!$A$2:$E$142,5,FALSE),"")</f>
        <v/>
      </c>
      <c r="D340" s="126" t="str">
        <f>IFERROR(VLOOKUP(B340,'اسماء العملاء'!$A$2:$C$142,2,FALSE),"")</f>
        <v/>
      </c>
      <c r="E340" s="177" t="str">
        <f>IFERROR(VLOOKUP(B340,'اسماء العملاء'!$A$2:$C$142,3,FALSE),"")</f>
        <v/>
      </c>
      <c r="F340" s="330" t="str">
        <f>IFERROR(VLOOKUP(B340,'اسماء العملاء'!$A$2:$J$1270,9,FALSE),"")</f>
        <v/>
      </c>
      <c r="G340" s="330" t="str">
        <f>IFERROR(VLOOKUP(B340,'اسماء العملاء'!$A$2:$J$1270,8,FALSE),"")</f>
        <v/>
      </c>
      <c r="H340" s="321" t="str">
        <f>IFERROR(VLOOKUP(B340,'اسماء العملاء'!$A$2:$J$1270,10,FALSE),"")</f>
        <v/>
      </c>
    </row>
    <row r="341" spans="1:8" ht="21.95" customHeight="1">
      <c r="A341" s="326" t="str">
        <f t="shared" ca="1" si="5"/>
        <v/>
      </c>
      <c r="B341" s="324"/>
      <c r="C341" s="125" t="str">
        <f>IFERROR(VLOOKUP(B341,'اسماء العملاء'!$A$2:$E$142,5,FALSE),"")</f>
        <v/>
      </c>
      <c r="D341" s="126" t="str">
        <f>IFERROR(VLOOKUP(B341,'اسماء العملاء'!$A$2:$C$142,2,FALSE),"")</f>
        <v/>
      </c>
      <c r="E341" s="177" t="str">
        <f>IFERROR(VLOOKUP(B341,'اسماء العملاء'!$A$2:$C$142,3,FALSE),"")</f>
        <v/>
      </c>
      <c r="F341" s="330" t="str">
        <f>IFERROR(VLOOKUP(B341,'اسماء العملاء'!$A$2:$J$1270,9,FALSE),"")</f>
        <v/>
      </c>
      <c r="G341" s="330" t="str">
        <f>IFERROR(VLOOKUP(B341,'اسماء العملاء'!$A$2:$J$1270,8,FALSE),"")</f>
        <v/>
      </c>
      <c r="H341" s="321" t="str">
        <f>IFERROR(VLOOKUP(B341,'اسماء العملاء'!$A$2:$J$1270,10,FALSE),"")</f>
        <v/>
      </c>
    </row>
    <row r="342" spans="1:8" ht="21.95" customHeight="1">
      <c r="A342" s="326" t="str">
        <f t="shared" ca="1" si="5"/>
        <v/>
      </c>
      <c r="B342" s="324"/>
      <c r="C342" s="125" t="str">
        <f>IFERROR(VLOOKUP(B342,'اسماء العملاء'!$A$2:$E$142,5,FALSE),"")</f>
        <v/>
      </c>
      <c r="D342" s="126" t="str">
        <f>IFERROR(VLOOKUP(B342,'اسماء العملاء'!$A$2:$C$142,2,FALSE),"")</f>
        <v/>
      </c>
      <c r="E342" s="177" t="str">
        <f>IFERROR(VLOOKUP(B342,'اسماء العملاء'!$A$2:$C$142,3,FALSE),"")</f>
        <v/>
      </c>
      <c r="F342" s="330" t="str">
        <f>IFERROR(VLOOKUP(B342,'اسماء العملاء'!$A$2:$J$1270,9,FALSE),"")</f>
        <v/>
      </c>
      <c r="G342" s="330" t="str">
        <f>IFERROR(VLOOKUP(B342,'اسماء العملاء'!$A$2:$J$1270,8,FALSE),"")</f>
        <v/>
      </c>
      <c r="H342" s="321" t="str">
        <f>IFERROR(VLOOKUP(B342,'اسماء العملاء'!$A$2:$J$1270,10,FALSE),"")</f>
        <v/>
      </c>
    </row>
    <row r="343" spans="1:8" ht="21.95" customHeight="1">
      <c r="A343" s="326" t="str">
        <f t="shared" ca="1" si="5"/>
        <v/>
      </c>
      <c r="B343" s="324"/>
      <c r="C343" s="125" t="str">
        <f>IFERROR(VLOOKUP(B343,'اسماء العملاء'!$A$2:$E$142,5,FALSE),"")</f>
        <v/>
      </c>
      <c r="D343" s="126" t="str">
        <f>IFERROR(VLOOKUP(B343,'اسماء العملاء'!$A$2:$C$142,2,FALSE),"")</f>
        <v/>
      </c>
      <c r="E343" s="177" t="str">
        <f>IFERROR(VLOOKUP(B343,'اسماء العملاء'!$A$2:$C$142,3,FALSE),"")</f>
        <v/>
      </c>
      <c r="F343" s="330" t="str">
        <f>IFERROR(VLOOKUP(B343,'اسماء العملاء'!$A$2:$J$1270,9,FALSE),"")</f>
        <v/>
      </c>
      <c r="G343" s="330" t="str">
        <f>IFERROR(VLOOKUP(B343,'اسماء العملاء'!$A$2:$J$1270,8,FALSE),"")</f>
        <v/>
      </c>
      <c r="H343" s="321" t="str">
        <f>IFERROR(VLOOKUP(B343,'اسماء العملاء'!$A$2:$J$1270,10,FALSE),"")</f>
        <v/>
      </c>
    </row>
    <row r="344" spans="1:8" ht="21.95" customHeight="1">
      <c r="A344" s="326" t="str">
        <f t="shared" ca="1" si="5"/>
        <v/>
      </c>
      <c r="B344" s="324"/>
      <c r="C344" s="125" t="str">
        <f>IFERROR(VLOOKUP(B344,'اسماء العملاء'!$A$2:$E$142,5,FALSE),"")</f>
        <v/>
      </c>
      <c r="D344" s="126" t="str">
        <f>IFERROR(VLOOKUP(B344,'اسماء العملاء'!$A$2:$C$142,2,FALSE),"")</f>
        <v/>
      </c>
      <c r="E344" s="177" t="str">
        <f>IFERROR(VLOOKUP(B344,'اسماء العملاء'!$A$2:$C$142,3,FALSE),"")</f>
        <v/>
      </c>
      <c r="F344" s="330" t="str">
        <f>IFERROR(VLOOKUP(B344,'اسماء العملاء'!$A$2:$J$1270,9,FALSE),"")</f>
        <v/>
      </c>
      <c r="G344" s="330" t="str">
        <f>IFERROR(VLOOKUP(B344,'اسماء العملاء'!$A$2:$J$1270,8,FALSE),"")</f>
        <v/>
      </c>
      <c r="H344" s="321" t="str">
        <f>IFERROR(VLOOKUP(B344,'اسماء العملاء'!$A$2:$J$1270,10,FALSE),"")</f>
        <v/>
      </c>
    </row>
    <row r="345" spans="1:8" ht="21.95" customHeight="1">
      <c r="A345" s="326" t="str">
        <f t="shared" ca="1" si="5"/>
        <v/>
      </c>
      <c r="B345" s="324"/>
      <c r="C345" s="125" t="str">
        <f>IFERROR(VLOOKUP(B345,'اسماء العملاء'!$A$2:$E$142,5,FALSE),"")</f>
        <v/>
      </c>
      <c r="D345" s="126" t="str">
        <f>IFERROR(VLOOKUP(B345,'اسماء العملاء'!$A$2:$C$142,2,FALSE),"")</f>
        <v/>
      </c>
      <c r="E345" s="177" t="str">
        <f>IFERROR(VLOOKUP(B345,'اسماء العملاء'!$A$2:$C$142,3,FALSE),"")</f>
        <v/>
      </c>
      <c r="F345" s="330" t="str">
        <f>IFERROR(VLOOKUP(B345,'اسماء العملاء'!$A$2:$J$1270,9,FALSE),"")</f>
        <v/>
      </c>
      <c r="G345" s="330" t="str">
        <f>IFERROR(VLOOKUP(B345,'اسماء العملاء'!$A$2:$J$1270,8,FALSE),"")</f>
        <v/>
      </c>
      <c r="H345" s="321" t="str">
        <f>IFERROR(VLOOKUP(B345,'اسماء العملاء'!$A$2:$J$1270,10,FALSE),"")</f>
        <v/>
      </c>
    </row>
    <row r="346" spans="1:8" ht="21.95" customHeight="1">
      <c r="A346" s="326" t="str">
        <f t="shared" ca="1" si="5"/>
        <v/>
      </c>
      <c r="B346" s="324"/>
      <c r="C346" s="125" t="str">
        <f>IFERROR(VLOOKUP(B346,'اسماء العملاء'!$A$2:$E$142,5,FALSE),"")</f>
        <v/>
      </c>
      <c r="D346" s="126" t="str">
        <f>IFERROR(VLOOKUP(B346,'اسماء العملاء'!$A$2:$C$142,2,FALSE),"")</f>
        <v/>
      </c>
      <c r="E346" s="177" t="str">
        <f>IFERROR(VLOOKUP(B346,'اسماء العملاء'!$A$2:$C$142,3,FALSE),"")</f>
        <v/>
      </c>
      <c r="F346" s="330" t="str">
        <f>IFERROR(VLOOKUP(B346,'اسماء العملاء'!$A$2:$J$1270,9,FALSE),"")</f>
        <v/>
      </c>
      <c r="G346" s="330" t="str">
        <f>IFERROR(VLOOKUP(B346,'اسماء العملاء'!$A$2:$J$1270,8,FALSE),"")</f>
        <v/>
      </c>
      <c r="H346" s="321" t="str">
        <f>IFERROR(VLOOKUP(B346,'اسماء العملاء'!$A$2:$J$1270,10,FALSE),"")</f>
        <v/>
      </c>
    </row>
    <row r="347" spans="1:8" ht="21.95" customHeight="1">
      <c r="A347" s="326" t="str">
        <f t="shared" ca="1" si="5"/>
        <v/>
      </c>
      <c r="B347" s="324"/>
      <c r="C347" s="125" t="str">
        <f>IFERROR(VLOOKUP(B347,'اسماء العملاء'!$A$2:$E$142,5,FALSE),"")</f>
        <v/>
      </c>
      <c r="D347" s="126" t="str">
        <f>IFERROR(VLOOKUP(B347,'اسماء العملاء'!$A$2:$C$142,2,FALSE),"")</f>
        <v/>
      </c>
      <c r="E347" s="177" t="str">
        <f>IFERROR(VLOOKUP(B347,'اسماء العملاء'!$A$2:$C$142,3,FALSE),"")</f>
        <v/>
      </c>
      <c r="F347" s="330" t="str">
        <f>IFERROR(VLOOKUP(B347,'اسماء العملاء'!$A$2:$J$1270,9,FALSE),"")</f>
        <v/>
      </c>
      <c r="G347" s="330" t="str">
        <f>IFERROR(VLOOKUP(B347,'اسماء العملاء'!$A$2:$J$1270,8,FALSE),"")</f>
        <v/>
      </c>
      <c r="H347" s="321" t="str">
        <f>IFERROR(VLOOKUP(B347,'اسماء العملاء'!$A$2:$J$1270,10,FALSE),"")</f>
        <v/>
      </c>
    </row>
    <row r="348" spans="1:8" ht="21.95" customHeight="1">
      <c r="A348" s="326" t="str">
        <f t="shared" ca="1" si="5"/>
        <v/>
      </c>
      <c r="B348" s="324"/>
      <c r="C348" s="125" t="str">
        <f>IFERROR(VLOOKUP(B348,'اسماء العملاء'!$A$2:$E$142,5,FALSE),"")</f>
        <v/>
      </c>
      <c r="D348" s="126" t="str">
        <f>IFERROR(VLOOKUP(B348,'اسماء العملاء'!$A$2:$C$142,2,FALSE),"")</f>
        <v/>
      </c>
      <c r="E348" s="177" t="str">
        <f>IFERROR(VLOOKUP(B348,'اسماء العملاء'!$A$2:$C$142,3,FALSE),"")</f>
        <v/>
      </c>
      <c r="F348" s="330" t="str">
        <f>IFERROR(VLOOKUP(B348,'اسماء العملاء'!$A$2:$J$1270,9,FALSE),"")</f>
        <v/>
      </c>
      <c r="G348" s="330" t="str">
        <f>IFERROR(VLOOKUP(B348,'اسماء العملاء'!$A$2:$J$1270,8,FALSE),"")</f>
        <v/>
      </c>
      <c r="H348" s="321" t="str">
        <f>IFERROR(VLOOKUP(B348,'اسماء العملاء'!$A$2:$J$1270,10,FALSE),"")</f>
        <v/>
      </c>
    </row>
    <row r="349" spans="1:8" ht="21.95" customHeight="1">
      <c r="A349" s="326" t="str">
        <f t="shared" ca="1" si="5"/>
        <v/>
      </c>
      <c r="B349" s="324"/>
      <c r="C349" s="125" t="str">
        <f>IFERROR(VLOOKUP(B349,'اسماء العملاء'!$A$2:$E$142,5,FALSE),"")</f>
        <v/>
      </c>
      <c r="D349" s="126" t="str">
        <f>IFERROR(VLOOKUP(B349,'اسماء العملاء'!$A$2:$C$142,2,FALSE),"")</f>
        <v/>
      </c>
      <c r="E349" s="177" t="str">
        <f>IFERROR(VLOOKUP(B349,'اسماء العملاء'!$A$2:$C$142,3,FALSE),"")</f>
        <v/>
      </c>
      <c r="F349" s="330" t="str">
        <f>IFERROR(VLOOKUP(B349,'اسماء العملاء'!$A$2:$J$1270,9,FALSE),"")</f>
        <v/>
      </c>
      <c r="G349" s="330" t="str">
        <f>IFERROR(VLOOKUP(B349,'اسماء العملاء'!$A$2:$J$1270,8,FALSE),"")</f>
        <v/>
      </c>
      <c r="H349" s="321" t="str">
        <f>IFERROR(VLOOKUP(B349,'اسماء العملاء'!$A$2:$J$1270,10,FALSE),"")</f>
        <v/>
      </c>
    </row>
    <row r="350" spans="1:8" ht="21.95" customHeight="1">
      <c r="A350" s="326" t="str">
        <f t="shared" ca="1" si="5"/>
        <v/>
      </c>
      <c r="B350" s="324"/>
      <c r="C350" s="125" t="str">
        <f>IFERROR(VLOOKUP(B350,'اسماء العملاء'!$A$2:$E$142,5,FALSE),"")</f>
        <v/>
      </c>
      <c r="D350" s="126" t="str">
        <f>IFERROR(VLOOKUP(B350,'اسماء العملاء'!$A$2:$C$142,2,FALSE),"")</f>
        <v/>
      </c>
      <c r="E350" s="177" t="str">
        <f>IFERROR(VLOOKUP(B350,'اسماء العملاء'!$A$2:$C$142,3,FALSE),"")</f>
        <v/>
      </c>
      <c r="F350" s="330" t="str">
        <f>IFERROR(VLOOKUP(B350,'اسماء العملاء'!$A$2:$J$1270,9,FALSE),"")</f>
        <v/>
      </c>
      <c r="G350" s="330" t="str">
        <f>IFERROR(VLOOKUP(B350,'اسماء العملاء'!$A$2:$J$1270,8,FALSE),"")</f>
        <v/>
      </c>
      <c r="H350" s="321" t="str">
        <f>IFERROR(VLOOKUP(B350,'اسماء العملاء'!$A$2:$J$1270,10,FALSE),"")</f>
        <v/>
      </c>
    </row>
    <row r="351" spans="1:8" ht="21.95" customHeight="1">
      <c r="A351" s="326" t="str">
        <f t="shared" ca="1" si="5"/>
        <v/>
      </c>
      <c r="B351" s="324"/>
      <c r="C351" s="125" t="str">
        <f>IFERROR(VLOOKUP(B351,'اسماء العملاء'!$A$2:$E$142,5,FALSE),"")</f>
        <v/>
      </c>
      <c r="D351" s="126" t="str">
        <f>IFERROR(VLOOKUP(B351,'اسماء العملاء'!$A$2:$C$142,2,FALSE),"")</f>
        <v/>
      </c>
      <c r="E351" s="177" t="str">
        <f>IFERROR(VLOOKUP(B351,'اسماء العملاء'!$A$2:$C$142,3,FALSE),"")</f>
        <v/>
      </c>
      <c r="F351" s="330" t="str">
        <f>IFERROR(VLOOKUP(B351,'اسماء العملاء'!$A$2:$J$1270,9,FALSE),"")</f>
        <v/>
      </c>
      <c r="G351" s="330" t="str">
        <f>IFERROR(VLOOKUP(B351,'اسماء العملاء'!$A$2:$J$1270,8,FALSE),"")</f>
        <v/>
      </c>
      <c r="H351" s="321" t="str">
        <f>IFERROR(VLOOKUP(B351,'اسماء العملاء'!$A$2:$J$1270,10,FALSE),"")</f>
        <v/>
      </c>
    </row>
    <row r="352" spans="1:8" ht="21.95" customHeight="1">
      <c r="A352" s="326" t="str">
        <f t="shared" ca="1" si="5"/>
        <v/>
      </c>
      <c r="B352" s="324"/>
      <c r="C352" s="125" t="str">
        <f>IFERROR(VLOOKUP(B352,'اسماء العملاء'!$A$2:$E$142,5,FALSE),"")</f>
        <v/>
      </c>
      <c r="D352" s="126" t="str">
        <f>IFERROR(VLOOKUP(B352,'اسماء العملاء'!$A$2:$C$142,2,FALSE),"")</f>
        <v/>
      </c>
      <c r="E352" s="177" t="str">
        <f>IFERROR(VLOOKUP(B352,'اسماء العملاء'!$A$2:$C$142,3,FALSE),"")</f>
        <v/>
      </c>
      <c r="F352" s="330" t="str">
        <f>IFERROR(VLOOKUP(B352,'اسماء العملاء'!$A$2:$J$1270,9,FALSE),"")</f>
        <v/>
      </c>
      <c r="G352" s="330" t="str">
        <f>IFERROR(VLOOKUP(B352,'اسماء العملاء'!$A$2:$J$1270,8,FALSE),"")</f>
        <v/>
      </c>
      <c r="H352" s="321" t="str">
        <f>IFERROR(VLOOKUP(B352,'اسماء العملاء'!$A$2:$J$1270,10,FALSE),"")</f>
        <v/>
      </c>
    </row>
    <row r="353" spans="1:8" ht="21.95" customHeight="1">
      <c r="A353" s="326" t="str">
        <f t="shared" ca="1" si="5"/>
        <v/>
      </c>
      <c r="B353" s="324"/>
      <c r="C353" s="125" t="str">
        <f>IFERROR(VLOOKUP(B353,'اسماء العملاء'!$A$2:$E$142,5,FALSE),"")</f>
        <v/>
      </c>
      <c r="D353" s="126" t="str">
        <f>IFERROR(VLOOKUP(B353,'اسماء العملاء'!$A$2:$C$142,2,FALSE),"")</f>
        <v/>
      </c>
      <c r="E353" s="177" t="str">
        <f>IFERROR(VLOOKUP(B353,'اسماء العملاء'!$A$2:$C$142,3,FALSE),"")</f>
        <v/>
      </c>
      <c r="F353" s="330" t="str">
        <f>IFERROR(VLOOKUP(B353,'اسماء العملاء'!$A$2:$J$1270,9,FALSE),"")</f>
        <v/>
      </c>
      <c r="G353" s="330" t="str">
        <f>IFERROR(VLOOKUP(B353,'اسماء العملاء'!$A$2:$J$1270,8,FALSE),"")</f>
        <v/>
      </c>
      <c r="H353" s="321" t="str">
        <f>IFERROR(VLOOKUP(B353,'اسماء العملاء'!$A$2:$J$1270,10,FALSE),"")</f>
        <v/>
      </c>
    </row>
    <row r="354" spans="1:8" ht="21.95" customHeight="1">
      <c r="A354" s="326" t="str">
        <f t="shared" ca="1" si="5"/>
        <v/>
      </c>
      <c r="B354" s="324"/>
      <c r="C354" s="125" t="str">
        <f>IFERROR(VLOOKUP(B354,'اسماء العملاء'!$A$2:$E$142,5,FALSE),"")</f>
        <v/>
      </c>
      <c r="D354" s="126" t="str">
        <f>IFERROR(VLOOKUP(B354,'اسماء العملاء'!$A$2:$C$142,2,FALSE),"")</f>
        <v/>
      </c>
      <c r="E354" s="177" t="str">
        <f>IFERROR(VLOOKUP(B354,'اسماء العملاء'!$A$2:$C$142,3,FALSE),"")</f>
        <v/>
      </c>
      <c r="F354" s="330" t="str">
        <f>IFERROR(VLOOKUP(B354,'اسماء العملاء'!$A$2:$J$1270,9,FALSE),"")</f>
        <v/>
      </c>
      <c r="G354" s="330" t="str">
        <f>IFERROR(VLOOKUP(B354,'اسماء العملاء'!$A$2:$J$1270,8,FALSE),"")</f>
        <v/>
      </c>
      <c r="H354" s="321" t="str">
        <f>IFERROR(VLOOKUP(B354,'اسماء العملاء'!$A$2:$J$1270,10,FALSE),"")</f>
        <v/>
      </c>
    </row>
    <row r="355" spans="1:8" ht="21.95" customHeight="1">
      <c r="A355" s="326" t="str">
        <f t="shared" ca="1" si="5"/>
        <v/>
      </c>
      <c r="B355" s="324"/>
      <c r="C355" s="125" t="str">
        <f>IFERROR(VLOOKUP(B355,'اسماء العملاء'!$A$2:$E$142,5,FALSE),"")</f>
        <v/>
      </c>
      <c r="D355" s="126" t="str">
        <f>IFERROR(VLOOKUP(B355,'اسماء العملاء'!$A$2:$C$142,2,FALSE),"")</f>
        <v/>
      </c>
      <c r="E355" s="177" t="str">
        <f>IFERROR(VLOOKUP(B355,'اسماء العملاء'!$A$2:$C$142,3,FALSE),"")</f>
        <v/>
      </c>
      <c r="F355" s="330" t="str">
        <f>IFERROR(VLOOKUP(B355,'اسماء العملاء'!$A$2:$J$1270,9,FALSE),"")</f>
        <v/>
      </c>
      <c r="G355" s="330" t="str">
        <f>IFERROR(VLOOKUP(B355,'اسماء العملاء'!$A$2:$J$1270,8,FALSE),"")</f>
        <v/>
      </c>
      <c r="H355" s="321" t="str">
        <f>IFERROR(VLOOKUP(B355,'اسماء العملاء'!$A$2:$J$1270,10,FALSE),"")</f>
        <v/>
      </c>
    </row>
    <row r="356" spans="1:8" ht="21.95" customHeight="1">
      <c r="A356" s="326" t="str">
        <f t="shared" ca="1" si="5"/>
        <v/>
      </c>
      <c r="B356" s="324"/>
      <c r="C356" s="125" t="str">
        <f>IFERROR(VLOOKUP(B356,'اسماء العملاء'!$A$2:$E$142,5,FALSE),"")</f>
        <v/>
      </c>
      <c r="D356" s="126" t="str">
        <f>IFERROR(VLOOKUP(B356,'اسماء العملاء'!$A$2:$C$142,2,FALSE),"")</f>
        <v/>
      </c>
      <c r="E356" s="177" t="str">
        <f>IFERROR(VLOOKUP(B356,'اسماء العملاء'!$A$2:$C$142,3,FALSE),"")</f>
        <v/>
      </c>
      <c r="F356" s="330" t="str">
        <f>IFERROR(VLOOKUP(B356,'اسماء العملاء'!$A$2:$J$1270,9,FALSE),"")</f>
        <v/>
      </c>
      <c r="G356" s="330" t="str">
        <f>IFERROR(VLOOKUP(B356,'اسماء العملاء'!$A$2:$J$1270,8,FALSE),"")</f>
        <v/>
      </c>
      <c r="H356" s="321" t="str">
        <f>IFERROR(VLOOKUP(B356,'اسماء العملاء'!$A$2:$J$1270,10,FALSE),"")</f>
        <v/>
      </c>
    </row>
    <row r="357" spans="1:8" ht="21.95" customHeight="1">
      <c r="A357" s="326" t="str">
        <f t="shared" ca="1" si="5"/>
        <v/>
      </c>
      <c r="B357" s="324"/>
      <c r="C357" s="125" t="str">
        <f>IFERROR(VLOOKUP(B357,'اسماء العملاء'!$A$2:$E$142,5,FALSE),"")</f>
        <v/>
      </c>
      <c r="D357" s="126" t="str">
        <f>IFERROR(VLOOKUP(B357,'اسماء العملاء'!$A$2:$C$142,2,FALSE),"")</f>
        <v/>
      </c>
      <c r="E357" s="177" t="str">
        <f>IFERROR(VLOOKUP(B357,'اسماء العملاء'!$A$2:$C$142,3,FALSE),"")</f>
        <v/>
      </c>
      <c r="F357" s="330" t="str">
        <f>IFERROR(VLOOKUP(B357,'اسماء العملاء'!$A$2:$J$1270,9,FALSE),"")</f>
        <v/>
      </c>
      <c r="G357" s="330" t="str">
        <f>IFERROR(VLOOKUP(B357,'اسماء العملاء'!$A$2:$J$1270,8,FALSE),"")</f>
        <v/>
      </c>
      <c r="H357" s="321" t="str">
        <f>IFERROR(VLOOKUP(B357,'اسماء العملاء'!$A$2:$J$1270,10,FALSE),"")</f>
        <v/>
      </c>
    </row>
    <row r="358" spans="1:8" ht="21.95" customHeight="1">
      <c r="A358" s="326" t="str">
        <f t="shared" ca="1" si="5"/>
        <v/>
      </c>
      <c r="B358" s="324"/>
      <c r="C358" s="125" t="str">
        <f>IFERROR(VLOOKUP(B358,'اسماء العملاء'!$A$2:$E$142,5,FALSE),"")</f>
        <v/>
      </c>
      <c r="D358" s="126" t="str">
        <f>IFERROR(VLOOKUP(B358,'اسماء العملاء'!$A$2:$C$142,2,FALSE),"")</f>
        <v/>
      </c>
      <c r="E358" s="177" t="str">
        <f>IFERROR(VLOOKUP(B358,'اسماء العملاء'!$A$2:$C$142,3,FALSE),"")</f>
        <v/>
      </c>
      <c r="F358" s="330" t="str">
        <f>IFERROR(VLOOKUP(B358,'اسماء العملاء'!$A$2:$J$1270,9,FALSE),"")</f>
        <v/>
      </c>
      <c r="G358" s="330" t="str">
        <f>IFERROR(VLOOKUP(B358,'اسماء العملاء'!$A$2:$J$1270,8,FALSE),"")</f>
        <v/>
      </c>
      <c r="H358" s="321" t="str">
        <f>IFERROR(VLOOKUP(B358,'اسماء العملاء'!$A$2:$J$1270,10,FALSE),"")</f>
        <v/>
      </c>
    </row>
    <row r="359" spans="1:8" ht="21.95" customHeight="1">
      <c r="A359" s="326" t="str">
        <f t="shared" ca="1" si="5"/>
        <v/>
      </c>
      <c r="B359" s="324"/>
      <c r="C359" s="125" t="str">
        <f>IFERROR(VLOOKUP(B359,'اسماء العملاء'!$A$2:$E$142,5,FALSE),"")</f>
        <v/>
      </c>
      <c r="D359" s="126" t="str">
        <f>IFERROR(VLOOKUP(B359,'اسماء العملاء'!$A$2:$C$142,2,FALSE),"")</f>
        <v/>
      </c>
      <c r="E359" s="177" t="str">
        <f>IFERROR(VLOOKUP(B359,'اسماء العملاء'!$A$2:$C$142,3,FALSE),"")</f>
        <v/>
      </c>
      <c r="F359" s="330" t="str">
        <f>IFERROR(VLOOKUP(B359,'اسماء العملاء'!$A$2:$J$1270,9,FALSE),"")</f>
        <v/>
      </c>
      <c r="G359" s="330" t="str">
        <f>IFERROR(VLOOKUP(B359,'اسماء العملاء'!$A$2:$J$1270,8,FALSE),"")</f>
        <v/>
      </c>
      <c r="H359" s="321" t="str">
        <f>IFERROR(VLOOKUP(B359,'اسماء العملاء'!$A$2:$J$1270,10,FALSE),"")</f>
        <v/>
      </c>
    </row>
    <row r="360" spans="1:8" ht="21.95" customHeight="1">
      <c r="A360" s="326" t="str">
        <f t="shared" ca="1" si="5"/>
        <v/>
      </c>
      <c r="B360" s="324"/>
      <c r="C360" s="125" t="str">
        <f>IFERROR(VLOOKUP(B360,'اسماء العملاء'!$A$2:$E$142,5,FALSE),"")</f>
        <v/>
      </c>
      <c r="D360" s="126" t="str">
        <f>IFERROR(VLOOKUP(B360,'اسماء العملاء'!$A$2:$C$142,2,FALSE),"")</f>
        <v/>
      </c>
      <c r="E360" s="177" t="str">
        <f>IFERROR(VLOOKUP(B360,'اسماء العملاء'!$A$2:$C$142,3,FALSE),"")</f>
        <v/>
      </c>
      <c r="F360" s="330" t="str">
        <f>IFERROR(VLOOKUP(B360,'اسماء العملاء'!$A$2:$J$1270,9,FALSE),"")</f>
        <v/>
      </c>
      <c r="G360" s="330" t="str">
        <f>IFERROR(VLOOKUP(B360,'اسماء العملاء'!$A$2:$J$1270,8,FALSE),"")</f>
        <v/>
      </c>
      <c r="H360" s="321" t="str">
        <f>IFERROR(VLOOKUP(B360,'اسماء العملاء'!$A$2:$J$1270,10,FALSE),"")</f>
        <v/>
      </c>
    </row>
    <row r="361" spans="1:8" ht="21.95" customHeight="1">
      <c r="A361" s="326" t="str">
        <f t="shared" ca="1" si="5"/>
        <v/>
      </c>
      <c r="B361" s="324"/>
      <c r="C361" s="125" t="str">
        <f>IFERROR(VLOOKUP(B361,'اسماء العملاء'!$A$2:$E$142,5,FALSE),"")</f>
        <v/>
      </c>
      <c r="D361" s="126" t="str">
        <f>IFERROR(VLOOKUP(B361,'اسماء العملاء'!$A$2:$C$142,2,FALSE),"")</f>
        <v/>
      </c>
      <c r="E361" s="177" t="str">
        <f>IFERROR(VLOOKUP(B361,'اسماء العملاء'!$A$2:$C$142,3,FALSE),"")</f>
        <v/>
      </c>
      <c r="F361" s="330" t="str">
        <f>IFERROR(VLOOKUP(B361,'اسماء العملاء'!$A$2:$J$1270,9,FALSE),"")</f>
        <v/>
      </c>
      <c r="G361" s="330" t="str">
        <f>IFERROR(VLOOKUP(B361,'اسماء العملاء'!$A$2:$J$1270,8,FALSE),"")</f>
        <v/>
      </c>
      <c r="H361" s="321" t="str">
        <f>IFERROR(VLOOKUP(B361,'اسماء العملاء'!$A$2:$J$1270,10,FALSE),"")</f>
        <v/>
      </c>
    </row>
    <row r="362" spans="1:8" ht="21.95" customHeight="1">
      <c r="A362" s="326" t="str">
        <f t="shared" ca="1" si="5"/>
        <v/>
      </c>
      <c r="B362" s="324"/>
      <c r="C362" s="125" t="str">
        <f>IFERROR(VLOOKUP(B362,'اسماء العملاء'!$A$2:$E$142,5,FALSE),"")</f>
        <v/>
      </c>
      <c r="D362" s="126" t="str">
        <f>IFERROR(VLOOKUP(B362,'اسماء العملاء'!$A$2:$C$142,2,FALSE),"")</f>
        <v/>
      </c>
      <c r="E362" s="177" t="str">
        <f>IFERROR(VLOOKUP(B362,'اسماء العملاء'!$A$2:$C$142,3,FALSE),"")</f>
        <v/>
      </c>
      <c r="F362" s="330" t="str">
        <f>IFERROR(VLOOKUP(B362,'اسماء العملاء'!$A$2:$J$1270,9,FALSE),"")</f>
        <v/>
      </c>
      <c r="G362" s="330" t="str">
        <f>IFERROR(VLOOKUP(B362,'اسماء العملاء'!$A$2:$J$1270,8,FALSE),"")</f>
        <v/>
      </c>
      <c r="H362" s="321" t="str">
        <f>IFERROR(VLOOKUP(B362,'اسماء العملاء'!$A$2:$J$1270,10,FALSE),"")</f>
        <v/>
      </c>
    </row>
    <row r="363" spans="1:8" ht="21.95" customHeight="1">
      <c r="A363" s="326" t="str">
        <f t="shared" ca="1" si="5"/>
        <v/>
      </c>
      <c r="B363" s="324"/>
      <c r="C363" s="125" t="str">
        <f>IFERROR(VLOOKUP(B363,'اسماء العملاء'!$A$2:$E$142,5,FALSE),"")</f>
        <v/>
      </c>
      <c r="D363" s="126" t="str">
        <f>IFERROR(VLOOKUP(B363,'اسماء العملاء'!$A$2:$C$142,2,FALSE),"")</f>
        <v/>
      </c>
      <c r="E363" s="177" t="str">
        <f>IFERROR(VLOOKUP(B363,'اسماء العملاء'!$A$2:$C$142,3,FALSE),"")</f>
        <v/>
      </c>
      <c r="F363" s="330" t="str">
        <f>IFERROR(VLOOKUP(B363,'اسماء العملاء'!$A$2:$J$1270,9,FALSE),"")</f>
        <v/>
      </c>
      <c r="G363" s="330" t="str">
        <f>IFERROR(VLOOKUP(B363,'اسماء العملاء'!$A$2:$J$1270,8,FALSE),"")</f>
        <v/>
      </c>
      <c r="H363" s="321" t="str">
        <f>IFERROR(VLOOKUP(B363,'اسماء العملاء'!$A$2:$J$1270,10,FALSE),"")</f>
        <v/>
      </c>
    </row>
    <row r="364" spans="1:8" ht="21.95" customHeight="1">
      <c r="A364" s="326" t="str">
        <f t="shared" ca="1" si="5"/>
        <v/>
      </c>
      <c r="B364" s="324"/>
      <c r="C364" s="125" t="str">
        <f>IFERROR(VLOOKUP(B364,'اسماء العملاء'!$A$2:$E$142,5,FALSE),"")</f>
        <v/>
      </c>
      <c r="D364" s="126" t="str">
        <f>IFERROR(VLOOKUP(B364,'اسماء العملاء'!$A$2:$C$142,2,FALSE),"")</f>
        <v/>
      </c>
      <c r="E364" s="177" t="str">
        <f>IFERROR(VLOOKUP(B364,'اسماء العملاء'!$A$2:$C$142,3,FALSE),"")</f>
        <v/>
      </c>
      <c r="F364" s="330" t="str">
        <f>IFERROR(VLOOKUP(B364,'اسماء العملاء'!$A$2:$J$1270,9,FALSE),"")</f>
        <v/>
      </c>
      <c r="G364" s="330" t="str">
        <f>IFERROR(VLOOKUP(B364,'اسماء العملاء'!$A$2:$J$1270,8,FALSE),"")</f>
        <v/>
      </c>
      <c r="H364" s="321" t="str">
        <f>IFERROR(VLOOKUP(B364,'اسماء العملاء'!$A$2:$J$1270,10,FALSE),"")</f>
        <v/>
      </c>
    </row>
    <row r="365" spans="1:8" ht="21.95" customHeight="1">
      <c r="A365" s="326" t="str">
        <f t="shared" ca="1" si="5"/>
        <v/>
      </c>
      <c r="B365" s="324"/>
      <c r="C365" s="125" t="str">
        <f>IFERROR(VLOOKUP(B365,'اسماء العملاء'!$A$2:$E$142,5,FALSE),"")</f>
        <v/>
      </c>
      <c r="D365" s="126" t="str">
        <f>IFERROR(VLOOKUP(B365,'اسماء العملاء'!$A$2:$C$142,2,FALSE),"")</f>
        <v/>
      </c>
      <c r="E365" s="177" t="str">
        <f>IFERROR(VLOOKUP(B365,'اسماء العملاء'!$A$2:$C$142,3,FALSE),"")</f>
        <v/>
      </c>
      <c r="F365" s="330" t="str">
        <f>IFERROR(VLOOKUP(B365,'اسماء العملاء'!$A$2:$J$1270,9,FALSE),"")</f>
        <v/>
      </c>
      <c r="G365" s="330" t="str">
        <f>IFERROR(VLOOKUP(B365,'اسماء العملاء'!$A$2:$J$1270,8,FALSE),"")</f>
        <v/>
      </c>
      <c r="H365" s="321" t="str">
        <f>IFERROR(VLOOKUP(B365,'اسماء العملاء'!$A$2:$J$1270,10,FALSE),"")</f>
        <v/>
      </c>
    </row>
    <row r="366" spans="1:8" ht="21.95" customHeight="1">
      <c r="A366" s="326" t="str">
        <f t="shared" ca="1" si="5"/>
        <v/>
      </c>
      <c r="B366" s="324"/>
      <c r="C366" s="125" t="str">
        <f>IFERROR(VLOOKUP(B366,'اسماء العملاء'!$A$2:$E$142,5,FALSE),"")</f>
        <v/>
      </c>
      <c r="D366" s="126" t="str">
        <f>IFERROR(VLOOKUP(B366,'اسماء العملاء'!$A$2:$C$142,2,FALSE),"")</f>
        <v/>
      </c>
      <c r="E366" s="177" t="str">
        <f>IFERROR(VLOOKUP(B366,'اسماء العملاء'!$A$2:$C$142,3,FALSE),"")</f>
        <v/>
      </c>
      <c r="F366" s="330" t="str">
        <f>IFERROR(VLOOKUP(B366,'اسماء العملاء'!$A$2:$J$1270,9,FALSE),"")</f>
        <v/>
      </c>
      <c r="G366" s="330" t="str">
        <f>IFERROR(VLOOKUP(B366,'اسماء العملاء'!$A$2:$J$1270,8,FALSE),"")</f>
        <v/>
      </c>
      <c r="H366" s="321" t="str">
        <f>IFERROR(VLOOKUP(B366,'اسماء العملاء'!$A$2:$J$1270,10,FALSE),"")</f>
        <v/>
      </c>
    </row>
    <row r="367" spans="1:8" ht="21.95" customHeight="1">
      <c r="A367" s="326" t="str">
        <f t="shared" ca="1" si="5"/>
        <v/>
      </c>
      <c r="B367" s="324"/>
      <c r="C367" s="125" t="str">
        <f>IFERROR(VLOOKUP(B367,'اسماء العملاء'!$A$2:$E$142,5,FALSE),"")</f>
        <v/>
      </c>
      <c r="D367" s="126" t="str">
        <f>IFERROR(VLOOKUP(B367,'اسماء العملاء'!$A$2:$C$142,2,FALSE),"")</f>
        <v/>
      </c>
      <c r="E367" s="177" t="str">
        <f>IFERROR(VLOOKUP(B367,'اسماء العملاء'!$A$2:$C$142,3,FALSE),"")</f>
        <v/>
      </c>
      <c r="F367" s="330" t="str">
        <f>IFERROR(VLOOKUP(B367,'اسماء العملاء'!$A$2:$J$1270,9,FALSE),"")</f>
        <v/>
      </c>
      <c r="G367" s="330" t="str">
        <f>IFERROR(VLOOKUP(B367,'اسماء العملاء'!$A$2:$J$1270,8,FALSE),"")</f>
        <v/>
      </c>
      <c r="H367" s="321" t="str">
        <f>IFERROR(VLOOKUP(B367,'اسماء العملاء'!$A$2:$J$1270,10,FALSE),"")</f>
        <v/>
      </c>
    </row>
    <row r="368" spans="1:8" ht="21.95" customHeight="1">
      <c r="A368" s="326" t="str">
        <f t="shared" ca="1" si="5"/>
        <v/>
      </c>
      <c r="B368" s="324"/>
      <c r="C368" s="125" t="str">
        <f>IFERROR(VLOOKUP(B368,'اسماء العملاء'!$A$2:$E$142,5,FALSE),"")</f>
        <v/>
      </c>
      <c r="D368" s="126" t="str">
        <f>IFERROR(VLOOKUP(B368,'اسماء العملاء'!$A$2:$C$142,2,FALSE),"")</f>
        <v/>
      </c>
      <c r="E368" s="177" t="str">
        <f>IFERROR(VLOOKUP(B368,'اسماء العملاء'!$A$2:$C$142,3,FALSE),"")</f>
        <v/>
      </c>
      <c r="F368" s="330" t="str">
        <f>IFERROR(VLOOKUP(B368,'اسماء العملاء'!$A$2:$J$1270,9,FALSE),"")</f>
        <v/>
      </c>
      <c r="G368" s="330" t="str">
        <f>IFERROR(VLOOKUP(B368,'اسماء العملاء'!$A$2:$J$1270,8,FALSE),"")</f>
        <v/>
      </c>
      <c r="H368" s="321" t="str">
        <f>IFERROR(VLOOKUP(B368,'اسماء العملاء'!$A$2:$J$1270,10,FALSE),"")</f>
        <v/>
      </c>
    </row>
    <row r="369" spans="1:8" ht="21.95" customHeight="1">
      <c r="A369" s="326" t="str">
        <f t="shared" ca="1" si="5"/>
        <v/>
      </c>
      <c r="B369" s="324"/>
      <c r="C369" s="125" t="str">
        <f>IFERROR(VLOOKUP(B369,'اسماء العملاء'!$A$2:$E$142,5,FALSE),"")</f>
        <v/>
      </c>
      <c r="D369" s="126" t="str">
        <f>IFERROR(VLOOKUP(B369,'اسماء العملاء'!$A$2:$C$142,2,FALSE),"")</f>
        <v/>
      </c>
      <c r="E369" s="177" t="str">
        <f>IFERROR(VLOOKUP(B369,'اسماء العملاء'!$A$2:$C$142,3,FALSE),"")</f>
        <v/>
      </c>
      <c r="F369" s="330" t="str">
        <f>IFERROR(VLOOKUP(B369,'اسماء العملاء'!$A$2:$J$1270,9,FALSE),"")</f>
        <v/>
      </c>
      <c r="G369" s="330" t="str">
        <f>IFERROR(VLOOKUP(B369,'اسماء العملاء'!$A$2:$J$1270,8,FALSE),"")</f>
        <v/>
      </c>
      <c r="H369" s="321" t="str">
        <f>IFERROR(VLOOKUP(B369,'اسماء العملاء'!$A$2:$J$1270,10,FALSE),"")</f>
        <v/>
      </c>
    </row>
    <row r="370" spans="1:8" ht="21.95" customHeight="1">
      <c r="A370" s="326" t="str">
        <f t="shared" ca="1" si="5"/>
        <v/>
      </c>
      <c r="B370" s="324"/>
      <c r="C370" s="125" t="str">
        <f>IFERROR(VLOOKUP(B370,'اسماء العملاء'!$A$2:$E$142,5,FALSE),"")</f>
        <v/>
      </c>
      <c r="D370" s="126" t="str">
        <f>IFERROR(VLOOKUP(B370,'اسماء العملاء'!$A$2:$C$142,2,FALSE),"")</f>
        <v/>
      </c>
      <c r="E370" s="177" t="str">
        <f>IFERROR(VLOOKUP(B370,'اسماء العملاء'!$A$2:$C$142,3,FALSE),"")</f>
        <v/>
      </c>
      <c r="F370" s="330" t="str">
        <f>IFERROR(VLOOKUP(B370,'اسماء العملاء'!$A$2:$J$1270,9,FALSE),"")</f>
        <v/>
      </c>
      <c r="G370" s="330" t="str">
        <f>IFERROR(VLOOKUP(B370,'اسماء العملاء'!$A$2:$J$1270,8,FALSE),"")</f>
        <v/>
      </c>
      <c r="H370" s="321" t="str">
        <f>IFERROR(VLOOKUP(B370,'اسماء العملاء'!$A$2:$J$1270,10,FALSE),"")</f>
        <v/>
      </c>
    </row>
    <row r="371" spans="1:8" ht="21.95" customHeight="1">
      <c r="A371" s="326" t="str">
        <f t="shared" ca="1" si="5"/>
        <v/>
      </c>
      <c r="B371" s="324"/>
      <c r="C371" s="125" t="str">
        <f>IFERROR(VLOOKUP(B371,'اسماء العملاء'!$A$2:$E$142,5,FALSE),"")</f>
        <v/>
      </c>
      <c r="D371" s="126" t="str">
        <f>IFERROR(VLOOKUP(B371,'اسماء العملاء'!$A$2:$C$142,2,FALSE),"")</f>
        <v/>
      </c>
      <c r="E371" s="177" t="str">
        <f>IFERROR(VLOOKUP(B371,'اسماء العملاء'!$A$2:$C$142,3,FALSE),"")</f>
        <v/>
      </c>
      <c r="F371" s="330" t="str">
        <f>IFERROR(VLOOKUP(B371,'اسماء العملاء'!$A$2:$J$1270,9,FALSE),"")</f>
        <v/>
      </c>
      <c r="G371" s="330" t="str">
        <f>IFERROR(VLOOKUP(B371,'اسماء العملاء'!$A$2:$J$1270,8,FALSE),"")</f>
        <v/>
      </c>
      <c r="H371" s="321" t="str">
        <f>IFERROR(VLOOKUP(B371,'اسماء العملاء'!$A$2:$J$1270,10,FALSE),"")</f>
        <v/>
      </c>
    </row>
    <row r="372" spans="1:8" ht="21.95" customHeight="1">
      <c r="A372" s="326" t="str">
        <f t="shared" ca="1" si="5"/>
        <v/>
      </c>
      <c r="B372" s="324"/>
      <c r="C372" s="125" t="str">
        <f>IFERROR(VLOOKUP(B372,'اسماء العملاء'!$A$2:$E$142,5,FALSE),"")</f>
        <v/>
      </c>
      <c r="D372" s="126" t="str">
        <f>IFERROR(VLOOKUP(B372,'اسماء العملاء'!$A$2:$C$142,2,FALSE),"")</f>
        <v/>
      </c>
      <c r="E372" s="177" t="str">
        <f>IFERROR(VLOOKUP(B372,'اسماء العملاء'!$A$2:$C$142,3,FALSE),"")</f>
        <v/>
      </c>
      <c r="F372" s="330" t="str">
        <f>IFERROR(VLOOKUP(B372,'اسماء العملاء'!$A$2:$J$1270,9,FALSE),"")</f>
        <v/>
      </c>
      <c r="G372" s="330" t="str">
        <f>IFERROR(VLOOKUP(B372,'اسماء العملاء'!$A$2:$J$1270,8,FALSE),"")</f>
        <v/>
      </c>
      <c r="H372" s="321" t="str">
        <f>IFERROR(VLOOKUP(B372,'اسماء العملاء'!$A$2:$J$1270,10,FALSE),"")</f>
        <v/>
      </c>
    </row>
    <row r="373" spans="1:8" ht="21.95" customHeight="1">
      <c r="A373" s="326" t="str">
        <f t="shared" ca="1" si="5"/>
        <v/>
      </c>
      <c r="B373" s="324"/>
      <c r="C373" s="125" t="str">
        <f>IFERROR(VLOOKUP(B373,'اسماء العملاء'!$A$2:$E$142,5,FALSE),"")</f>
        <v/>
      </c>
      <c r="D373" s="126" t="str">
        <f>IFERROR(VLOOKUP(B373,'اسماء العملاء'!$A$2:$C$142,2,FALSE),"")</f>
        <v/>
      </c>
      <c r="E373" s="177" t="str">
        <f>IFERROR(VLOOKUP(B373,'اسماء العملاء'!$A$2:$C$142,3,FALSE),"")</f>
        <v/>
      </c>
      <c r="F373" s="330" t="str">
        <f>IFERROR(VLOOKUP(B373,'اسماء العملاء'!$A$2:$J$1270,9,FALSE),"")</f>
        <v/>
      </c>
      <c r="G373" s="330" t="str">
        <f>IFERROR(VLOOKUP(B373,'اسماء العملاء'!$A$2:$J$1270,8,FALSE),"")</f>
        <v/>
      </c>
      <c r="H373" s="321" t="str">
        <f>IFERROR(VLOOKUP(B373,'اسماء العملاء'!$A$2:$J$1270,10,FALSE),"")</f>
        <v/>
      </c>
    </row>
    <row r="374" spans="1:8" ht="21.95" customHeight="1">
      <c r="A374" s="326" t="str">
        <f t="shared" ca="1" si="5"/>
        <v/>
      </c>
      <c r="B374" s="324"/>
      <c r="C374" s="125" t="str">
        <f>IFERROR(VLOOKUP(B374,'اسماء العملاء'!$A$2:$E$142,5,FALSE),"")</f>
        <v/>
      </c>
      <c r="D374" s="126" t="str">
        <f>IFERROR(VLOOKUP(B374,'اسماء العملاء'!$A$2:$C$142,2,FALSE),"")</f>
        <v/>
      </c>
      <c r="E374" s="177" t="str">
        <f>IFERROR(VLOOKUP(B374,'اسماء العملاء'!$A$2:$C$142,3,FALSE),"")</f>
        <v/>
      </c>
      <c r="F374" s="330" t="str">
        <f>IFERROR(VLOOKUP(B374,'اسماء العملاء'!$A$2:$J$1270,9,FALSE),"")</f>
        <v/>
      </c>
      <c r="G374" s="330" t="str">
        <f>IFERROR(VLOOKUP(B374,'اسماء العملاء'!$A$2:$J$1270,8,FALSE),"")</f>
        <v/>
      </c>
      <c r="H374" s="321" t="str">
        <f>IFERROR(VLOOKUP(B374,'اسماء العملاء'!$A$2:$J$1270,10,FALSE),"")</f>
        <v/>
      </c>
    </row>
    <row r="375" spans="1:8" ht="21.95" customHeight="1">
      <c r="A375" s="326" t="str">
        <f t="shared" ca="1" si="5"/>
        <v/>
      </c>
      <c r="B375" s="324"/>
      <c r="C375" s="125" t="str">
        <f>IFERROR(VLOOKUP(B375,'اسماء العملاء'!$A$2:$E$142,5,FALSE),"")</f>
        <v/>
      </c>
      <c r="D375" s="126" t="str">
        <f>IFERROR(VLOOKUP(B375,'اسماء العملاء'!$A$2:$C$142,2,FALSE),"")</f>
        <v/>
      </c>
      <c r="E375" s="177" t="str">
        <f>IFERROR(VLOOKUP(B375,'اسماء العملاء'!$A$2:$C$142,3,FALSE),"")</f>
        <v/>
      </c>
      <c r="F375" s="330" t="str">
        <f>IFERROR(VLOOKUP(B375,'اسماء العملاء'!$A$2:$J$1270,9,FALSE),"")</f>
        <v/>
      </c>
      <c r="G375" s="330" t="str">
        <f>IFERROR(VLOOKUP(B375,'اسماء العملاء'!$A$2:$J$1270,8,FALSE),"")</f>
        <v/>
      </c>
      <c r="H375" s="321" t="str">
        <f>IFERROR(VLOOKUP(B375,'اسماء العملاء'!$A$2:$J$1270,10,FALSE),"")</f>
        <v/>
      </c>
    </row>
    <row r="376" spans="1:8" ht="21.95" customHeight="1">
      <c r="A376" s="326" t="str">
        <f t="shared" ca="1" si="5"/>
        <v/>
      </c>
      <c r="B376" s="324"/>
      <c r="C376" s="125" t="str">
        <f>IFERROR(VLOOKUP(B376,'اسماء العملاء'!$A$2:$E$142,5,FALSE),"")</f>
        <v/>
      </c>
      <c r="D376" s="126" t="str">
        <f>IFERROR(VLOOKUP(B376,'اسماء العملاء'!$A$2:$C$142,2,FALSE),"")</f>
        <v/>
      </c>
      <c r="E376" s="177" t="str">
        <f>IFERROR(VLOOKUP(B376,'اسماء العملاء'!$A$2:$C$142,3,FALSE),"")</f>
        <v/>
      </c>
      <c r="F376" s="330" t="str">
        <f>IFERROR(VLOOKUP(B376,'اسماء العملاء'!$A$2:$J$1270,9,FALSE),"")</f>
        <v/>
      </c>
      <c r="G376" s="330" t="str">
        <f>IFERROR(VLOOKUP(B376,'اسماء العملاء'!$A$2:$J$1270,8,FALSE),"")</f>
        <v/>
      </c>
      <c r="H376" s="321" t="str">
        <f>IFERROR(VLOOKUP(B376,'اسماء العملاء'!$A$2:$J$1270,10,FALSE),"")</f>
        <v/>
      </c>
    </row>
    <row r="377" spans="1:8" ht="21.95" customHeight="1">
      <c r="A377" s="326" t="str">
        <f t="shared" ca="1" si="5"/>
        <v/>
      </c>
      <c r="B377" s="324"/>
      <c r="C377" s="125" t="str">
        <f>IFERROR(VLOOKUP(B377,'اسماء العملاء'!$A$2:$E$142,5,FALSE),"")</f>
        <v/>
      </c>
      <c r="D377" s="126" t="str">
        <f>IFERROR(VLOOKUP(B377,'اسماء العملاء'!$A$2:$C$142,2,FALSE),"")</f>
        <v/>
      </c>
      <c r="E377" s="177" t="str">
        <f>IFERROR(VLOOKUP(B377,'اسماء العملاء'!$A$2:$C$142,3,FALSE),"")</f>
        <v/>
      </c>
      <c r="F377" s="330" t="str">
        <f>IFERROR(VLOOKUP(B377,'اسماء العملاء'!$A$2:$J$1270,9,FALSE),"")</f>
        <v/>
      </c>
      <c r="G377" s="330" t="str">
        <f>IFERROR(VLOOKUP(B377,'اسماء العملاء'!$A$2:$J$1270,8,FALSE),"")</f>
        <v/>
      </c>
      <c r="H377" s="321" t="str">
        <f>IFERROR(VLOOKUP(B377,'اسماء العملاء'!$A$2:$J$1270,10,FALSE),"")</f>
        <v/>
      </c>
    </row>
    <row r="378" spans="1:8" ht="21.95" customHeight="1">
      <c r="A378" s="326" t="str">
        <f t="shared" ca="1" si="5"/>
        <v/>
      </c>
      <c r="B378" s="324"/>
      <c r="C378" s="125" t="str">
        <f>IFERROR(VLOOKUP(B378,'اسماء العملاء'!$A$2:$E$142,5,FALSE),"")</f>
        <v/>
      </c>
      <c r="D378" s="126" t="str">
        <f>IFERROR(VLOOKUP(B378,'اسماء العملاء'!$A$2:$C$142,2,FALSE),"")</f>
        <v/>
      </c>
      <c r="E378" s="177" t="str">
        <f>IFERROR(VLOOKUP(B378,'اسماء العملاء'!$A$2:$C$142,3,FALSE),"")</f>
        <v/>
      </c>
      <c r="F378" s="330" t="str">
        <f>IFERROR(VLOOKUP(B378,'اسماء العملاء'!$A$2:$J$1270,9,FALSE),"")</f>
        <v/>
      </c>
      <c r="G378" s="330" t="str">
        <f>IFERROR(VLOOKUP(B378,'اسماء العملاء'!$A$2:$J$1270,8,FALSE),"")</f>
        <v/>
      </c>
      <c r="H378" s="321" t="str">
        <f>IFERROR(VLOOKUP(B378,'اسماء العملاء'!$A$2:$J$1270,10,FALSE),"")</f>
        <v/>
      </c>
    </row>
    <row r="379" spans="1:8" ht="21.95" customHeight="1">
      <c r="A379" s="326" t="str">
        <f t="shared" ca="1" si="5"/>
        <v/>
      </c>
      <c r="B379" s="324"/>
      <c r="C379" s="125" t="str">
        <f>IFERROR(VLOOKUP(B379,'اسماء العملاء'!$A$2:$E$142,5,FALSE),"")</f>
        <v/>
      </c>
      <c r="D379" s="126" t="str">
        <f>IFERROR(VLOOKUP(B379,'اسماء العملاء'!$A$2:$C$142,2,FALSE),"")</f>
        <v/>
      </c>
      <c r="E379" s="177" t="str">
        <f>IFERROR(VLOOKUP(B379,'اسماء العملاء'!$A$2:$C$142,3,FALSE),"")</f>
        <v/>
      </c>
      <c r="F379" s="330" t="str">
        <f>IFERROR(VLOOKUP(B379,'اسماء العملاء'!$A$2:$J$1270,9,FALSE),"")</f>
        <v/>
      </c>
      <c r="G379" s="330" t="str">
        <f>IFERROR(VLOOKUP(B379,'اسماء العملاء'!$A$2:$J$1270,8,FALSE),"")</f>
        <v/>
      </c>
      <c r="H379" s="321" t="str">
        <f>IFERROR(VLOOKUP(B379,'اسماء العملاء'!$A$2:$J$1270,10,FALSE),"")</f>
        <v/>
      </c>
    </row>
    <row r="380" spans="1:8" ht="21.95" customHeight="1">
      <c r="A380" s="326" t="str">
        <f t="shared" ca="1" si="5"/>
        <v/>
      </c>
      <c r="B380" s="324"/>
      <c r="C380" s="125" t="str">
        <f>IFERROR(VLOOKUP(B380,'اسماء العملاء'!$A$2:$E$142,5,FALSE),"")</f>
        <v/>
      </c>
      <c r="D380" s="126" t="str">
        <f>IFERROR(VLOOKUP(B380,'اسماء العملاء'!$A$2:$C$142,2,FALSE),"")</f>
        <v/>
      </c>
      <c r="E380" s="177" t="str">
        <f>IFERROR(VLOOKUP(B380,'اسماء العملاء'!$A$2:$C$142,3,FALSE),"")</f>
        <v/>
      </c>
      <c r="F380" s="330" t="str">
        <f>IFERROR(VLOOKUP(B380,'اسماء العملاء'!$A$2:$J$1270,9,FALSE),"")</f>
        <v/>
      </c>
      <c r="G380" s="330" t="str">
        <f>IFERROR(VLOOKUP(B380,'اسماء العملاء'!$A$2:$J$1270,8,FALSE),"")</f>
        <v/>
      </c>
      <c r="H380" s="321" t="str">
        <f>IFERROR(VLOOKUP(B380,'اسماء العملاء'!$A$2:$J$1270,10,FALSE),"")</f>
        <v/>
      </c>
    </row>
    <row r="381" spans="1:8" ht="21.95" customHeight="1">
      <c r="A381" s="326" t="str">
        <f t="shared" ca="1" si="5"/>
        <v/>
      </c>
      <c r="B381" s="324"/>
      <c r="C381" s="125" t="str">
        <f>IFERROR(VLOOKUP(B381,'اسماء العملاء'!$A$2:$E$142,5,FALSE),"")</f>
        <v/>
      </c>
      <c r="D381" s="126" t="str">
        <f>IFERROR(VLOOKUP(B381,'اسماء العملاء'!$A$2:$C$142,2,FALSE),"")</f>
        <v/>
      </c>
      <c r="E381" s="177" t="str">
        <f>IFERROR(VLOOKUP(B381,'اسماء العملاء'!$A$2:$C$142,3,FALSE),"")</f>
        <v/>
      </c>
      <c r="F381" s="330" t="str">
        <f>IFERROR(VLOOKUP(B381,'اسماء العملاء'!$A$2:$J$1270,9,FALSE),"")</f>
        <v/>
      </c>
      <c r="G381" s="330" t="str">
        <f>IFERROR(VLOOKUP(B381,'اسماء العملاء'!$A$2:$J$1270,8,FALSE),"")</f>
        <v/>
      </c>
      <c r="H381" s="321" t="str">
        <f>IFERROR(VLOOKUP(B381,'اسماء العملاء'!$A$2:$J$1270,10,FALSE),"")</f>
        <v/>
      </c>
    </row>
    <row r="382" spans="1:8" ht="21.95" customHeight="1">
      <c r="A382" s="326" t="str">
        <f t="shared" ca="1" si="5"/>
        <v/>
      </c>
      <c r="B382" s="324"/>
      <c r="C382" s="125" t="str">
        <f>IFERROR(VLOOKUP(B382,'اسماء العملاء'!$A$2:$E$142,5,FALSE),"")</f>
        <v/>
      </c>
      <c r="D382" s="126" t="str">
        <f>IFERROR(VLOOKUP(B382,'اسماء العملاء'!$A$2:$C$142,2,FALSE),"")</f>
        <v/>
      </c>
      <c r="E382" s="177" t="str">
        <f>IFERROR(VLOOKUP(B382,'اسماء العملاء'!$A$2:$C$142,3,FALSE),"")</f>
        <v/>
      </c>
      <c r="F382" s="330" t="str">
        <f>IFERROR(VLOOKUP(B382,'اسماء العملاء'!$A$2:$J$1270,9,FALSE),"")</f>
        <v/>
      </c>
      <c r="G382" s="330" t="str">
        <f>IFERROR(VLOOKUP(B382,'اسماء العملاء'!$A$2:$J$1270,8,FALSE),"")</f>
        <v/>
      </c>
      <c r="H382" s="321" t="str">
        <f>IFERROR(VLOOKUP(B382,'اسماء العملاء'!$A$2:$J$1270,10,FALSE),"")</f>
        <v/>
      </c>
    </row>
    <row r="383" spans="1:8" ht="21.95" customHeight="1">
      <c r="A383" s="326" t="str">
        <f t="shared" ca="1" si="5"/>
        <v/>
      </c>
      <c r="B383" s="324"/>
      <c r="C383" s="125" t="str">
        <f>IFERROR(VLOOKUP(B383,'اسماء العملاء'!$A$2:$E$142,5,FALSE),"")</f>
        <v/>
      </c>
      <c r="D383" s="126" t="str">
        <f>IFERROR(VLOOKUP(B383,'اسماء العملاء'!$A$2:$C$142,2,FALSE),"")</f>
        <v/>
      </c>
      <c r="E383" s="177" t="str">
        <f>IFERROR(VLOOKUP(B383,'اسماء العملاء'!$A$2:$C$142,3,FALSE),"")</f>
        <v/>
      </c>
      <c r="F383" s="330" t="str">
        <f>IFERROR(VLOOKUP(B383,'اسماء العملاء'!$A$2:$J$1270,9,FALSE),"")</f>
        <v/>
      </c>
      <c r="G383" s="330" t="str">
        <f>IFERROR(VLOOKUP(B383,'اسماء العملاء'!$A$2:$J$1270,8,FALSE),"")</f>
        <v/>
      </c>
      <c r="H383" s="321" t="str">
        <f>IFERROR(VLOOKUP(B383,'اسماء العملاء'!$A$2:$J$1270,10,FALSE),"")</f>
        <v/>
      </c>
    </row>
    <row r="384" spans="1:8" ht="21.95" customHeight="1">
      <c r="A384" s="326" t="str">
        <f t="shared" ca="1" si="5"/>
        <v/>
      </c>
      <c r="B384" s="324"/>
      <c r="C384" s="125" t="str">
        <f>IFERROR(VLOOKUP(B384,'اسماء العملاء'!$A$2:$E$142,5,FALSE),"")</f>
        <v/>
      </c>
      <c r="D384" s="126" t="str">
        <f>IFERROR(VLOOKUP(B384,'اسماء العملاء'!$A$2:$C$142,2,FALSE),"")</f>
        <v/>
      </c>
      <c r="E384" s="177" t="str">
        <f>IFERROR(VLOOKUP(B384,'اسماء العملاء'!$A$2:$C$142,3,FALSE),"")</f>
        <v/>
      </c>
      <c r="F384" s="330" t="str">
        <f>IFERROR(VLOOKUP(B384,'اسماء العملاء'!$A$2:$J$1270,9,FALSE),"")</f>
        <v/>
      </c>
      <c r="G384" s="330" t="str">
        <f>IFERROR(VLOOKUP(B384,'اسماء العملاء'!$A$2:$J$1270,8,FALSE),"")</f>
        <v/>
      </c>
      <c r="H384" s="321" t="str">
        <f>IFERROR(VLOOKUP(B384,'اسماء العملاء'!$A$2:$J$1270,10,FALSE),"")</f>
        <v/>
      </c>
    </row>
    <row r="385" spans="1:8" ht="21.95" customHeight="1">
      <c r="A385" s="326" t="str">
        <f t="shared" ca="1" si="5"/>
        <v/>
      </c>
      <c r="B385" s="324"/>
      <c r="C385" s="125" t="str">
        <f>IFERROR(VLOOKUP(B385,'اسماء العملاء'!$A$2:$E$142,5,FALSE),"")</f>
        <v/>
      </c>
      <c r="D385" s="126" t="str">
        <f>IFERROR(VLOOKUP(B385,'اسماء العملاء'!$A$2:$C$142,2,FALSE),"")</f>
        <v/>
      </c>
      <c r="E385" s="177" t="str">
        <f>IFERROR(VLOOKUP(B385,'اسماء العملاء'!$A$2:$C$142,3,FALSE),"")</f>
        <v/>
      </c>
      <c r="F385" s="330" t="str">
        <f>IFERROR(VLOOKUP(B385,'اسماء العملاء'!$A$2:$J$1270,9,FALSE),"")</f>
        <v/>
      </c>
      <c r="G385" s="330" t="str">
        <f>IFERROR(VLOOKUP(B385,'اسماء العملاء'!$A$2:$J$1270,8,FALSE),"")</f>
        <v/>
      </c>
      <c r="H385" s="321" t="str">
        <f>IFERROR(VLOOKUP(B385,'اسماء العملاء'!$A$2:$J$1270,10,FALSE),"")</f>
        <v/>
      </c>
    </row>
    <row r="386" spans="1:8" ht="21.95" customHeight="1">
      <c r="A386" s="326" t="str">
        <f t="shared" ca="1" si="5"/>
        <v/>
      </c>
      <c r="B386" s="324"/>
      <c r="C386" s="125" t="str">
        <f>IFERROR(VLOOKUP(B386,'اسماء العملاء'!$A$2:$E$142,5,FALSE),"")</f>
        <v/>
      </c>
      <c r="D386" s="126" t="str">
        <f>IFERROR(VLOOKUP(B386,'اسماء العملاء'!$A$2:$C$142,2,FALSE),"")</f>
        <v/>
      </c>
      <c r="E386" s="177" t="str">
        <f>IFERROR(VLOOKUP(B386,'اسماء العملاء'!$A$2:$C$142,3,FALSE),"")</f>
        <v/>
      </c>
      <c r="F386" s="330" t="str">
        <f>IFERROR(VLOOKUP(B386,'اسماء العملاء'!$A$2:$J$1270,9,FALSE),"")</f>
        <v/>
      </c>
      <c r="G386" s="330" t="str">
        <f>IFERROR(VLOOKUP(B386,'اسماء العملاء'!$A$2:$J$1270,8,FALSE),"")</f>
        <v/>
      </c>
      <c r="H386" s="321" t="str">
        <f>IFERROR(VLOOKUP(B386,'اسماء العملاء'!$A$2:$J$1270,10,FALSE),"")</f>
        <v/>
      </c>
    </row>
    <row r="387" spans="1:8" ht="21.95" customHeight="1">
      <c r="A387" s="326" t="str">
        <f t="shared" ca="1" si="5"/>
        <v/>
      </c>
      <c r="B387" s="324"/>
      <c r="C387" s="125" t="str">
        <f>IFERROR(VLOOKUP(B387,'اسماء العملاء'!$A$2:$E$142,5,FALSE),"")</f>
        <v/>
      </c>
      <c r="D387" s="126" t="str">
        <f>IFERROR(VLOOKUP(B387,'اسماء العملاء'!$A$2:$C$142,2,FALSE),"")</f>
        <v/>
      </c>
      <c r="E387" s="177" t="str">
        <f>IFERROR(VLOOKUP(B387,'اسماء العملاء'!$A$2:$C$142,3,FALSE),"")</f>
        <v/>
      </c>
      <c r="F387" s="330" t="str">
        <f>IFERROR(VLOOKUP(B387,'اسماء العملاء'!$A$2:$J$1270,9,FALSE),"")</f>
        <v/>
      </c>
      <c r="G387" s="330" t="str">
        <f>IFERROR(VLOOKUP(B387,'اسماء العملاء'!$A$2:$J$1270,8,FALSE),"")</f>
        <v/>
      </c>
      <c r="H387" s="321" t="str">
        <f>IFERROR(VLOOKUP(B387,'اسماء العملاء'!$A$2:$J$1270,10,FALSE),"")</f>
        <v/>
      </c>
    </row>
    <row r="388" spans="1:8" ht="21.95" customHeight="1">
      <c r="A388" s="326" t="str">
        <f t="shared" ref="A388:A451" ca="1" si="6">IF(B388="","",TODAY())</f>
        <v/>
      </c>
      <c r="B388" s="324"/>
      <c r="C388" s="125" t="str">
        <f>IFERROR(VLOOKUP(B388,'اسماء العملاء'!$A$2:$E$142,5,FALSE),"")</f>
        <v/>
      </c>
      <c r="D388" s="126" t="str">
        <f>IFERROR(VLOOKUP(B388,'اسماء العملاء'!$A$2:$C$142,2,FALSE),"")</f>
        <v/>
      </c>
      <c r="E388" s="177" t="str">
        <f>IFERROR(VLOOKUP(B388,'اسماء العملاء'!$A$2:$C$142,3,FALSE),"")</f>
        <v/>
      </c>
      <c r="F388" s="330" t="str">
        <f>IFERROR(VLOOKUP(B388,'اسماء العملاء'!$A$2:$J$1270,9,FALSE),"")</f>
        <v/>
      </c>
      <c r="G388" s="330" t="str">
        <f>IFERROR(VLOOKUP(B388,'اسماء العملاء'!$A$2:$J$1270,8,FALSE),"")</f>
        <v/>
      </c>
      <c r="H388" s="321" t="str">
        <f>IFERROR(VLOOKUP(B388,'اسماء العملاء'!$A$2:$J$1270,10,FALSE),"")</f>
        <v/>
      </c>
    </row>
    <row r="389" spans="1:8" ht="21.95" customHeight="1">
      <c r="A389" s="326" t="str">
        <f t="shared" ca="1" si="6"/>
        <v/>
      </c>
      <c r="B389" s="324"/>
      <c r="C389" s="125" t="str">
        <f>IFERROR(VLOOKUP(B389,'اسماء العملاء'!$A$2:$E$142,5,FALSE),"")</f>
        <v/>
      </c>
      <c r="D389" s="126" t="str">
        <f>IFERROR(VLOOKUP(B389,'اسماء العملاء'!$A$2:$C$142,2,FALSE),"")</f>
        <v/>
      </c>
      <c r="E389" s="177" t="str">
        <f>IFERROR(VLOOKUP(B389,'اسماء العملاء'!$A$2:$C$142,3,FALSE),"")</f>
        <v/>
      </c>
      <c r="F389" s="330" t="str">
        <f>IFERROR(VLOOKUP(B389,'اسماء العملاء'!$A$2:$J$1270,9,FALSE),"")</f>
        <v/>
      </c>
      <c r="G389" s="330" t="str">
        <f>IFERROR(VLOOKUP(B389,'اسماء العملاء'!$A$2:$J$1270,8,FALSE),"")</f>
        <v/>
      </c>
      <c r="H389" s="321" t="str">
        <f>IFERROR(VLOOKUP(B389,'اسماء العملاء'!$A$2:$J$1270,10,FALSE),"")</f>
        <v/>
      </c>
    </row>
    <row r="390" spans="1:8" ht="21.95" customHeight="1">
      <c r="A390" s="326" t="str">
        <f t="shared" ca="1" si="6"/>
        <v/>
      </c>
      <c r="B390" s="324"/>
      <c r="C390" s="125" t="str">
        <f>IFERROR(VLOOKUP(B390,'اسماء العملاء'!$A$2:$E$142,5,FALSE),"")</f>
        <v/>
      </c>
      <c r="D390" s="126" t="str">
        <f>IFERROR(VLOOKUP(B390,'اسماء العملاء'!$A$2:$C$142,2,FALSE),"")</f>
        <v/>
      </c>
      <c r="E390" s="177" t="str">
        <f>IFERROR(VLOOKUP(B390,'اسماء العملاء'!$A$2:$C$142,3,FALSE),"")</f>
        <v/>
      </c>
      <c r="F390" s="330" t="str">
        <f>IFERROR(VLOOKUP(B390,'اسماء العملاء'!$A$2:$J$1270,9,FALSE),"")</f>
        <v/>
      </c>
      <c r="G390" s="330" t="str">
        <f>IFERROR(VLOOKUP(B390,'اسماء العملاء'!$A$2:$J$1270,8,FALSE),"")</f>
        <v/>
      </c>
      <c r="H390" s="321" t="str">
        <f>IFERROR(VLOOKUP(B390,'اسماء العملاء'!$A$2:$J$1270,10,FALSE),"")</f>
        <v/>
      </c>
    </row>
    <row r="391" spans="1:8" ht="21.95" customHeight="1">
      <c r="A391" s="326" t="str">
        <f t="shared" ca="1" si="6"/>
        <v/>
      </c>
      <c r="B391" s="324"/>
      <c r="C391" s="125" t="str">
        <f>IFERROR(VLOOKUP(B391,'اسماء العملاء'!$A$2:$E$142,5,FALSE),"")</f>
        <v/>
      </c>
      <c r="D391" s="126" t="str">
        <f>IFERROR(VLOOKUP(B391,'اسماء العملاء'!$A$2:$C$142,2,FALSE),"")</f>
        <v/>
      </c>
      <c r="E391" s="177" t="str">
        <f>IFERROR(VLOOKUP(B391,'اسماء العملاء'!$A$2:$C$142,3,FALSE),"")</f>
        <v/>
      </c>
      <c r="F391" s="330" t="str">
        <f>IFERROR(VLOOKUP(B391,'اسماء العملاء'!$A$2:$J$1270,9,FALSE),"")</f>
        <v/>
      </c>
      <c r="G391" s="330" t="str">
        <f>IFERROR(VLOOKUP(B391,'اسماء العملاء'!$A$2:$J$1270,8,FALSE),"")</f>
        <v/>
      </c>
      <c r="H391" s="321" t="str">
        <f>IFERROR(VLOOKUP(B391,'اسماء العملاء'!$A$2:$J$1270,10,FALSE),"")</f>
        <v/>
      </c>
    </row>
    <row r="392" spans="1:8" ht="21.95" customHeight="1">
      <c r="A392" s="326" t="str">
        <f t="shared" ca="1" si="6"/>
        <v/>
      </c>
      <c r="B392" s="324"/>
      <c r="C392" s="125" t="str">
        <f>IFERROR(VLOOKUP(B392,'اسماء العملاء'!$A$2:$E$142,5,FALSE),"")</f>
        <v/>
      </c>
      <c r="D392" s="126" t="str">
        <f>IFERROR(VLOOKUP(B392,'اسماء العملاء'!$A$2:$C$142,2,FALSE),"")</f>
        <v/>
      </c>
      <c r="E392" s="177" t="str">
        <f>IFERROR(VLOOKUP(B392,'اسماء العملاء'!$A$2:$C$142,3,FALSE),"")</f>
        <v/>
      </c>
      <c r="F392" s="330" t="str">
        <f>IFERROR(VLOOKUP(B392,'اسماء العملاء'!$A$2:$J$1270,9,FALSE),"")</f>
        <v/>
      </c>
      <c r="G392" s="330" t="str">
        <f>IFERROR(VLOOKUP(B392,'اسماء العملاء'!$A$2:$J$1270,8,FALSE),"")</f>
        <v/>
      </c>
      <c r="H392" s="321" t="str">
        <f>IFERROR(VLOOKUP(B392,'اسماء العملاء'!$A$2:$J$1270,10,FALSE),"")</f>
        <v/>
      </c>
    </row>
    <row r="393" spans="1:8" ht="21.95" customHeight="1">
      <c r="A393" s="326" t="str">
        <f t="shared" ca="1" si="6"/>
        <v/>
      </c>
      <c r="B393" s="324"/>
      <c r="C393" s="125" t="str">
        <f>IFERROR(VLOOKUP(B393,'اسماء العملاء'!$A$2:$E$142,5,FALSE),"")</f>
        <v/>
      </c>
      <c r="D393" s="126" t="str">
        <f>IFERROR(VLOOKUP(B393,'اسماء العملاء'!$A$2:$C$142,2,FALSE),"")</f>
        <v/>
      </c>
      <c r="E393" s="177" t="str">
        <f>IFERROR(VLOOKUP(B393,'اسماء العملاء'!$A$2:$C$142,3,FALSE),"")</f>
        <v/>
      </c>
      <c r="F393" s="330" t="str">
        <f>IFERROR(VLOOKUP(B393,'اسماء العملاء'!$A$2:$J$1270,9,FALSE),"")</f>
        <v/>
      </c>
      <c r="G393" s="330" t="str">
        <f>IFERROR(VLOOKUP(B393,'اسماء العملاء'!$A$2:$J$1270,8,FALSE),"")</f>
        <v/>
      </c>
      <c r="H393" s="321" t="str">
        <f>IFERROR(VLOOKUP(B393,'اسماء العملاء'!$A$2:$J$1270,10,FALSE),"")</f>
        <v/>
      </c>
    </row>
    <row r="394" spans="1:8" ht="21.95" customHeight="1">
      <c r="A394" s="326" t="str">
        <f t="shared" ca="1" si="6"/>
        <v/>
      </c>
      <c r="B394" s="324"/>
      <c r="C394" s="125" t="str">
        <f>IFERROR(VLOOKUP(B394,'اسماء العملاء'!$A$2:$E$142,5,FALSE),"")</f>
        <v/>
      </c>
      <c r="D394" s="126" t="str">
        <f>IFERROR(VLOOKUP(B394,'اسماء العملاء'!$A$2:$C$142,2,FALSE),"")</f>
        <v/>
      </c>
      <c r="E394" s="177" t="str">
        <f>IFERROR(VLOOKUP(B394,'اسماء العملاء'!$A$2:$C$142,3,FALSE),"")</f>
        <v/>
      </c>
      <c r="F394" s="330" t="str">
        <f>IFERROR(VLOOKUP(B394,'اسماء العملاء'!$A$2:$J$1270,9,FALSE),"")</f>
        <v/>
      </c>
      <c r="G394" s="330" t="str">
        <f>IFERROR(VLOOKUP(B394,'اسماء العملاء'!$A$2:$J$1270,8,FALSE),"")</f>
        <v/>
      </c>
      <c r="H394" s="321" t="str">
        <f>IFERROR(VLOOKUP(B394,'اسماء العملاء'!$A$2:$J$1270,10,FALSE),"")</f>
        <v/>
      </c>
    </row>
    <row r="395" spans="1:8" ht="21.95" customHeight="1">
      <c r="A395" s="326" t="str">
        <f t="shared" ca="1" si="6"/>
        <v/>
      </c>
      <c r="B395" s="324"/>
      <c r="C395" s="125" t="str">
        <f>IFERROR(VLOOKUP(B395,'اسماء العملاء'!$A$2:$E$142,5,FALSE),"")</f>
        <v/>
      </c>
      <c r="D395" s="126" t="str">
        <f>IFERROR(VLOOKUP(B395,'اسماء العملاء'!$A$2:$C$142,2,FALSE),"")</f>
        <v/>
      </c>
      <c r="E395" s="177" t="str">
        <f>IFERROR(VLOOKUP(B395,'اسماء العملاء'!$A$2:$C$142,3,FALSE),"")</f>
        <v/>
      </c>
      <c r="F395" s="330" t="str">
        <f>IFERROR(VLOOKUP(B395,'اسماء العملاء'!$A$2:$J$1270,9,FALSE),"")</f>
        <v/>
      </c>
      <c r="G395" s="330" t="str">
        <f>IFERROR(VLOOKUP(B395,'اسماء العملاء'!$A$2:$J$1270,8,FALSE),"")</f>
        <v/>
      </c>
      <c r="H395" s="321" t="str">
        <f>IFERROR(VLOOKUP(B395,'اسماء العملاء'!$A$2:$J$1270,10,FALSE),"")</f>
        <v/>
      </c>
    </row>
    <row r="396" spans="1:8" ht="21.95" customHeight="1">
      <c r="A396" s="326" t="str">
        <f t="shared" ca="1" si="6"/>
        <v/>
      </c>
      <c r="B396" s="324"/>
      <c r="C396" s="125" t="str">
        <f>IFERROR(VLOOKUP(B396,'اسماء العملاء'!$A$2:$E$142,5,FALSE),"")</f>
        <v/>
      </c>
      <c r="D396" s="126" t="str">
        <f>IFERROR(VLOOKUP(B396,'اسماء العملاء'!$A$2:$C$142,2,FALSE),"")</f>
        <v/>
      </c>
      <c r="E396" s="177" t="str">
        <f>IFERROR(VLOOKUP(B396,'اسماء العملاء'!$A$2:$C$142,3,FALSE),"")</f>
        <v/>
      </c>
      <c r="F396" s="330" t="str">
        <f>IFERROR(VLOOKUP(B396,'اسماء العملاء'!$A$2:$J$1270,9,FALSE),"")</f>
        <v/>
      </c>
      <c r="G396" s="330" t="str">
        <f>IFERROR(VLOOKUP(B396,'اسماء العملاء'!$A$2:$J$1270,8,FALSE),"")</f>
        <v/>
      </c>
      <c r="H396" s="321" t="str">
        <f>IFERROR(VLOOKUP(B396,'اسماء العملاء'!$A$2:$J$1270,10,FALSE),"")</f>
        <v/>
      </c>
    </row>
    <row r="397" spans="1:8" ht="21.95" customHeight="1">
      <c r="A397" s="326" t="str">
        <f t="shared" ca="1" si="6"/>
        <v/>
      </c>
      <c r="B397" s="324"/>
      <c r="C397" s="125" t="str">
        <f>IFERROR(VLOOKUP(B397,'اسماء العملاء'!$A$2:$E$142,5,FALSE),"")</f>
        <v/>
      </c>
      <c r="D397" s="126" t="str">
        <f>IFERROR(VLOOKUP(B397,'اسماء العملاء'!$A$2:$C$142,2,FALSE),"")</f>
        <v/>
      </c>
      <c r="E397" s="177" t="str">
        <f>IFERROR(VLOOKUP(B397,'اسماء العملاء'!$A$2:$C$142,3,FALSE),"")</f>
        <v/>
      </c>
      <c r="F397" s="330" t="str">
        <f>IFERROR(VLOOKUP(B397,'اسماء العملاء'!$A$2:$J$1270,9,FALSE),"")</f>
        <v/>
      </c>
      <c r="G397" s="330" t="str">
        <f>IFERROR(VLOOKUP(B397,'اسماء العملاء'!$A$2:$J$1270,8,FALSE),"")</f>
        <v/>
      </c>
      <c r="H397" s="321" t="str">
        <f>IFERROR(VLOOKUP(B397,'اسماء العملاء'!$A$2:$J$1270,10,FALSE),"")</f>
        <v/>
      </c>
    </row>
    <row r="398" spans="1:8" ht="21.95" customHeight="1">
      <c r="A398" s="326" t="str">
        <f t="shared" ca="1" si="6"/>
        <v/>
      </c>
      <c r="B398" s="324"/>
      <c r="C398" s="125" t="str">
        <f>IFERROR(VLOOKUP(B398,'اسماء العملاء'!$A$2:$E$142,5,FALSE),"")</f>
        <v/>
      </c>
      <c r="D398" s="126" t="str">
        <f>IFERROR(VLOOKUP(B398,'اسماء العملاء'!$A$2:$C$142,2,FALSE),"")</f>
        <v/>
      </c>
      <c r="E398" s="177" t="str">
        <f>IFERROR(VLOOKUP(B398,'اسماء العملاء'!$A$2:$C$142,3,FALSE),"")</f>
        <v/>
      </c>
      <c r="F398" s="330" t="str">
        <f>IFERROR(VLOOKUP(B398,'اسماء العملاء'!$A$2:$J$1270,9,FALSE),"")</f>
        <v/>
      </c>
      <c r="G398" s="330" t="str">
        <f>IFERROR(VLOOKUP(B398,'اسماء العملاء'!$A$2:$J$1270,8,FALSE),"")</f>
        <v/>
      </c>
      <c r="H398" s="321" t="str">
        <f>IFERROR(VLOOKUP(B398,'اسماء العملاء'!$A$2:$J$1270,10,FALSE),"")</f>
        <v/>
      </c>
    </row>
    <row r="399" spans="1:8" ht="21.95" customHeight="1">
      <c r="A399" s="326" t="str">
        <f t="shared" ca="1" si="6"/>
        <v/>
      </c>
      <c r="B399" s="324"/>
      <c r="C399" s="125" t="str">
        <f>IFERROR(VLOOKUP(B399,'اسماء العملاء'!$A$2:$E$142,5,FALSE),"")</f>
        <v/>
      </c>
      <c r="D399" s="126" t="str">
        <f>IFERROR(VLOOKUP(B399,'اسماء العملاء'!$A$2:$C$142,2,FALSE),"")</f>
        <v/>
      </c>
      <c r="E399" s="177" t="str">
        <f>IFERROR(VLOOKUP(B399,'اسماء العملاء'!$A$2:$C$142,3,FALSE),"")</f>
        <v/>
      </c>
      <c r="F399" s="330" t="str">
        <f>IFERROR(VLOOKUP(B399,'اسماء العملاء'!$A$2:$J$1270,9,FALSE),"")</f>
        <v/>
      </c>
      <c r="G399" s="330" t="str">
        <f>IFERROR(VLOOKUP(B399,'اسماء العملاء'!$A$2:$J$1270,8,FALSE),"")</f>
        <v/>
      </c>
      <c r="H399" s="321" t="str">
        <f>IFERROR(VLOOKUP(B399,'اسماء العملاء'!$A$2:$J$1270,10,FALSE),"")</f>
        <v/>
      </c>
    </row>
    <row r="400" spans="1:8" ht="21.95" customHeight="1">
      <c r="A400" s="326" t="str">
        <f t="shared" ca="1" si="6"/>
        <v/>
      </c>
      <c r="B400" s="324"/>
      <c r="C400" s="125" t="str">
        <f>IFERROR(VLOOKUP(B400,'اسماء العملاء'!$A$2:$E$142,5,FALSE),"")</f>
        <v/>
      </c>
      <c r="D400" s="126" t="str">
        <f>IFERROR(VLOOKUP(B400,'اسماء العملاء'!$A$2:$C$142,2,FALSE),"")</f>
        <v/>
      </c>
      <c r="E400" s="177" t="str">
        <f>IFERROR(VLOOKUP(B400,'اسماء العملاء'!$A$2:$C$142,3,FALSE),"")</f>
        <v/>
      </c>
      <c r="F400" s="330" t="str">
        <f>IFERROR(VLOOKUP(B400,'اسماء العملاء'!$A$2:$J$1270,9,FALSE),"")</f>
        <v/>
      </c>
      <c r="G400" s="330" t="str">
        <f>IFERROR(VLOOKUP(B400,'اسماء العملاء'!$A$2:$J$1270,8,FALSE),"")</f>
        <v/>
      </c>
      <c r="H400" s="321" t="str">
        <f>IFERROR(VLOOKUP(B400,'اسماء العملاء'!$A$2:$J$1270,10,FALSE),"")</f>
        <v/>
      </c>
    </row>
    <row r="401" spans="1:8" ht="21.95" customHeight="1">
      <c r="A401" s="326" t="str">
        <f t="shared" ca="1" si="6"/>
        <v/>
      </c>
      <c r="B401" s="324"/>
      <c r="C401" s="125" t="str">
        <f>IFERROR(VLOOKUP(B401,'اسماء العملاء'!$A$2:$E$142,5,FALSE),"")</f>
        <v/>
      </c>
      <c r="D401" s="126" t="str">
        <f>IFERROR(VLOOKUP(B401,'اسماء العملاء'!$A$2:$C$142,2,FALSE),"")</f>
        <v/>
      </c>
      <c r="E401" s="177" t="str">
        <f>IFERROR(VLOOKUP(B401,'اسماء العملاء'!$A$2:$C$142,3,FALSE),"")</f>
        <v/>
      </c>
      <c r="F401" s="330" t="str">
        <f>IFERROR(VLOOKUP(B401,'اسماء العملاء'!$A$2:$J$1270,9,FALSE),"")</f>
        <v/>
      </c>
      <c r="G401" s="330" t="str">
        <f>IFERROR(VLOOKUP(B401,'اسماء العملاء'!$A$2:$J$1270,8,FALSE),"")</f>
        <v/>
      </c>
      <c r="H401" s="321" t="str">
        <f>IFERROR(VLOOKUP(B401,'اسماء العملاء'!$A$2:$J$1270,10,FALSE),"")</f>
        <v/>
      </c>
    </row>
    <row r="402" spans="1:8" ht="21.95" customHeight="1">
      <c r="A402" s="326" t="str">
        <f t="shared" ca="1" si="6"/>
        <v/>
      </c>
      <c r="B402" s="324"/>
      <c r="C402" s="125" t="str">
        <f>IFERROR(VLOOKUP(B402,'اسماء العملاء'!$A$2:$E$142,5,FALSE),"")</f>
        <v/>
      </c>
      <c r="D402" s="126" t="str">
        <f>IFERROR(VLOOKUP(B402,'اسماء العملاء'!$A$2:$C$142,2,FALSE),"")</f>
        <v/>
      </c>
      <c r="E402" s="177" t="str">
        <f>IFERROR(VLOOKUP(B402,'اسماء العملاء'!$A$2:$C$142,3,FALSE),"")</f>
        <v/>
      </c>
      <c r="F402" s="330" t="str">
        <f>IFERROR(VLOOKUP(B402,'اسماء العملاء'!$A$2:$J$1270,9,FALSE),"")</f>
        <v/>
      </c>
      <c r="G402" s="330" t="str">
        <f>IFERROR(VLOOKUP(B402,'اسماء العملاء'!$A$2:$J$1270,8,FALSE),"")</f>
        <v/>
      </c>
      <c r="H402" s="321" t="str">
        <f>IFERROR(VLOOKUP(B402,'اسماء العملاء'!$A$2:$J$1270,10,FALSE),"")</f>
        <v/>
      </c>
    </row>
    <row r="403" spans="1:8" ht="21.95" customHeight="1">
      <c r="A403" s="326" t="str">
        <f t="shared" ca="1" si="6"/>
        <v/>
      </c>
      <c r="B403" s="324"/>
      <c r="C403" s="125" t="str">
        <f>IFERROR(VLOOKUP(B403,'اسماء العملاء'!$A$2:$E$142,5,FALSE),"")</f>
        <v/>
      </c>
      <c r="D403" s="126" t="str">
        <f>IFERROR(VLOOKUP(B403,'اسماء العملاء'!$A$2:$C$142,2,FALSE),"")</f>
        <v/>
      </c>
      <c r="E403" s="177" t="str">
        <f>IFERROR(VLOOKUP(B403,'اسماء العملاء'!$A$2:$C$142,3,FALSE),"")</f>
        <v/>
      </c>
      <c r="F403" s="330" t="str">
        <f>IFERROR(VLOOKUP(B403,'اسماء العملاء'!$A$2:$J$1270,9,FALSE),"")</f>
        <v/>
      </c>
      <c r="G403" s="330" t="str">
        <f>IFERROR(VLOOKUP(B403,'اسماء العملاء'!$A$2:$J$1270,8,FALSE),"")</f>
        <v/>
      </c>
      <c r="H403" s="321" t="str">
        <f>IFERROR(VLOOKUP(B403,'اسماء العملاء'!$A$2:$J$1270,10,FALSE),"")</f>
        <v/>
      </c>
    </row>
    <row r="404" spans="1:8" ht="21.95" customHeight="1">
      <c r="A404" s="326" t="str">
        <f t="shared" ca="1" si="6"/>
        <v/>
      </c>
      <c r="B404" s="324"/>
      <c r="C404" s="125" t="str">
        <f>IFERROR(VLOOKUP(B404,'اسماء العملاء'!$A$2:$E$142,5,FALSE),"")</f>
        <v/>
      </c>
      <c r="D404" s="126" t="str">
        <f>IFERROR(VLOOKUP(B404,'اسماء العملاء'!$A$2:$C$142,2,FALSE),"")</f>
        <v/>
      </c>
      <c r="E404" s="177" t="str">
        <f>IFERROR(VLOOKUP(B404,'اسماء العملاء'!$A$2:$C$142,3,FALSE),"")</f>
        <v/>
      </c>
      <c r="F404" s="330" t="str">
        <f>IFERROR(VLOOKUP(B404,'اسماء العملاء'!$A$2:$J$1270,9,FALSE),"")</f>
        <v/>
      </c>
      <c r="G404" s="330" t="str">
        <f>IFERROR(VLOOKUP(B404,'اسماء العملاء'!$A$2:$J$1270,8,FALSE),"")</f>
        <v/>
      </c>
      <c r="H404" s="321" t="str">
        <f>IFERROR(VLOOKUP(B404,'اسماء العملاء'!$A$2:$J$1270,10,FALSE),"")</f>
        <v/>
      </c>
    </row>
    <row r="405" spans="1:8" ht="21.95" customHeight="1">
      <c r="A405" s="326" t="str">
        <f t="shared" ca="1" si="6"/>
        <v/>
      </c>
      <c r="B405" s="324"/>
      <c r="C405" s="125" t="str">
        <f>IFERROR(VLOOKUP(B405,'اسماء العملاء'!$A$2:$E$142,5,FALSE),"")</f>
        <v/>
      </c>
      <c r="D405" s="126" t="str">
        <f>IFERROR(VLOOKUP(B405,'اسماء العملاء'!$A$2:$C$142,2,FALSE),"")</f>
        <v/>
      </c>
      <c r="E405" s="177" t="str">
        <f>IFERROR(VLOOKUP(B405,'اسماء العملاء'!$A$2:$C$142,3,FALSE),"")</f>
        <v/>
      </c>
      <c r="F405" s="330" t="str">
        <f>IFERROR(VLOOKUP(B405,'اسماء العملاء'!$A$2:$J$1270,9,FALSE),"")</f>
        <v/>
      </c>
      <c r="G405" s="330" t="str">
        <f>IFERROR(VLOOKUP(B405,'اسماء العملاء'!$A$2:$J$1270,8,FALSE),"")</f>
        <v/>
      </c>
      <c r="H405" s="321" t="str">
        <f>IFERROR(VLOOKUP(B405,'اسماء العملاء'!$A$2:$J$1270,10,FALSE),"")</f>
        <v/>
      </c>
    </row>
    <row r="406" spans="1:8" ht="21.95" customHeight="1">
      <c r="A406" s="326" t="str">
        <f t="shared" ca="1" si="6"/>
        <v/>
      </c>
      <c r="B406" s="324"/>
      <c r="C406" s="125" t="str">
        <f>IFERROR(VLOOKUP(B406,'اسماء العملاء'!$A$2:$E$142,5,FALSE),"")</f>
        <v/>
      </c>
      <c r="D406" s="126" t="str">
        <f>IFERROR(VLOOKUP(B406,'اسماء العملاء'!$A$2:$C$142,2,FALSE),"")</f>
        <v/>
      </c>
      <c r="E406" s="177" t="str">
        <f>IFERROR(VLOOKUP(B406,'اسماء العملاء'!$A$2:$C$142,3,FALSE),"")</f>
        <v/>
      </c>
      <c r="F406" s="330" t="str">
        <f>IFERROR(VLOOKUP(B406,'اسماء العملاء'!$A$2:$J$1270,9,FALSE),"")</f>
        <v/>
      </c>
      <c r="G406" s="330" t="str">
        <f>IFERROR(VLOOKUP(B406,'اسماء العملاء'!$A$2:$J$1270,8,FALSE),"")</f>
        <v/>
      </c>
      <c r="H406" s="321" t="str">
        <f>IFERROR(VLOOKUP(B406,'اسماء العملاء'!$A$2:$J$1270,10,FALSE),"")</f>
        <v/>
      </c>
    </row>
    <row r="407" spans="1:8" ht="21.95" customHeight="1">
      <c r="A407" s="326" t="str">
        <f t="shared" ca="1" si="6"/>
        <v/>
      </c>
      <c r="B407" s="324"/>
      <c r="C407" s="125" t="str">
        <f>IFERROR(VLOOKUP(B407,'اسماء العملاء'!$A$2:$E$142,5,FALSE),"")</f>
        <v/>
      </c>
      <c r="D407" s="126" t="str">
        <f>IFERROR(VLOOKUP(B407,'اسماء العملاء'!$A$2:$C$142,2,FALSE),"")</f>
        <v/>
      </c>
      <c r="E407" s="177" t="str">
        <f>IFERROR(VLOOKUP(B407,'اسماء العملاء'!$A$2:$C$142,3,FALSE),"")</f>
        <v/>
      </c>
      <c r="F407" s="330" t="str">
        <f>IFERROR(VLOOKUP(B407,'اسماء العملاء'!$A$2:$J$1270,9,FALSE),"")</f>
        <v/>
      </c>
      <c r="G407" s="330" t="str">
        <f>IFERROR(VLOOKUP(B407,'اسماء العملاء'!$A$2:$J$1270,8,FALSE),"")</f>
        <v/>
      </c>
      <c r="H407" s="321" t="str">
        <f>IFERROR(VLOOKUP(B407,'اسماء العملاء'!$A$2:$J$1270,10,FALSE),"")</f>
        <v/>
      </c>
    </row>
    <row r="408" spans="1:8" ht="21.95" customHeight="1">
      <c r="A408" s="326" t="str">
        <f t="shared" ca="1" si="6"/>
        <v/>
      </c>
      <c r="B408" s="324"/>
      <c r="C408" s="125" t="str">
        <f>IFERROR(VLOOKUP(B408,'اسماء العملاء'!$A$2:$E$142,5,FALSE),"")</f>
        <v/>
      </c>
      <c r="D408" s="126" t="str">
        <f>IFERROR(VLOOKUP(B408,'اسماء العملاء'!$A$2:$C$142,2,FALSE),"")</f>
        <v/>
      </c>
      <c r="E408" s="177" t="str">
        <f>IFERROR(VLOOKUP(B408,'اسماء العملاء'!$A$2:$C$142,3,FALSE),"")</f>
        <v/>
      </c>
      <c r="F408" s="330" t="str">
        <f>IFERROR(VLOOKUP(B408,'اسماء العملاء'!$A$2:$J$1270,9,FALSE),"")</f>
        <v/>
      </c>
      <c r="G408" s="330" t="str">
        <f>IFERROR(VLOOKUP(B408,'اسماء العملاء'!$A$2:$J$1270,8,FALSE),"")</f>
        <v/>
      </c>
      <c r="H408" s="321" t="str">
        <f>IFERROR(VLOOKUP(B408,'اسماء العملاء'!$A$2:$J$1270,10,FALSE),"")</f>
        <v/>
      </c>
    </row>
    <row r="409" spans="1:8" ht="21.95" customHeight="1">
      <c r="A409" s="326" t="str">
        <f t="shared" ca="1" si="6"/>
        <v/>
      </c>
      <c r="B409" s="324"/>
      <c r="C409" s="125" t="str">
        <f>IFERROR(VLOOKUP(B409,'اسماء العملاء'!$A$2:$E$142,5,FALSE),"")</f>
        <v/>
      </c>
      <c r="D409" s="126" t="str">
        <f>IFERROR(VLOOKUP(B409,'اسماء العملاء'!$A$2:$C$142,2,FALSE),"")</f>
        <v/>
      </c>
      <c r="E409" s="177" t="str">
        <f>IFERROR(VLOOKUP(B409,'اسماء العملاء'!$A$2:$C$142,3,FALSE),"")</f>
        <v/>
      </c>
      <c r="F409" s="330" t="str">
        <f>IFERROR(VLOOKUP(B409,'اسماء العملاء'!$A$2:$J$1270,9,FALSE),"")</f>
        <v/>
      </c>
      <c r="G409" s="330" t="str">
        <f>IFERROR(VLOOKUP(B409,'اسماء العملاء'!$A$2:$J$1270,8,FALSE),"")</f>
        <v/>
      </c>
      <c r="H409" s="321" t="str">
        <f>IFERROR(VLOOKUP(B409,'اسماء العملاء'!$A$2:$J$1270,10,FALSE),"")</f>
        <v/>
      </c>
    </row>
    <row r="410" spans="1:8" ht="21.95" customHeight="1">
      <c r="A410" s="326" t="str">
        <f t="shared" ca="1" si="6"/>
        <v/>
      </c>
      <c r="B410" s="324"/>
      <c r="C410" s="125" t="str">
        <f>IFERROR(VLOOKUP(B410,'اسماء العملاء'!$A$2:$E$142,5,FALSE),"")</f>
        <v/>
      </c>
      <c r="D410" s="126" t="str">
        <f>IFERROR(VLOOKUP(B410,'اسماء العملاء'!$A$2:$C$142,2,FALSE),"")</f>
        <v/>
      </c>
      <c r="E410" s="177" t="str">
        <f>IFERROR(VLOOKUP(B410,'اسماء العملاء'!$A$2:$C$142,3,FALSE),"")</f>
        <v/>
      </c>
      <c r="F410" s="330" t="str">
        <f>IFERROR(VLOOKUP(B410,'اسماء العملاء'!$A$2:$J$1270,9,FALSE),"")</f>
        <v/>
      </c>
      <c r="G410" s="330" t="str">
        <f>IFERROR(VLOOKUP(B410,'اسماء العملاء'!$A$2:$J$1270,8,FALSE),"")</f>
        <v/>
      </c>
      <c r="H410" s="321" t="str">
        <f>IFERROR(VLOOKUP(B410,'اسماء العملاء'!$A$2:$J$1270,10,FALSE),"")</f>
        <v/>
      </c>
    </row>
    <row r="411" spans="1:8" ht="21.95" customHeight="1">
      <c r="A411" s="326" t="str">
        <f t="shared" ca="1" si="6"/>
        <v/>
      </c>
      <c r="B411" s="324"/>
      <c r="C411" s="125" t="str">
        <f>IFERROR(VLOOKUP(B411,'اسماء العملاء'!$A$2:$E$142,5,FALSE),"")</f>
        <v/>
      </c>
      <c r="D411" s="126" t="str">
        <f>IFERROR(VLOOKUP(B411,'اسماء العملاء'!$A$2:$C$142,2,FALSE),"")</f>
        <v/>
      </c>
      <c r="E411" s="177" t="str">
        <f>IFERROR(VLOOKUP(B411,'اسماء العملاء'!$A$2:$C$142,3,FALSE),"")</f>
        <v/>
      </c>
      <c r="F411" s="330" t="str">
        <f>IFERROR(VLOOKUP(B411,'اسماء العملاء'!$A$2:$J$1270,9,FALSE),"")</f>
        <v/>
      </c>
      <c r="G411" s="330" t="str">
        <f>IFERROR(VLOOKUP(B411,'اسماء العملاء'!$A$2:$J$1270,8,FALSE),"")</f>
        <v/>
      </c>
      <c r="H411" s="321" t="str">
        <f>IFERROR(VLOOKUP(B411,'اسماء العملاء'!$A$2:$J$1270,10,FALSE),"")</f>
        <v/>
      </c>
    </row>
    <row r="412" spans="1:8" ht="21.95" customHeight="1">
      <c r="A412" s="326" t="str">
        <f t="shared" ca="1" si="6"/>
        <v/>
      </c>
      <c r="B412" s="324"/>
      <c r="C412" s="125" t="str">
        <f>IFERROR(VLOOKUP(B412,'اسماء العملاء'!$A$2:$E$142,5,FALSE),"")</f>
        <v/>
      </c>
      <c r="D412" s="126" t="str">
        <f>IFERROR(VLOOKUP(B412,'اسماء العملاء'!$A$2:$C$142,2,FALSE),"")</f>
        <v/>
      </c>
      <c r="E412" s="177" t="str">
        <f>IFERROR(VLOOKUP(B412,'اسماء العملاء'!$A$2:$C$142,3,FALSE),"")</f>
        <v/>
      </c>
      <c r="F412" s="330" t="str">
        <f>IFERROR(VLOOKUP(B412,'اسماء العملاء'!$A$2:$J$1270,9,FALSE),"")</f>
        <v/>
      </c>
      <c r="G412" s="330" t="str">
        <f>IFERROR(VLOOKUP(B412,'اسماء العملاء'!$A$2:$J$1270,8,FALSE),"")</f>
        <v/>
      </c>
      <c r="H412" s="321" t="str">
        <f>IFERROR(VLOOKUP(B412,'اسماء العملاء'!$A$2:$J$1270,10,FALSE),"")</f>
        <v/>
      </c>
    </row>
    <row r="413" spans="1:8" ht="21.95" customHeight="1">
      <c r="A413" s="326" t="str">
        <f t="shared" ca="1" si="6"/>
        <v/>
      </c>
      <c r="B413" s="324"/>
      <c r="C413" s="125" t="str">
        <f>IFERROR(VLOOKUP(B413,'اسماء العملاء'!$A$2:$E$142,5,FALSE),"")</f>
        <v/>
      </c>
      <c r="D413" s="126" t="str">
        <f>IFERROR(VLOOKUP(B413,'اسماء العملاء'!$A$2:$C$142,2,FALSE),"")</f>
        <v/>
      </c>
      <c r="E413" s="177" t="str">
        <f>IFERROR(VLOOKUP(B413,'اسماء العملاء'!$A$2:$C$142,3,FALSE),"")</f>
        <v/>
      </c>
      <c r="F413" s="330" t="str">
        <f>IFERROR(VLOOKUP(B413,'اسماء العملاء'!$A$2:$J$1270,9,FALSE),"")</f>
        <v/>
      </c>
      <c r="G413" s="330" t="str">
        <f>IFERROR(VLOOKUP(B413,'اسماء العملاء'!$A$2:$J$1270,8,FALSE),"")</f>
        <v/>
      </c>
      <c r="H413" s="321" t="str">
        <f>IFERROR(VLOOKUP(B413,'اسماء العملاء'!$A$2:$J$1270,10,FALSE),"")</f>
        <v/>
      </c>
    </row>
    <row r="414" spans="1:8" ht="21.95" customHeight="1">
      <c r="A414" s="326" t="str">
        <f t="shared" ca="1" si="6"/>
        <v/>
      </c>
      <c r="B414" s="324"/>
      <c r="C414" s="125" t="str">
        <f>IFERROR(VLOOKUP(B414,'اسماء العملاء'!$A$2:$E$142,5,FALSE),"")</f>
        <v/>
      </c>
      <c r="D414" s="126" t="str">
        <f>IFERROR(VLOOKUP(B414,'اسماء العملاء'!$A$2:$C$142,2,FALSE),"")</f>
        <v/>
      </c>
      <c r="E414" s="177" t="str">
        <f>IFERROR(VLOOKUP(B414,'اسماء العملاء'!$A$2:$C$142,3,FALSE),"")</f>
        <v/>
      </c>
      <c r="F414" s="330" t="str">
        <f>IFERROR(VLOOKUP(B414,'اسماء العملاء'!$A$2:$J$1270,9,FALSE),"")</f>
        <v/>
      </c>
      <c r="G414" s="330" t="str">
        <f>IFERROR(VLOOKUP(B414,'اسماء العملاء'!$A$2:$J$1270,8,FALSE),"")</f>
        <v/>
      </c>
      <c r="H414" s="321" t="str">
        <f>IFERROR(VLOOKUP(B414,'اسماء العملاء'!$A$2:$J$1270,10,FALSE),"")</f>
        <v/>
      </c>
    </row>
    <row r="415" spans="1:8" ht="21.95" customHeight="1">
      <c r="A415" s="326" t="str">
        <f t="shared" ca="1" si="6"/>
        <v/>
      </c>
      <c r="B415" s="324"/>
      <c r="C415" s="125" t="str">
        <f>IFERROR(VLOOKUP(B415,'اسماء العملاء'!$A$2:$E$142,5,FALSE),"")</f>
        <v/>
      </c>
      <c r="D415" s="126" t="str">
        <f>IFERROR(VLOOKUP(B415,'اسماء العملاء'!$A$2:$C$142,2,FALSE),"")</f>
        <v/>
      </c>
      <c r="E415" s="177" t="str">
        <f>IFERROR(VLOOKUP(B415,'اسماء العملاء'!$A$2:$C$142,3,FALSE),"")</f>
        <v/>
      </c>
      <c r="F415" s="330" t="str">
        <f>IFERROR(VLOOKUP(B415,'اسماء العملاء'!$A$2:$J$1270,9,FALSE),"")</f>
        <v/>
      </c>
      <c r="G415" s="330" t="str">
        <f>IFERROR(VLOOKUP(B415,'اسماء العملاء'!$A$2:$J$1270,8,FALSE),"")</f>
        <v/>
      </c>
      <c r="H415" s="321" t="str">
        <f>IFERROR(VLOOKUP(B415,'اسماء العملاء'!$A$2:$J$1270,10,FALSE),"")</f>
        <v/>
      </c>
    </row>
    <row r="416" spans="1:8" ht="21.95" customHeight="1">
      <c r="A416" s="326" t="str">
        <f t="shared" ca="1" si="6"/>
        <v/>
      </c>
      <c r="B416" s="324"/>
      <c r="C416" s="125" t="str">
        <f>IFERROR(VLOOKUP(B416,'اسماء العملاء'!$A$2:$E$142,5,FALSE),"")</f>
        <v/>
      </c>
      <c r="D416" s="126" t="str">
        <f>IFERROR(VLOOKUP(B416,'اسماء العملاء'!$A$2:$C$142,2,FALSE),"")</f>
        <v/>
      </c>
      <c r="E416" s="177" t="str">
        <f>IFERROR(VLOOKUP(B416,'اسماء العملاء'!$A$2:$C$142,3,FALSE),"")</f>
        <v/>
      </c>
      <c r="F416" s="330" t="str">
        <f>IFERROR(VLOOKUP(B416,'اسماء العملاء'!$A$2:$J$1270,9,FALSE),"")</f>
        <v/>
      </c>
      <c r="G416" s="330" t="str">
        <f>IFERROR(VLOOKUP(B416,'اسماء العملاء'!$A$2:$J$1270,8,FALSE),"")</f>
        <v/>
      </c>
      <c r="H416" s="321" t="str">
        <f>IFERROR(VLOOKUP(B416,'اسماء العملاء'!$A$2:$J$1270,10,FALSE),"")</f>
        <v/>
      </c>
    </row>
    <row r="417" spans="1:8" ht="21.95" customHeight="1">
      <c r="A417" s="326" t="str">
        <f t="shared" ca="1" si="6"/>
        <v/>
      </c>
      <c r="B417" s="324"/>
      <c r="C417" s="125" t="str">
        <f>IFERROR(VLOOKUP(B417,'اسماء العملاء'!$A$2:$E$142,5,FALSE),"")</f>
        <v/>
      </c>
      <c r="D417" s="126" t="str">
        <f>IFERROR(VLOOKUP(B417,'اسماء العملاء'!$A$2:$C$142,2,FALSE),"")</f>
        <v/>
      </c>
      <c r="E417" s="177" t="str">
        <f>IFERROR(VLOOKUP(B417,'اسماء العملاء'!$A$2:$C$142,3,FALSE),"")</f>
        <v/>
      </c>
      <c r="F417" s="330" t="str">
        <f>IFERROR(VLOOKUP(B417,'اسماء العملاء'!$A$2:$J$1270,9,FALSE),"")</f>
        <v/>
      </c>
      <c r="G417" s="330" t="str">
        <f>IFERROR(VLOOKUP(B417,'اسماء العملاء'!$A$2:$J$1270,8,FALSE),"")</f>
        <v/>
      </c>
      <c r="H417" s="321" t="str">
        <f>IFERROR(VLOOKUP(B417,'اسماء العملاء'!$A$2:$J$1270,10,FALSE),"")</f>
        <v/>
      </c>
    </row>
    <row r="418" spans="1:8" ht="21.95" customHeight="1">
      <c r="A418" s="326" t="str">
        <f t="shared" ca="1" si="6"/>
        <v/>
      </c>
      <c r="B418" s="324"/>
      <c r="C418" s="125" t="str">
        <f>IFERROR(VLOOKUP(B418,'اسماء العملاء'!$A$2:$E$142,5,FALSE),"")</f>
        <v/>
      </c>
      <c r="D418" s="126" t="str">
        <f>IFERROR(VLOOKUP(B418,'اسماء العملاء'!$A$2:$C$142,2,FALSE),"")</f>
        <v/>
      </c>
      <c r="E418" s="177" t="str">
        <f>IFERROR(VLOOKUP(B418,'اسماء العملاء'!$A$2:$C$142,3,FALSE),"")</f>
        <v/>
      </c>
      <c r="F418" s="330" t="str">
        <f>IFERROR(VLOOKUP(B418,'اسماء العملاء'!$A$2:$J$1270,9,FALSE),"")</f>
        <v/>
      </c>
      <c r="G418" s="330" t="str">
        <f>IFERROR(VLOOKUP(B418,'اسماء العملاء'!$A$2:$J$1270,8,FALSE),"")</f>
        <v/>
      </c>
      <c r="H418" s="321" t="str">
        <f>IFERROR(VLOOKUP(B418,'اسماء العملاء'!$A$2:$J$1270,10,FALSE),"")</f>
        <v/>
      </c>
    </row>
    <row r="419" spans="1:8" ht="21.95" customHeight="1">
      <c r="A419" s="326" t="str">
        <f t="shared" ca="1" si="6"/>
        <v/>
      </c>
      <c r="B419" s="324"/>
      <c r="C419" s="125" t="str">
        <f>IFERROR(VLOOKUP(B419,'اسماء العملاء'!$A$2:$E$142,5,FALSE),"")</f>
        <v/>
      </c>
      <c r="D419" s="126" t="str">
        <f>IFERROR(VLOOKUP(B419,'اسماء العملاء'!$A$2:$C$142,2,FALSE),"")</f>
        <v/>
      </c>
      <c r="E419" s="177" t="str">
        <f>IFERROR(VLOOKUP(B419,'اسماء العملاء'!$A$2:$C$142,3,FALSE),"")</f>
        <v/>
      </c>
      <c r="F419" s="330" t="str">
        <f>IFERROR(VLOOKUP(B419,'اسماء العملاء'!$A$2:$J$1270,9,FALSE),"")</f>
        <v/>
      </c>
      <c r="G419" s="330" t="str">
        <f>IFERROR(VLOOKUP(B419,'اسماء العملاء'!$A$2:$J$1270,8,FALSE),"")</f>
        <v/>
      </c>
      <c r="H419" s="321" t="str">
        <f>IFERROR(VLOOKUP(B419,'اسماء العملاء'!$A$2:$J$1270,10,FALSE),"")</f>
        <v/>
      </c>
    </row>
    <row r="420" spans="1:8" ht="21.95" customHeight="1">
      <c r="A420" s="326" t="str">
        <f t="shared" ca="1" si="6"/>
        <v/>
      </c>
      <c r="B420" s="324"/>
      <c r="C420" s="125" t="str">
        <f>IFERROR(VLOOKUP(B420,'اسماء العملاء'!$A$2:$E$142,5,FALSE),"")</f>
        <v/>
      </c>
      <c r="D420" s="126" t="str">
        <f>IFERROR(VLOOKUP(B420,'اسماء العملاء'!$A$2:$C$142,2,FALSE),"")</f>
        <v/>
      </c>
      <c r="E420" s="177" t="str">
        <f>IFERROR(VLOOKUP(B420,'اسماء العملاء'!$A$2:$C$142,3,FALSE),"")</f>
        <v/>
      </c>
      <c r="F420" s="330" t="str">
        <f>IFERROR(VLOOKUP(B420,'اسماء العملاء'!$A$2:$J$1270,9,FALSE),"")</f>
        <v/>
      </c>
      <c r="G420" s="330" t="str">
        <f>IFERROR(VLOOKUP(B420,'اسماء العملاء'!$A$2:$J$1270,8,FALSE),"")</f>
        <v/>
      </c>
      <c r="H420" s="321" t="str">
        <f>IFERROR(VLOOKUP(B420,'اسماء العملاء'!$A$2:$J$1270,10,FALSE),"")</f>
        <v/>
      </c>
    </row>
    <row r="421" spans="1:8" ht="21.95" customHeight="1">
      <c r="A421" s="326" t="str">
        <f t="shared" ca="1" si="6"/>
        <v/>
      </c>
      <c r="B421" s="324"/>
      <c r="C421" s="125" t="str">
        <f>IFERROR(VLOOKUP(B421,'اسماء العملاء'!$A$2:$E$142,5,FALSE),"")</f>
        <v/>
      </c>
      <c r="D421" s="126" t="str">
        <f>IFERROR(VLOOKUP(B421,'اسماء العملاء'!$A$2:$C$142,2,FALSE),"")</f>
        <v/>
      </c>
      <c r="E421" s="177" t="str">
        <f>IFERROR(VLOOKUP(B421,'اسماء العملاء'!$A$2:$C$142,3,FALSE),"")</f>
        <v/>
      </c>
      <c r="F421" s="330" t="str">
        <f>IFERROR(VLOOKUP(B421,'اسماء العملاء'!$A$2:$J$1270,9,FALSE),"")</f>
        <v/>
      </c>
      <c r="G421" s="330" t="str">
        <f>IFERROR(VLOOKUP(B421,'اسماء العملاء'!$A$2:$J$1270,8,FALSE),"")</f>
        <v/>
      </c>
      <c r="H421" s="321" t="str">
        <f>IFERROR(VLOOKUP(B421,'اسماء العملاء'!$A$2:$J$1270,10,FALSE),"")</f>
        <v/>
      </c>
    </row>
    <row r="422" spans="1:8" ht="21.95" customHeight="1">
      <c r="A422" s="326" t="str">
        <f t="shared" ca="1" si="6"/>
        <v/>
      </c>
      <c r="B422" s="324"/>
      <c r="C422" s="125" t="str">
        <f>IFERROR(VLOOKUP(B422,'اسماء العملاء'!$A$2:$E$142,5,FALSE),"")</f>
        <v/>
      </c>
      <c r="D422" s="126" t="str">
        <f>IFERROR(VLOOKUP(B422,'اسماء العملاء'!$A$2:$C$142,2,FALSE),"")</f>
        <v/>
      </c>
      <c r="E422" s="177" t="str">
        <f>IFERROR(VLOOKUP(B422,'اسماء العملاء'!$A$2:$C$142,3,FALSE),"")</f>
        <v/>
      </c>
      <c r="F422" s="330" t="str">
        <f>IFERROR(VLOOKUP(B422,'اسماء العملاء'!$A$2:$J$1270,9,FALSE),"")</f>
        <v/>
      </c>
      <c r="G422" s="330" t="str">
        <f>IFERROR(VLOOKUP(B422,'اسماء العملاء'!$A$2:$J$1270,8,FALSE),"")</f>
        <v/>
      </c>
      <c r="H422" s="321" t="str">
        <f>IFERROR(VLOOKUP(B422,'اسماء العملاء'!$A$2:$J$1270,10,FALSE),"")</f>
        <v/>
      </c>
    </row>
    <row r="423" spans="1:8" ht="21.95" customHeight="1">
      <c r="A423" s="326" t="str">
        <f t="shared" ca="1" si="6"/>
        <v/>
      </c>
      <c r="B423" s="324"/>
      <c r="C423" s="125" t="str">
        <f>IFERROR(VLOOKUP(B423,'اسماء العملاء'!$A$2:$E$142,5,FALSE),"")</f>
        <v/>
      </c>
      <c r="D423" s="126" t="str">
        <f>IFERROR(VLOOKUP(B423,'اسماء العملاء'!$A$2:$C$142,2,FALSE),"")</f>
        <v/>
      </c>
      <c r="E423" s="177" t="str">
        <f>IFERROR(VLOOKUP(B423,'اسماء العملاء'!$A$2:$C$142,3,FALSE),"")</f>
        <v/>
      </c>
      <c r="F423" s="330" t="str">
        <f>IFERROR(VLOOKUP(B423,'اسماء العملاء'!$A$2:$J$1270,9,FALSE),"")</f>
        <v/>
      </c>
      <c r="G423" s="330" t="str">
        <f>IFERROR(VLOOKUP(B423,'اسماء العملاء'!$A$2:$J$1270,8,FALSE),"")</f>
        <v/>
      </c>
      <c r="H423" s="321" t="str">
        <f>IFERROR(VLOOKUP(B423,'اسماء العملاء'!$A$2:$J$1270,10,FALSE),"")</f>
        <v/>
      </c>
    </row>
    <row r="424" spans="1:8" ht="21.95" customHeight="1">
      <c r="A424" s="326" t="str">
        <f t="shared" ca="1" si="6"/>
        <v/>
      </c>
      <c r="B424" s="324"/>
      <c r="C424" s="125" t="str">
        <f>IFERROR(VLOOKUP(B424,'اسماء العملاء'!$A$2:$E$142,5,FALSE),"")</f>
        <v/>
      </c>
      <c r="D424" s="126" t="str">
        <f>IFERROR(VLOOKUP(B424,'اسماء العملاء'!$A$2:$C$142,2,FALSE),"")</f>
        <v/>
      </c>
      <c r="E424" s="177" t="str">
        <f>IFERROR(VLOOKUP(B424,'اسماء العملاء'!$A$2:$C$142,3,FALSE),"")</f>
        <v/>
      </c>
      <c r="F424" s="330" t="str">
        <f>IFERROR(VLOOKUP(B424,'اسماء العملاء'!$A$2:$J$1270,9,FALSE),"")</f>
        <v/>
      </c>
      <c r="G424" s="330" t="str">
        <f>IFERROR(VLOOKUP(B424,'اسماء العملاء'!$A$2:$J$1270,8,FALSE),"")</f>
        <v/>
      </c>
      <c r="H424" s="321" t="str">
        <f>IFERROR(VLOOKUP(B424,'اسماء العملاء'!$A$2:$J$1270,10,FALSE),"")</f>
        <v/>
      </c>
    </row>
    <row r="425" spans="1:8" ht="21.95" customHeight="1">
      <c r="A425" s="326" t="str">
        <f t="shared" ca="1" si="6"/>
        <v/>
      </c>
      <c r="B425" s="324"/>
      <c r="C425" s="125" t="str">
        <f>IFERROR(VLOOKUP(B425,'اسماء العملاء'!$A$2:$E$142,5,FALSE),"")</f>
        <v/>
      </c>
      <c r="D425" s="126" t="str">
        <f>IFERROR(VLOOKUP(B425,'اسماء العملاء'!$A$2:$C$142,2,FALSE),"")</f>
        <v/>
      </c>
      <c r="E425" s="177" t="str">
        <f>IFERROR(VLOOKUP(B425,'اسماء العملاء'!$A$2:$C$142,3,FALSE),"")</f>
        <v/>
      </c>
      <c r="F425" s="330" t="str">
        <f>IFERROR(VLOOKUP(B425,'اسماء العملاء'!$A$2:$J$1270,9,FALSE),"")</f>
        <v/>
      </c>
      <c r="G425" s="330" t="str">
        <f>IFERROR(VLOOKUP(B425,'اسماء العملاء'!$A$2:$J$1270,8,FALSE),"")</f>
        <v/>
      </c>
      <c r="H425" s="321" t="str">
        <f>IFERROR(VLOOKUP(B425,'اسماء العملاء'!$A$2:$J$1270,10,FALSE),"")</f>
        <v/>
      </c>
    </row>
    <row r="426" spans="1:8" ht="21.95" customHeight="1">
      <c r="A426" s="326" t="str">
        <f t="shared" ca="1" si="6"/>
        <v/>
      </c>
      <c r="B426" s="324"/>
      <c r="C426" s="125" t="str">
        <f>IFERROR(VLOOKUP(B426,'اسماء العملاء'!$A$2:$E$142,5,FALSE),"")</f>
        <v/>
      </c>
      <c r="D426" s="126" t="str">
        <f>IFERROR(VLOOKUP(B426,'اسماء العملاء'!$A$2:$C$142,2,FALSE),"")</f>
        <v/>
      </c>
      <c r="E426" s="177" t="str">
        <f>IFERROR(VLOOKUP(B426,'اسماء العملاء'!$A$2:$C$142,3,FALSE),"")</f>
        <v/>
      </c>
      <c r="F426" s="330" t="str">
        <f>IFERROR(VLOOKUP(B426,'اسماء العملاء'!$A$2:$J$1270,9,FALSE),"")</f>
        <v/>
      </c>
      <c r="G426" s="330" t="str">
        <f>IFERROR(VLOOKUP(B426,'اسماء العملاء'!$A$2:$J$1270,8,FALSE),"")</f>
        <v/>
      </c>
      <c r="H426" s="321" t="str">
        <f>IFERROR(VLOOKUP(B426,'اسماء العملاء'!$A$2:$J$1270,10,FALSE),"")</f>
        <v/>
      </c>
    </row>
    <row r="427" spans="1:8" ht="21.95" customHeight="1">
      <c r="A427" s="326" t="str">
        <f t="shared" ca="1" si="6"/>
        <v/>
      </c>
      <c r="B427" s="324"/>
      <c r="C427" s="125" t="str">
        <f>IFERROR(VLOOKUP(B427,'اسماء العملاء'!$A$2:$E$142,5,FALSE),"")</f>
        <v/>
      </c>
      <c r="D427" s="126" t="str">
        <f>IFERROR(VLOOKUP(B427,'اسماء العملاء'!$A$2:$C$142,2,FALSE),"")</f>
        <v/>
      </c>
      <c r="E427" s="177" t="str">
        <f>IFERROR(VLOOKUP(B427,'اسماء العملاء'!$A$2:$C$142,3,FALSE),"")</f>
        <v/>
      </c>
      <c r="F427" s="330" t="str">
        <f>IFERROR(VLOOKUP(B427,'اسماء العملاء'!$A$2:$J$1270,9,FALSE),"")</f>
        <v/>
      </c>
      <c r="G427" s="330" t="str">
        <f>IFERROR(VLOOKUP(B427,'اسماء العملاء'!$A$2:$J$1270,8,FALSE),"")</f>
        <v/>
      </c>
      <c r="H427" s="321" t="str">
        <f>IFERROR(VLOOKUP(B427,'اسماء العملاء'!$A$2:$J$1270,10,FALSE),"")</f>
        <v/>
      </c>
    </row>
    <row r="428" spans="1:8" ht="21.95" customHeight="1">
      <c r="A428" s="326" t="str">
        <f t="shared" ca="1" si="6"/>
        <v/>
      </c>
      <c r="B428" s="324"/>
      <c r="C428" s="125" t="str">
        <f>IFERROR(VLOOKUP(B428,'اسماء العملاء'!$A$2:$E$142,5,FALSE),"")</f>
        <v/>
      </c>
      <c r="D428" s="126" t="str">
        <f>IFERROR(VLOOKUP(B428,'اسماء العملاء'!$A$2:$C$142,2,FALSE),"")</f>
        <v/>
      </c>
      <c r="E428" s="177" t="str">
        <f>IFERROR(VLOOKUP(B428,'اسماء العملاء'!$A$2:$C$142,3,FALSE),"")</f>
        <v/>
      </c>
      <c r="F428" s="330" t="str">
        <f>IFERROR(VLOOKUP(B428,'اسماء العملاء'!$A$2:$J$1270,9,FALSE),"")</f>
        <v/>
      </c>
      <c r="G428" s="330" t="str">
        <f>IFERROR(VLOOKUP(B428,'اسماء العملاء'!$A$2:$J$1270,8,FALSE),"")</f>
        <v/>
      </c>
      <c r="H428" s="321" t="str">
        <f>IFERROR(VLOOKUP(B428,'اسماء العملاء'!$A$2:$J$1270,10,FALSE),"")</f>
        <v/>
      </c>
    </row>
    <row r="429" spans="1:8" ht="21.95" customHeight="1">
      <c r="A429" s="326" t="str">
        <f t="shared" ca="1" si="6"/>
        <v/>
      </c>
      <c r="B429" s="324"/>
      <c r="C429" s="125" t="str">
        <f>IFERROR(VLOOKUP(B429,'اسماء العملاء'!$A$2:$E$142,5,FALSE),"")</f>
        <v/>
      </c>
      <c r="D429" s="126" t="str">
        <f>IFERROR(VLOOKUP(B429,'اسماء العملاء'!$A$2:$C$142,2,FALSE),"")</f>
        <v/>
      </c>
      <c r="E429" s="177" t="str">
        <f>IFERROR(VLOOKUP(B429,'اسماء العملاء'!$A$2:$C$142,3,FALSE),"")</f>
        <v/>
      </c>
      <c r="F429" s="330" t="str">
        <f>IFERROR(VLOOKUP(B429,'اسماء العملاء'!$A$2:$J$1270,9,FALSE),"")</f>
        <v/>
      </c>
      <c r="G429" s="330" t="str">
        <f>IFERROR(VLOOKUP(B429,'اسماء العملاء'!$A$2:$J$1270,8,FALSE),"")</f>
        <v/>
      </c>
      <c r="H429" s="321" t="str">
        <f>IFERROR(VLOOKUP(B429,'اسماء العملاء'!$A$2:$J$1270,10,FALSE),"")</f>
        <v/>
      </c>
    </row>
    <row r="430" spans="1:8" ht="21.95" customHeight="1">
      <c r="A430" s="326" t="str">
        <f t="shared" ca="1" si="6"/>
        <v/>
      </c>
      <c r="B430" s="324"/>
      <c r="C430" s="125" t="str">
        <f>IFERROR(VLOOKUP(B430,'اسماء العملاء'!$A$2:$E$142,5,FALSE),"")</f>
        <v/>
      </c>
      <c r="D430" s="126" t="str">
        <f>IFERROR(VLOOKUP(B430,'اسماء العملاء'!$A$2:$C$142,2,FALSE),"")</f>
        <v/>
      </c>
      <c r="E430" s="177" t="str">
        <f>IFERROR(VLOOKUP(B430,'اسماء العملاء'!$A$2:$C$142,3,FALSE),"")</f>
        <v/>
      </c>
      <c r="F430" s="330" t="str">
        <f>IFERROR(VLOOKUP(B430,'اسماء العملاء'!$A$2:$J$1270,9,FALSE),"")</f>
        <v/>
      </c>
      <c r="G430" s="330" t="str">
        <f>IFERROR(VLOOKUP(B430,'اسماء العملاء'!$A$2:$J$1270,8,FALSE),"")</f>
        <v/>
      </c>
      <c r="H430" s="321" t="str">
        <f>IFERROR(VLOOKUP(B430,'اسماء العملاء'!$A$2:$J$1270,10,FALSE),"")</f>
        <v/>
      </c>
    </row>
    <row r="431" spans="1:8" ht="21.95" customHeight="1">
      <c r="A431" s="326" t="str">
        <f t="shared" ca="1" si="6"/>
        <v/>
      </c>
      <c r="B431" s="324"/>
      <c r="C431" s="125" t="str">
        <f>IFERROR(VLOOKUP(B431,'اسماء العملاء'!$A$2:$E$142,5,FALSE),"")</f>
        <v/>
      </c>
      <c r="D431" s="126" t="str">
        <f>IFERROR(VLOOKUP(B431,'اسماء العملاء'!$A$2:$C$142,2,FALSE),"")</f>
        <v/>
      </c>
      <c r="E431" s="177" t="str">
        <f>IFERROR(VLOOKUP(B431,'اسماء العملاء'!$A$2:$C$142,3,FALSE),"")</f>
        <v/>
      </c>
      <c r="F431" s="330" t="str">
        <f>IFERROR(VLOOKUP(B431,'اسماء العملاء'!$A$2:$J$1270,9,FALSE),"")</f>
        <v/>
      </c>
      <c r="G431" s="330" t="str">
        <f>IFERROR(VLOOKUP(B431,'اسماء العملاء'!$A$2:$J$1270,8,FALSE),"")</f>
        <v/>
      </c>
      <c r="H431" s="321" t="str">
        <f>IFERROR(VLOOKUP(B431,'اسماء العملاء'!$A$2:$J$1270,10,FALSE),"")</f>
        <v/>
      </c>
    </row>
    <row r="432" spans="1:8" ht="21.95" customHeight="1">
      <c r="A432" s="326" t="str">
        <f t="shared" ca="1" si="6"/>
        <v/>
      </c>
      <c r="B432" s="324"/>
      <c r="C432" s="125" t="str">
        <f>IFERROR(VLOOKUP(B432,'اسماء العملاء'!$A$2:$E$142,5,FALSE),"")</f>
        <v/>
      </c>
      <c r="D432" s="126" t="str">
        <f>IFERROR(VLOOKUP(B432,'اسماء العملاء'!$A$2:$C$142,2,FALSE),"")</f>
        <v/>
      </c>
      <c r="E432" s="177" t="str">
        <f>IFERROR(VLOOKUP(B432,'اسماء العملاء'!$A$2:$C$142,3,FALSE),"")</f>
        <v/>
      </c>
      <c r="F432" s="330" t="str">
        <f>IFERROR(VLOOKUP(B432,'اسماء العملاء'!$A$2:$J$1270,9,FALSE),"")</f>
        <v/>
      </c>
      <c r="G432" s="330" t="str">
        <f>IFERROR(VLOOKUP(B432,'اسماء العملاء'!$A$2:$J$1270,8,FALSE),"")</f>
        <v/>
      </c>
      <c r="H432" s="321" t="str">
        <f>IFERROR(VLOOKUP(B432,'اسماء العملاء'!$A$2:$J$1270,10,FALSE),"")</f>
        <v/>
      </c>
    </row>
    <row r="433" spans="1:8" ht="21.95" customHeight="1">
      <c r="A433" s="326" t="str">
        <f t="shared" ca="1" si="6"/>
        <v/>
      </c>
      <c r="B433" s="324"/>
      <c r="C433" s="125" t="str">
        <f>IFERROR(VLOOKUP(B433,'اسماء العملاء'!$A$2:$E$142,5,FALSE),"")</f>
        <v/>
      </c>
      <c r="D433" s="126" t="str">
        <f>IFERROR(VLOOKUP(B433,'اسماء العملاء'!$A$2:$C$142,2,FALSE),"")</f>
        <v/>
      </c>
      <c r="E433" s="177" t="str">
        <f>IFERROR(VLOOKUP(B433,'اسماء العملاء'!$A$2:$C$142,3,FALSE),"")</f>
        <v/>
      </c>
      <c r="F433" s="330" t="str">
        <f>IFERROR(VLOOKUP(B433,'اسماء العملاء'!$A$2:$J$1270,9,FALSE),"")</f>
        <v/>
      </c>
      <c r="G433" s="330" t="str">
        <f>IFERROR(VLOOKUP(B433,'اسماء العملاء'!$A$2:$J$1270,8,FALSE),"")</f>
        <v/>
      </c>
      <c r="H433" s="321" t="str">
        <f>IFERROR(VLOOKUP(B433,'اسماء العملاء'!$A$2:$J$1270,10,FALSE),"")</f>
        <v/>
      </c>
    </row>
    <row r="434" spans="1:8" ht="21.95" customHeight="1">
      <c r="A434" s="326" t="str">
        <f t="shared" ca="1" si="6"/>
        <v/>
      </c>
      <c r="B434" s="324"/>
      <c r="C434" s="125" t="str">
        <f>IFERROR(VLOOKUP(B434,'اسماء العملاء'!$A$2:$E$142,5,FALSE),"")</f>
        <v/>
      </c>
      <c r="D434" s="126" t="str">
        <f>IFERROR(VLOOKUP(B434,'اسماء العملاء'!$A$2:$C$142,2,FALSE),"")</f>
        <v/>
      </c>
      <c r="E434" s="177" t="str">
        <f>IFERROR(VLOOKUP(B434,'اسماء العملاء'!$A$2:$C$142,3,FALSE),"")</f>
        <v/>
      </c>
      <c r="F434" s="330" t="str">
        <f>IFERROR(VLOOKUP(B434,'اسماء العملاء'!$A$2:$J$1270,9,FALSE),"")</f>
        <v/>
      </c>
      <c r="G434" s="330" t="str">
        <f>IFERROR(VLOOKUP(B434,'اسماء العملاء'!$A$2:$J$1270,8,FALSE),"")</f>
        <v/>
      </c>
      <c r="H434" s="321" t="str">
        <f>IFERROR(VLOOKUP(B434,'اسماء العملاء'!$A$2:$J$1270,10,FALSE),"")</f>
        <v/>
      </c>
    </row>
    <row r="435" spans="1:8" ht="21.95" customHeight="1">
      <c r="A435" s="326" t="str">
        <f t="shared" ca="1" si="6"/>
        <v/>
      </c>
      <c r="B435" s="324"/>
      <c r="C435" s="125" t="str">
        <f>IFERROR(VLOOKUP(B435,'اسماء العملاء'!$A$2:$E$142,5,FALSE),"")</f>
        <v/>
      </c>
      <c r="D435" s="126" t="str">
        <f>IFERROR(VLOOKUP(B435,'اسماء العملاء'!$A$2:$C$142,2,FALSE),"")</f>
        <v/>
      </c>
      <c r="E435" s="177" t="str">
        <f>IFERROR(VLOOKUP(B435,'اسماء العملاء'!$A$2:$C$142,3,FALSE),"")</f>
        <v/>
      </c>
      <c r="F435" s="330" t="str">
        <f>IFERROR(VLOOKUP(B435,'اسماء العملاء'!$A$2:$J$1270,9,FALSE),"")</f>
        <v/>
      </c>
      <c r="G435" s="330" t="str">
        <f>IFERROR(VLOOKUP(B435,'اسماء العملاء'!$A$2:$J$1270,8,FALSE),"")</f>
        <v/>
      </c>
      <c r="H435" s="321" t="str">
        <f>IFERROR(VLOOKUP(B435,'اسماء العملاء'!$A$2:$J$1270,10,FALSE),"")</f>
        <v/>
      </c>
    </row>
    <row r="436" spans="1:8" ht="21.95" customHeight="1">
      <c r="A436" s="326" t="str">
        <f t="shared" ca="1" si="6"/>
        <v/>
      </c>
      <c r="B436" s="324"/>
      <c r="C436" s="125" t="str">
        <f>IFERROR(VLOOKUP(B436,'اسماء العملاء'!$A$2:$E$142,5,FALSE),"")</f>
        <v/>
      </c>
      <c r="D436" s="126" t="str">
        <f>IFERROR(VLOOKUP(B436,'اسماء العملاء'!$A$2:$C$142,2,FALSE),"")</f>
        <v/>
      </c>
      <c r="E436" s="177" t="str">
        <f>IFERROR(VLOOKUP(B436,'اسماء العملاء'!$A$2:$C$142,3,FALSE),"")</f>
        <v/>
      </c>
      <c r="F436" s="330" t="str">
        <f>IFERROR(VLOOKUP(B436,'اسماء العملاء'!$A$2:$J$1270,9,FALSE),"")</f>
        <v/>
      </c>
      <c r="G436" s="330" t="str">
        <f>IFERROR(VLOOKUP(B436,'اسماء العملاء'!$A$2:$J$1270,8,FALSE),"")</f>
        <v/>
      </c>
      <c r="H436" s="321" t="str">
        <f>IFERROR(VLOOKUP(B436,'اسماء العملاء'!$A$2:$J$1270,10,FALSE),"")</f>
        <v/>
      </c>
    </row>
    <row r="437" spans="1:8" ht="21.95" customHeight="1">
      <c r="A437" s="326" t="str">
        <f t="shared" ca="1" si="6"/>
        <v/>
      </c>
      <c r="B437" s="324"/>
      <c r="C437" s="125" t="str">
        <f>IFERROR(VLOOKUP(B437,'اسماء العملاء'!$A$2:$E$142,5,FALSE),"")</f>
        <v/>
      </c>
      <c r="D437" s="126" t="str">
        <f>IFERROR(VLOOKUP(B437,'اسماء العملاء'!$A$2:$C$142,2,FALSE),"")</f>
        <v/>
      </c>
      <c r="E437" s="177" t="str">
        <f>IFERROR(VLOOKUP(B437,'اسماء العملاء'!$A$2:$C$142,3,FALSE),"")</f>
        <v/>
      </c>
      <c r="F437" s="330" t="str">
        <f>IFERROR(VLOOKUP(B437,'اسماء العملاء'!$A$2:$J$1270,9,FALSE),"")</f>
        <v/>
      </c>
      <c r="G437" s="330" t="str">
        <f>IFERROR(VLOOKUP(B437,'اسماء العملاء'!$A$2:$J$1270,8,FALSE),"")</f>
        <v/>
      </c>
      <c r="H437" s="321" t="str">
        <f>IFERROR(VLOOKUP(B437,'اسماء العملاء'!$A$2:$J$1270,10,FALSE),"")</f>
        <v/>
      </c>
    </row>
    <row r="438" spans="1:8" ht="21.95" customHeight="1">
      <c r="A438" s="326" t="str">
        <f t="shared" ca="1" si="6"/>
        <v/>
      </c>
      <c r="B438" s="324"/>
      <c r="C438" s="125" t="str">
        <f>IFERROR(VLOOKUP(B438,'اسماء العملاء'!$A$2:$E$142,5,FALSE),"")</f>
        <v/>
      </c>
      <c r="D438" s="126" t="str">
        <f>IFERROR(VLOOKUP(B438,'اسماء العملاء'!$A$2:$C$142,2,FALSE),"")</f>
        <v/>
      </c>
      <c r="E438" s="177" t="str">
        <f>IFERROR(VLOOKUP(B438,'اسماء العملاء'!$A$2:$C$142,3,FALSE),"")</f>
        <v/>
      </c>
      <c r="F438" s="330" t="str">
        <f>IFERROR(VLOOKUP(B438,'اسماء العملاء'!$A$2:$J$1270,9,FALSE),"")</f>
        <v/>
      </c>
      <c r="G438" s="330" t="str">
        <f>IFERROR(VLOOKUP(B438,'اسماء العملاء'!$A$2:$J$1270,8,FALSE),"")</f>
        <v/>
      </c>
      <c r="H438" s="321" t="str">
        <f>IFERROR(VLOOKUP(B438,'اسماء العملاء'!$A$2:$J$1270,10,FALSE),"")</f>
        <v/>
      </c>
    </row>
    <row r="439" spans="1:8" ht="21.95" customHeight="1">
      <c r="A439" s="326" t="str">
        <f t="shared" ca="1" si="6"/>
        <v/>
      </c>
      <c r="B439" s="324"/>
      <c r="C439" s="125" t="str">
        <f>IFERROR(VLOOKUP(B439,'اسماء العملاء'!$A$2:$E$142,5,FALSE),"")</f>
        <v/>
      </c>
      <c r="D439" s="126" t="str">
        <f>IFERROR(VLOOKUP(B439,'اسماء العملاء'!$A$2:$C$142,2,FALSE),"")</f>
        <v/>
      </c>
      <c r="E439" s="177" t="str">
        <f>IFERROR(VLOOKUP(B439,'اسماء العملاء'!$A$2:$C$142,3,FALSE),"")</f>
        <v/>
      </c>
      <c r="F439" s="330" t="str">
        <f>IFERROR(VLOOKUP(B439,'اسماء العملاء'!$A$2:$J$1270,9,FALSE),"")</f>
        <v/>
      </c>
      <c r="G439" s="330" t="str">
        <f>IFERROR(VLOOKUP(B439,'اسماء العملاء'!$A$2:$J$1270,8,FALSE),"")</f>
        <v/>
      </c>
      <c r="H439" s="321" t="str">
        <f>IFERROR(VLOOKUP(B439,'اسماء العملاء'!$A$2:$J$1270,10,FALSE),"")</f>
        <v/>
      </c>
    </row>
    <row r="440" spans="1:8" ht="21.95" customHeight="1">
      <c r="A440" s="326" t="str">
        <f t="shared" ca="1" si="6"/>
        <v/>
      </c>
      <c r="B440" s="324"/>
      <c r="C440" s="125" t="str">
        <f>IFERROR(VLOOKUP(B440,'اسماء العملاء'!$A$2:$E$142,5,FALSE),"")</f>
        <v/>
      </c>
      <c r="D440" s="126" t="str">
        <f>IFERROR(VLOOKUP(B440,'اسماء العملاء'!$A$2:$C$142,2,FALSE),"")</f>
        <v/>
      </c>
      <c r="E440" s="177" t="str">
        <f>IFERROR(VLOOKUP(B440,'اسماء العملاء'!$A$2:$C$142,3,FALSE),"")</f>
        <v/>
      </c>
      <c r="F440" s="330" t="str">
        <f>IFERROR(VLOOKUP(B440,'اسماء العملاء'!$A$2:$J$1270,9,FALSE),"")</f>
        <v/>
      </c>
      <c r="G440" s="330" t="str">
        <f>IFERROR(VLOOKUP(B440,'اسماء العملاء'!$A$2:$J$1270,8,FALSE),"")</f>
        <v/>
      </c>
      <c r="H440" s="321" t="str">
        <f>IFERROR(VLOOKUP(B440,'اسماء العملاء'!$A$2:$J$1270,10,FALSE),"")</f>
        <v/>
      </c>
    </row>
    <row r="441" spans="1:8" ht="21.95" customHeight="1">
      <c r="A441" s="326" t="str">
        <f t="shared" ca="1" si="6"/>
        <v/>
      </c>
      <c r="B441" s="324"/>
      <c r="C441" s="125" t="str">
        <f>IFERROR(VLOOKUP(B441,'اسماء العملاء'!$A$2:$E$142,5,FALSE),"")</f>
        <v/>
      </c>
      <c r="D441" s="126" t="str">
        <f>IFERROR(VLOOKUP(B441,'اسماء العملاء'!$A$2:$C$142,2,FALSE),"")</f>
        <v/>
      </c>
      <c r="E441" s="177" t="str">
        <f>IFERROR(VLOOKUP(B441,'اسماء العملاء'!$A$2:$C$142,3,FALSE),"")</f>
        <v/>
      </c>
      <c r="F441" s="330" t="str">
        <f>IFERROR(VLOOKUP(B441,'اسماء العملاء'!$A$2:$J$1270,9,FALSE),"")</f>
        <v/>
      </c>
      <c r="G441" s="330" t="str">
        <f>IFERROR(VLOOKUP(B441,'اسماء العملاء'!$A$2:$J$1270,8,FALSE),"")</f>
        <v/>
      </c>
      <c r="H441" s="321" t="str">
        <f>IFERROR(VLOOKUP(B441,'اسماء العملاء'!$A$2:$J$1270,10,FALSE),"")</f>
        <v/>
      </c>
    </row>
    <row r="442" spans="1:8" ht="21.95" customHeight="1">
      <c r="A442" s="326" t="str">
        <f t="shared" ca="1" si="6"/>
        <v/>
      </c>
      <c r="B442" s="324"/>
      <c r="C442" s="125" t="str">
        <f>IFERROR(VLOOKUP(B442,'اسماء العملاء'!$A$2:$E$142,5,FALSE),"")</f>
        <v/>
      </c>
      <c r="D442" s="126" t="str">
        <f>IFERROR(VLOOKUP(B442,'اسماء العملاء'!$A$2:$C$142,2,FALSE),"")</f>
        <v/>
      </c>
      <c r="E442" s="177" t="str">
        <f>IFERROR(VLOOKUP(B442,'اسماء العملاء'!$A$2:$C$142,3,FALSE),"")</f>
        <v/>
      </c>
      <c r="F442" s="330" t="str">
        <f>IFERROR(VLOOKUP(B442,'اسماء العملاء'!$A$2:$J$1270,9,FALSE),"")</f>
        <v/>
      </c>
      <c r="G442" s="330" t="str">
        <f>IFERROR(VLOOKUP(B442,'اسماء العملاء'!$A$2:$J$1270,8,FALSE),"")</f>
        <v/>
      </c>
      <c r="H442" s="321" t="str">
        <f>IFERROR(VLOOKUP(B442,'اسماء العملاء'!$A$2:$J$1270,10,FALSE),"")</f>
        <v/>
      </c>
    </row>
    <row r="443" spans="1:8" ht="21.95" customHeight="1">
      <c r="A443" s="326" t="str">
        <f t="shared" ca="1" si="6"/>
        <v/>
      </c>
      <c r="B443" s="324"/>
      <c r="C443" s="125" t="str">
        <f>IFERROR(VLOOKUP(B443,'اسماء العملاء'!$A$2:$E$142,5,FALSE),"")</f>
        <v/>
      </c>
      <c r="D443" s="126" t="str">
        <f>IFERROR(VLOOKUP(B443,'اسماء العملاء'!$A$2:$C$142,2,FALSE),"")</f>
        <v/>
      </c>
      <c r="E443" s="177" t="str">
        <f>IFERROR(VLOOKUP(B443,'اسماء العملاء'!$A$2:$C$142,3,FALSE),"")</f>
        <v/>
      </c>
      <c r="F443" s="330" t="str">
        <f>IFERROR(VLOOKUP(B443,'اسماء العملاء'!$A$2:$J$1270,9,FALSE),"")</f>
        <v/>
      </c>
      <c r="G443" s="330" t="str">
        <f>IFERROR(VLOOKUP(B443,'اسماء العملاء'!$A$2:$J$1270,8,FALSE),"")</f>
        <v/>
      </c>
      <c r="H443" s="321" t="str">
        <f>IFERROR(VLOOKUP(B443,'اسماء العملاء'!$A$2:$J$1270,10,FALSE),"")</f>
        <v/>
      </c>
    </row>
    <row r="444" spans="1:8" ht="21.95" customHeight="1">
      <c r="A444" s="326" t="str">
        <f t="shared" ca="1" si="6"/>
        <v/>
      </c>
      <c r="B444" s="324"/>
      <c r="C444" s="125" t="str">
        <f>IFERROR(VLOOKUP(B444,'اسماء العملاء'!$A$2:$E$142,5,FALSE),"")</f>
        <v/>
      </c>
      <c r="D444" s="126" t="str">
        <f>IFERROR(VLOOKUP(B444,'اسماء العملاء'!$A$2:$C$142,2,FALSE),"")</f>
        <v/>
      </c>
      <c r="E444" s="177" t="str">
        <f>IFERROR(VLOOKUP(B444,'اسماء العملاء'!$A$2:$C$142,3,FALSE),"")</f>
        <v/>
      </c>
      <c r="F444" s="330" t="str">
        <f>IFERROR(VLOOKUP(B444,'اسماء العملاء'!$A$2:$J$1270,9,FALSE),"")</f>
        <v/>
      </c>
      <c r="G444" s="330" t="str">
        <f>IFERROR(VLOOKUP(B444,'اسماء العملاء'!$A$2:$J$1270,8,FALSE),"")</f>
        <v/>
      </c>
      <c r="H444" s="321" t="str">
        <f>IFERROR(VLOOKUP(B444,'اسماء العملاء'!$A$2:$J$1270,10,FALSE),"")</f>
        <v/>
      </c>
    </row>
    <row r="445" spans="1:8" ht="21.95" customHeight="1">
      <c r="A445" s="326" t="str">
        <f t="shared" ca="1" si="6"/>
        <v/>
      </c>
      <c r="B445" s="324"/>
      <c r="C445" s="125" t="str">
        <f>IFERROR(VLOOKUP(B445,'اسماء العملاء'!$A$2:$E$142,5,FALSE),"")</f>
        <v/>
      </c>
      <c r="D445" s="126" t="str">
        <f>IFERROR(VLOOKUP(B445,'اسماء العملاء'!$A$2:$C$142,2,FALSE),"")</f>
        <v/>
      </c>
      <c r="E445" s="177" t="str">
        <f>IFERROR(VLOOKUP(B445,'اسماء العملاء'!$A$2:$C$142,3,FALSE),"")</f>
        <v/>
      </c>
      <c r="F445" s="330" t="str">
        <f>IFERROR(VLOOKUP(B445,'اسماء العملاء'!$A$2:$J$1270,9,FALSE),"")</f>
        <v/>
      </c>
      <c r="G445" s="330" t="str">
        <f>IFERROR(VLOOKUP(B445,'اسماء العملاء'!$A$2:$J$1270,8,FALSE),"")</f>
        <v/>
      </c>
      <c r="H445" s="321" t="str">
        <f>IFERROR(VLOOKUP(B445,'اسماء العملاء'!$A$2:$J$1270,10,FALSE),"")</f>
        <v/>
      </c>
    </row>
    <row r="446" spans="1:8" ht="21.95" customHeight="1">
      <c r="A446" s="326" t="str">
        <f t="shared" ca="1" si="6"/>
        <v/>
      </c>
      <c r="B446" s="324"/>
      <c r="C446" s="125" t="str">
        <f>IFERROR(VLOOKUP(B446,'اسماء العملاء'!$A$2:$E$142,5,FALSE),"")</f>
        <v/>
      </c>
      <c r="D446" s="126" t="str">
        <f>IFERROR(VLOOKUP(B446,'اسماء العملاء'!$A$2:$C$142,2,FALSE),"")</f>
        <v/>
      </c>
      <c r="E446" s="177" t="str">
        <f>IFERROR(VLOOKUP(B446,'اسماء العملاء'!$A$2:$C$142,3,FALSE),"")</f>
        <v/>
      </c>
      <c r="F446" s="330" t="str">
        <f>IFERROR(VLOOKUP(B446,'اسماء العملاء'!$A$2:$J$1270,9,FALSE),"")</f>
        <v/>
      </c>
      <c r="G446" s="330" t="str">
        <f>IFERROR(VLOOKUP(B446,'اسماء العملاء'!$A$2:$J$1270,8,FALSE),"")</f>
        <v/>
      </c>
      <c r="H446" s="321" t="str">
        <f>IFERROR(VLOOKUP(B446,'اسماء العملاء'!$A$2:$J$1270,10,FALSE),"")</f>
        <v/>
      </c>
    </row>
    <row r="447" spans="1:8" ht="21.95" customHeight="1">
      <c r="A447" s="326" t="str">
        <f t="shared" ca="1" si="6"/>
        <v/>
      </c>
      <c r="B447" s="324"/>
      <c r="C447" s="125" t="str">
        <f>IFERROR(VLOOKUP(B447,'اسماء العملاء'!$A$2:$E$142,5,FALSE),"")</f>
        <v/>
      </c>
      <c r="D447" s="126" t="str">
        <f>IFERROR(VLOOKUP(B447,'اسماء العملاء'!$A$2:$C$142,2,FALSE),"")</f>
        <v/>
      </c>
      <c r="E447" s="177" t="str">
        <f>IFERROR(VLOOKUP(B447,'اسماء العملاء'!$A$2:$C$142,3,FALSE),"")</f>
        <v/>
      </c>
      <c r="F447" s="330" t="str">
        <f>IFERROR(VLOOKUP(B447,'اسماء العملاء'!$A$2:$J$1270,9,FALSE),"")</f>
        <v/>
      </c>
      <c r="G447" s="330" t="str">
        <f>IFERROR(VLOOKUP(B447,'اسماء العملاء'!$A$2:$J$1270,8,FALSE),"")</f>
        <v/>
      </c>
      <c r="H447" s="321" t="str">
        <f>IFERROR(VLOOKUP(B447,'اسماء العملاء'!$A$2:$J$1270,10,FALSE),"")</f>
        <v/>
      </c>
    </row>
    <row r="448" spans="1:8" ht="21.95" customHeight="1">
      <c r="A448" s="326" t="str">
        <f t="shared" ca="1" si="6"/>
        <v/>
      </c>
      <c r="B448" s="324"/>
      <c r="C448" s="125" t="str">
        <f>IFERROR(VLOOKUP(B448,'اسماء العملاء'!$A$2:$E$142,5,FALSE),"")</f>
        <v/>
      </c>
      <c r="D448" s="126" t="str">
        <f>IFERROR(VLOOKUP(B448,'اسماء العملاء'!$A$2:$C$142,2,FALSE),"")</f>
        <v/>
      </c>
      <c r="E448" s="177" t="str">
        <f>IFERROR(VLOOKUP(B448,'اسماء العملاء'!$A$2:$C$142,3,FALSE),"")</f>
        <v/>
      </c>
      <c r="F448" s="330" t="str">
        <f>IFERROR(VLOOKUP(B448,'اسماء العملاء'!$A$2:$J$1270,9,FALSE),"")</f>
        <v/>
      </c>
      <c r="G448" s="330" t="str">
        <f>IFERROR(VLOOKUP(B448,'اسماء العملاء'!$A$2:$J$1270,8,FALSE),"")</f>
        <v/>
      </c>
      <c r="H448" s="321" t="str">
        <f>IFERROR(VLOOKUP(B448,'اسماء العملاء'!$A$2:$J$1270,10,FALSE),"")</f>
        <v/>
      </c>
    </row>
    <row r="449" spans="1:8" ht="21.95" customHeight="1">
      <c r="A449" s="326" t="str">
        <f t="shared" ca="1" si="6"/>
        <v/>
      </c>
      <c r="B449" s="324"/>
      <c r="C449" s="125" t="str">
        <f>IFERROR(VLOOKUP(B449,'اسماء العملاء'!$A$2:$E$142,5,FALSE),"")</f>
        <v/>
      </c>
      <c r="D449" s="126" t="str">
        <f>IFERROR(VLOOKUP(B449,'اسماء العملاء'!$A$2:$C$142,2,FALSE),"")</f>
        <v/>
      </c>
      <c r="E449" s="177" t="str">
        <f>IFERROR(VLOOKUP(B449,'اسماء العملاء'!$A$2:$C$142,3,FALSE),"")</f>
        <v/>
      </c>
      <c r="F449" s="330" t="str">
        <f>IFERROR(VLOOKUP(B449,'اسماء العملاء'!$A$2:$J$1270,9,FALSE),"")</f>
        <v/>
      </c>
      <c r="G449" s="330" t="str">
        <f>IFERROR(VLOOKUP(B449,'اسماء العملاء'!$A$2:$J$1270,8,FALSE),"")</f>
        <v/>
      </c>
      <c r="H449" s="321" t="str">
        <f>IFERROR(VLOOKUP(B449,'اسماء العملاء'!$A$2:$J$1270,10,FALSE),"")</f>
        <v/>
      </c>
    </row>
    <row r="450" spans="1:8" ht="21.95" customHeight="1">
      <c r="A450" s="326" t="str">
        <f t="shared" ca="1" si="6"/>
        <v/>
      </c>
      <c r="B450" s="324"/>
      <c r="C450" s="125" t="str">
        <f>IFERROR(VLOOKUP(B450,'اسماء العملاء'!$A$2:$E$142,5,FALSE),"")</f>
        <v/>
      </c>
      <c r="D450" s="126" t="str">
        <f>IFERROR(VLOOKUP(B450,'اسماء العملاء'!$A$2:$C$142,2,FALSE),"")</f>
        <v/>
      </c>
      <c r="E450" s="177" t="str">
        <f>IFERROR(VLOOKUP(B450,'اسماء العملاء'!$A$2:$C$142,3,FALSE),"")</f>
        <v/>
      </c>
      <c r="F450" s="330" t="str">
        <f>IFERROR(VLOOKUP(B450,'اسماء العملاء'!$A$2:$J$1270,9,FALSE),"")</f>
        <v/>
      </c>
      <c r="G450" s="330" t="str">
        <f>IFERROR(VLOOKUP(B450,'اسماء العملاء'!$A$2:$J$1270,8,FALSE),"")</f>
        <v/>
      </c>
      <c r="H450" s="321" t="str">
        <f>IFERROR(VLOOKUP(B450,'اسماء العملاء'!$A$2:$J$1270,10,FALSE),"")</f>
        <v/>
      </c>
    </row>
    <row r="451" spans="1:8" ht="21.95" customHeight="1">
      <c r="A451" s="326" t="str">
        <f t="shared" ca="1" si="6"/>
        <v/>
      </c>
      <c r="B451" s="324"/>
      <c r="C451" s="125" t="str">
        <f>IFERROR(VLOOKUP(B451,'اسماء العملاء'!$A$2:$E$142,5,FALSE),"")</f>
        <v/>
      </c>
      <c r="D451" s="126" t="str">
        <f>IFERROR(VLOOKUP(B451,'اسماء العملاء'!$A$2:$C$142,2,FALSE),"")</f>
        <v/>
      </c>
      <c r="E451" s="177" t="str">
        <f>IFERROR(VLOOKUP(B451,'اسماء العملاء'!$A$2:$C$142,3,FALSE),"")</f>
        <v/>
      </c>
      <c r="F451" s="330" t="str">
        <f>IFERROR(VLOOKUP(B451,'اسماء العملاء'!$A$2:$J$1270,9,FALSE),"")</f>
        <v/>
      </c>
      <c r="G451" s="330" t="str">
        <f>IFERROR(VLOOKUP(B451,'اسماء العملاء'!$A$2:$J$1270,8,FALSE),"")</f>
        <v/>
      </c>
      <c r="H451" s="321" t="str">
        <f>IFERROR(VLOOKUP(B451,'اسماء العملاء'!$A$2:$J$1270,10,FALSE),"")</f>
        <v/>
      </c>
    </row>
    <row r="452" spans="1:8" ht="21.95" customHeight="1">
      <c r="A452" s="326" t="str">
        <f t="shared" ref="A452:A515" ca="1" si="7">IF(B452="","",TODAY())</f>
        <v/>
      </c>
      <c r="B452" s="324"/>
      <c r="C452" s="125" t="str">
        <f>IFERROR(VLOOKUP(B452,'اسماء العملاء'!$A$2:$E$142,5,FALSE),"")</f>
        <v/>
      </c>
      <c r="D452" s="126" t="str">
        <f>IFERROR(VLOOKUP(B452,'اسماء العملاء'!$A$2:$C$142,2,FALSE),"")</f>
        <v/>
      </c>
      <c r="E452" s="177" t="str">
        <f>IFERROR(VLOOKUP(B452,'اسماء العملاء'!$A$2:$C$142,3,FALSE),"")</f>
        <v/>
      </c>
      <c r="F452" s="330" t="str">
        <f>IFERROR(VLOOKUP(B452,'اسماء العملاء'!$A$2:$J$1270,9,FALSE),"")</f>
        <v/>
      </c>
      <c r="G452" s="330" t="str">
        <f>IFERROR(VLOOKUP(B452,'اسماء العملاء'!$A$2:$J$1270,8,FALSE),"")</f>
        <v/>
      </c>
      <c r="H452" s="321" t="str">
        <f>IFERROR(VLOOKUP(B452,'اسماء العملاء'!$A$2:$J$1270,10,FALSE),"")</f>
        <v/>
      </c>
    </row>
    <row r="453" spans="1:8" ht="21.95" customHeight="1">
      <c r="A453" s="326" t="str">
        <f t="shared" ca="1" si="7"/>
        <v/>
      </c>
      <c r="B453" s="324"/>
      <c r="C453" s="125" t="str">
        <f>IFERROR(VLOOKUP(B453,'اسماء العملاء'!$A$2:$E$142,5,FALSE),"")</f>
        <v/>
      </c>
      <c r="D453" s="126" t="str">
        <f>IFERROR(VLOOKUP(B453,'اسماء العملاء'!$A$2:$C$142,2,FALSE),"")</f>
        <v/>
      </c>
      <c r="E453" s="177" t="str">
        <f>IFERROR(VLOOKUP(B453,'اسماء العملاء'!$A$2:$C$142,3,FALSE),"")</f>
        <v/>
      </c>
      <c r="F453" s="330" t="str">
        <f>IFERROR(VLOOKUP(B453,'اسماء العملاء'!$A$2:$J$1270,9,FALSE),"")</f>
        <v/>
      </c>
      <c r="G453" s="330" t="str">
        <f>IFERROR(VLOOKUP(B453,'اسماء العملاء'!$A$2:$J$1270,8,FALSE),"")</f>
        <v/>
      </c>
      <c r="H453" s="321" t="str">
        <f>IFERROR(VLOOKUP(B453,'اسماء العملاء'!$A$2:$J$1270,10,FALSE),"")</f>
        <v/>
      </c>
    </row>
    <row r="454" spans="1:8" ht="21.95" customHeight="1">
      <c r="A454" s="326" t="str">
        <f t="shared" ca="1" si="7"/>
        <v/>
      </c>
      <c r="B454" s="324"/>
      <c r="C454" s="125" t="str">
        <f>IFERROR(VLOOKUP(B454,'اسماء العملاء'!$A$2:$E$142,5,FALSE),"")</f>
        <v/>
      </c>
      <c r="D454" s="126" t="str">
        <f>IFERROR(VLOOKUP(B454,'اسماء العملاء'!$A$2:$C$142,2,FALSE),"")</f>
        <v/>
      </c>
      <c r="E454" s="177" t="str">
        <f>IFERROR(VLOOKUP(B454,'اسماء العملاء'!$A$2:$C$142,3,FALSE),"")</f>
        <v/>
      </c>
      <c r="F454" s="330" t="str">
        <f>IFERROR(VLOOKUP(B454,'اسماء العملاء'!$A$2:$J$1270,9,FALSE),"")</f>
        <v/>
      </c>
      <c r="G454" s="330" t="str">
        <f>IFERROR(VLOOKUP(B454,'اسماء العملاء'!$A$2:$J$1270,8,FALSE),"")</f>
        <v/>
      </c>
      <c r="H454" s="321" t="str">
        <f>IFERROR(VLOOKUP(B454,'اسماء العملاء'!$A$2:$J$1270,10,FALSE),"")</f>
        <v/>
      </c>
    </row>
    <row r="455" spans="1:8" ht="21.95" customHeight="1">
      <c r="A455" s="326" t="str">
        <f t="shared" ca="1" si="7"/>
        <v/>
      </c>
      <c r="B455" s="324"/>
      <c r="C455" s="125" t="str">
        <f>IFERROR(VLOOKUP(B455,'اسماء العملاء'!$A$2:$E$142,5,FALSE),"")</f>
        <v/>
      </c>
      <c r="D455" s="126" t="str">
        <f>IFERROR(VLOOKUP(B455,'اسماء العملاء'!$A$2:$C$142,2,FALSE),"")</f>
        <v/>
      </c>
      <c r="E455" s="177" t="str">
        <f>IFERROR(VLOOKUP(B455,'اسماء العملاء'!$A$2:$C$142,3,FALSE),"")</f>
        <v/>
      </c>
      <c r="F455" s="330" t="str">
        <f>IFERROR(VLOOKUP(B455,'اسماء العملاء'!$A$2:$J$1270,9,FALSE),"")</f>
        <v/>
      </c>
      <c r="G455" s="330" t="str">
        <f>IFERROR(VLOOKUP(B455,'اسماء العملاء'!$A$2:$J$1270,8,FALSE),"")</f>
        <v/>
      </c>
      <c r="H455" s="321" t="str">
        <f>IFERROR(VLOOKUP(B455,'اسماء العملاء'!$A$2:$J$1270,10,FALSE),"")</f>
        <v/>
      </c>
    </row>
    <row r="456" spans="1:8" ht="21.95" customHeight="1">
      <c r="A456" s="326" t="str">
        <f t="shared" ca="1" si="7"/>
        <v/>
      </c>
      <c r="B456" s="324"/>
      <c r="C456" s="125" t="str">
        <f>IFERROR(VLOOKUP(B456,'اسماء العملاء'!$A$2:$E$142,5,FALSE),"")</f>
        <v/>
      </c>
      <c r="D456" s="126" t="str">
        <f>IFERROR(VLOOKUP(B456,'اسماء العملاء'!$A$2:$C$142,2,FALSE),"")</f>
        <v/>
      </c>
      <c r="E456" s="177" t="str">
        <f>IFERROR(VLOOKUP(B456,'اسماء العملاء'!$A$2:$C$142,3,FALSE),"")</f>
        <v/>
      </c>
      <c r="F456" s="330" t="str">
        <f>IFERROR(VLOOKUP(B456,'اسماء العملاء'!$A$2:$J$1270,9,FALSE),"")</f>
        <v/>
      </c>
      <c r="G456" s="330" t="str">
        <f>IFERROR(VLOOKUP(B456,'اسماء العملاء'!$A$2:$J$1270,8,FALSE),"")</f>
        <v/>
      </c>
      <c r="H456" s="321" t="str">
        <f>IFERROR(VLOOKUP(B456,'اسماء العملاء'!$A$2:$J$1270,10,FALSE),"")</f>
        <v/>
      </c>
    </row>
    <row r="457" spans="1:8" ht="21.95" customHeight="1">
      <c r="A457" s="326" t="str">
        <f t="shared" ca="1" si="7"/>
        <v/>
      </c>
      <c r="B457" s="324"/>
      <c r="C457" s="125" t="str">
        <f>IFERROR(VLOOKUP(B457,'اسماء العملاء'!$A$2:$E$142,5,FALSE),"")</f>
        <v/>
      </c>
      <c r="D457" s="126" t="str">
        <f>IFERROR(VLOOKUP(B457,'اسماء العملاء'!$A$2:$C$142,2,FALSE),"")</f>
        <v/>
      </c>
      <c r="E457" s="177" t="str">
        <f>IFERROR(VLOOKUP(B457,'اسماء العملاء'!$A$2:$C$142,3,FALSE),"")</f>
        <v/>
      </c>
      <c r="F457" s="330" t="str">
        <f>IFERROR(VLOOKUP(B457,'اسماء العملاء'!$A$2:$J$1270,9,FALSE),"")</f>
        <v/>
      </c>
      <c r="G457" s="330" t="str">
        <f>IFERROR(VLOOKUP(B457,'اسماء العملاء'!$A$2:$J$1270,8,FALSE),"")</f>
        <v/>
      </c>
      <c r="H457" s="321" t="str">
        <f>IFERROR(VLOOKUP(B457,'اسماء العملاء'!$A$2:$J$1270,10,FALSE),"")</f>
        <v/>
      </c>
    </row>
    <row r="458" spans="1:8" ht="21.95" customHeight="1">
      <c r="A458" s="326" t="str">
        <f t="shared" ca="1" si="7"/>
        <v/>
      </c>
      <c r="B458" s="324"/>
      <c r="C458" s="125" t="str">
        <f>IFERROR(VLOOKUP(B458,'اسماء العملاء'!$A$2:$E$142,5,FALSE),"")</f>
        <v/>
      </c>
      <c r="D458" s="126" t="str">
        <f>IFERROR(VLOOKUP(B458,'اسماء العملاء'!$A$2:$C$142,2,FALSE),"")</f>
        <v/>
      </c>
      <c r="E458" s="177" t="str">
        <f>IFERROR(VLOOKUP(B458,'اسماء العملاء'!$A$2:$C$142,3,FALSE),"")</f>
        <v/>
      </c>
      <c r="F458" s="330" t="str">
        <f>IFERROR(VLOOKUP(B458,'اسماء العملاء'!$A$2:$J$1270,9,FALSE),"")</f>
        <v/>
      </c>
      <c r="G458" s="330" t="str">
        <f>IFERROR(VLOOKUP(B458,'اسماء العملاء'!$A$2:$J$1270,8,FALSE),"")</f>
        <v/>
      </c>
      <c r="H458" s="321" t="str">
        <f>IFERROR(VLOOKUP(B458,'اسماء العملاء'!$A$2:$J$1270,10,FALSE),"")</f>
        <v/>
      </c>
    </row>
    <row r="459" spans="1:8" ht="21.95" customHeight="1">
      <c r="A459" s="326" t="str">
        <f t="shared" ca="1" si="7"/>
        <v/>
      </c>
      <c r="B459" s="324"/>
      <c r="C459" s="125" t="str">
        <f>IFERROR(VLOOKUP(B459,'اسماء العملاء'!$A$2:$E$142,5,FALSE),"")</f>
        <v/>
      </c>
      <c r="D459" s="126" t="str">
        <f>IFERROR(VLOOKUP(B459,'اسماء العملاء'!$A$2:$C$142,2,FALSE),"")</f>
        <v/>
      </c>
      <c r="E459" s="177" t="str">
        <f>IFERROR(VLOOKUP(B459,'اسماء العملاء'!$A$2:$C$142,3,FALSE),"")</f>
        <v/>
      </c>
      <c r="F459" s="330" t="str">
        <f>IFERROR(VLOOKUP(B459,'اسماء العملاء'!$A$2:$J$1270,9,FALSE),"")</f>
        <v/>
      </c>
      <c r="G459" s="330" t="str">
        <f>IFERROR(VLOOKUP(B459,'اسماء العملاء'!$A$2:$J$1270,8,FALSE),"")</f>
        <v/>
      </c>
      <c r="H459" s="321" t="str">
        <f>IFERROR(VLOOKUP(B459,'اسماء العملاء'!$A$2:$J$1270,10,FALSE),"")</f>
        <v/>
      </c>
    </row>
    <row r="460" spans="1:8" ht="21.95" customHeight="1">
      <c r="A460" s="326" t="str">
        <f t="shared" ca="1" si="7"/>
        <v/>
      </c>
      <c r="B460" s="324"/>
      <c r="C460" s="125" t="str">
        <f>IFERROR(VLOOKUP(B460,'اسماء العملاء'!$A$2:$E$142,5,FALSE),"")</f>
        <v/>
      </c>
      <c r="D460" s="126" t="str">
        <f>IFERROR(VLOOKUP(B460,'اسماء العملاء'!$A$2:$C$142,2,FALSE),"")</f>
        <v/>
      </c>
      <c r="E460" s="177" t="str">
        <f>IFERROR(VLOOKUP(B460,'اسماء العملاء'!$A$2:$C$142,3,FALSE),"")</f>
        <v/>
      </c>
      <c r="F460" s="330" t="str">
        <f>IFERROR(VLOOKUP(B460,'اسماء العملاء'!$A$2:$J$1270,9,FALSE),"")</f>
        <v/>
      </c>
      <c r="G460" s="330" t="str">
        <f>IFERROR(VLOOKUP(B460,'اسماء العملاء'!$A$2:$J$1270,8,FALSE),"")</f>
        <v/>
      </c>
      <c r="H460" s="321" t="str">
        <f>IFERROR(VLOOKUP(B460,'اسماء العملاء'!$A$2:$J$1270,10,FALSE),"")</f>
        <v/>
      </c>
    </row>
    <row r="461" spans="1:8" ht="21.95" customHeight="1">
      <c r="A461" s="326" t="str">
        <f t="shared" ca="1" si="7"/>
        <v/>
      </c>
      <c r="B461" s="324"/>
      <c r="C461" s="125" t="str">
        <f>IFERROR(VLOOKUP(B461,'اسماء العملاء'!$A$2:$E$142,5,FALSE),"")</f>
        <v/>
      </c>
      <c r="D461" s="126" t="str">
        <f>IFERROR(VLOOKUP(B461,'اسماء العملاء'!$A$2:$C$142,2,FALSE),"")</f>
        <v/>
      </c>
      <c r="E461" s="177" t="str">
        <f>IFERROR(VLOOKUP(B461,'اسماء العملاء'!$A$2:$C$142,3,FALSE),"")</f>
        <v/>
      </c>
      <c r="F461" s="330" t="str">
        <f>IFERROR(VLOOKUP(B461,'اسماء العملاء'!$A$2:$J$1270,9,FALSE),"")</f>
        <v/>
      </c>
      <c r="G461" s="330" t="str">
        <f>IFERROR(VLOOKUP(B461,'اسماء العملاء'!$A$2:$J$1270,8,FALSE),"")</f>
        <v/>
      </c>
      <c r="H461" s="321" t="str">
        <f>IFERROR(VLOOKUP(B461,'اسماء العملاء'!$A$2:$J$1270,10,FALSE),"")</f>
        <v/>
      </c>
    </row>
    <row r="462" spans="1:8" ht="21.95" customHeight="1">
      <c r="A462" s="326" t="str">
        <f t="shared" ca="1" si="7"/>
        <v/>
      </c>
      <c r="B462" s="324"/>
      <c r="C462" s="125" t="str">
        <f>IFERROR(VLOOKUP(B462,'اسماء العملاء'!$A$2:$E$142,5,FALSE),"")</f>
        <v/>
      </c>
      <c r="D462" s="126" t="str">
        <f>IFERROR(VLOOKUP(B462,'اسماء العملاء'!$A$2:$C$142,2,FALSE),"")</f>
        <v/>
      </c>
      <c r="E462" s="177" t="str">
        <f>IFERROR(VLOOKUP(B462,'اسماء العملاء'!$A$2:$C$142,3,FALSE),"")</f>
        <v/>
      </c>
      <c r="F462" s="330" t="str">
        <f>IFERROR(VLOOKUP(B462,'اسماء العملاء'!$A$2:$J$1270,9,FALSE),"")</f>
        <v/>
      </c>
      <c r="G462" s="330" t="str">
        <f>IFERROR(VLOOKUP(B462,'اسماء العملاء'!$A$2:$J$1270,8,FALSE),"")</f>
        <v/>
      </c>
      <c r="H462" s="321" t="str">
        <f>IFERROR(VLOOKUP(B462,'اسماء العملاء'!$A$2:$J$1270,10,FALSE),"")</f>
        <v/>
      </c>
    </row>
    <row r="463" spans="1:8" ht="21.95" customHeight="1">
      <c r="A463" s="326" t="str">
        <f t="shared" ca="1" si="7"/>
        <v/>
      </c>
      <c r="B463" s="324"/>
      <c r="C463" s="125" t="str">
        <f>IFERROR(VLOOKUP(B463,'اسماء العملاء'!$A$2:$E$142,5,FALSE),"")</f>
        <v/>
      </c>
      <c r="D463" s="126" t="str">
        <f>IFERROR(VLOOKUP(B463,'اسماء العملاء'!$A$2:$C$142,2,FALSE),"")</f>
        <v/>
      </c>
      <c r="E463" s="177" t="str">
        <f>IFERROR(VLOOKUP(B463,'اسماء العملاء'!$A$2:$C$142,3,FALSE),"")</f>
        <v/>
      </c>
      <c r="F463" s="330" t="str">
        <f>IFERROR(VLOOKUP(B463,'اسماء العملاء'!$A$2:$J$1270,9,FALSE),"")</f>
        <v/>
      </c>
      <c r="G463" s="330" t="str">
        <f>IFERROR(VLOOKUP(B463,'اسماء العملاء'!$A$2:$J$1270,8,FALSE),"")</f>
        <v/>
      </c>
      <c r="H463" s="321" t="str">
        <f>IFERROR(VLOOKUP(B463,'اسماء العملاء'!$A$2:$J$1270,10,FALSE),"")</f>
        <v/>
      </c>
    </row>
    <row r="464" spans="1:8" ht="21.95" customHeight="1">
      <c r="A464" s="326" t="str">
        <f t="shared" ca="1" si="7"/>
        <v/>
      </c>
      <c r="B464" s="324"/>
      <c r="C464" s="125" t="str">
        <f>IFERROR(VLOOKUP(B464,'اسماء العملاء'!$A$2:$E$142,5,FALSE),"")</f>
        <v/>
      </c>
      <c r="D464" s="126" t="str">
        <f>IFERROR(VLOOKUP(B464,'اسماء العملاء'!$A$2:$C$142,2,FALSE),"")</f>
        <v/>
      </c>
      <c r="E464" s="177" t="str">
        <f>IFERROR(VLOOKUP(B464,'اسماء العملاء'!$A$2:$C$142,3,FALSE),"")</f>
        <v/>
      </c>
      <c r="F464" s="330" t="str">
        <f>IFERROR(VLOOKUP(B464,'اسماء العملاء'!$A$2:$J$1270,9,FALSE),"")</f>
        <v/>
      </c>
      <c r="G464" s="330" t="str">
        <f>IFERROR(VLOOKUP(B464,'اسماء العملاء'!$A$2:$J$1270,8,FALSE),"")</f>
        <v/>
      </c>
      <c r="H464" s="321" t="str">
        <f>IFERROR(VLOOKUP(B464,'اسماء العملاء'!$A$2:$J$1270,10,FALSE),"")</f>
        <v/>
      </c>
    </row>
    <row r="465" spans="1:8" ht="21.95" customHeight="1">
      <c r="A465" s="326" t="str">
        <f t="shared" ca="1" si="7"/>
        <v/>
      </c>
      <c r="B465" s="324"/>
      <c r="C465" s="125" t="str">
        <f>IFERROR(VLOOKUP(B465,'اسماء العملاء'!$A$2:$E$142,5,FALSE),"")</f>
        <v/>
      </c>
      <c r="D465" s="126" t="str">
        <f>IFERROR(VLOOKUP(B465,'اسماء العملاء'!$A$2:$C$142,2,FALSE),"")</f>
        <v/>
      </c>
      <c r="E465" s="177" t="str">
        <f>IFERROR(VLOOKUP(B465,'اسماء العملاء'!$A$2:$C$142,3,FALSE),"")</f>
        <v/>
      </c>
      <c r="F465" s="330" t="str">
        <f>IFERROR(VLOOKUP(B465,'اسماء العملاء'!$A$2:$J$1270,9,FALSE),"")</f>
        <v/>
      </c>
      <c r="G465" s="330" t="str">
        <f>IFERROR(VLOOKUP(B465,'اسماء العملاء'!$A$2:$J$1270,8,FALSE),"")</f>
        <v/>
      </c>
      <c r="H465" s="321" t="str">
        <f>IFERROR(VLOOKUP(B465,'اسماء العملاء'!$A$2:$J$1270,10,FALSE),"")</f>
        <v/>
      </c>
    </row>
    <row r="466" spans="1:8" ht="21.95" customHeight="1">
      <c r="A466" s="326" t="str">
        <f t="shared" ca="1" si="7"/>
        <v/>
      </c>
      <c r="B466" s="324"/>
      <c r="C466" s="125" t="str">
        <f>IFERROR(VLOOKUP(B466,'اسماء العملاء'!$A$2:$E$142,5,FALSE),"")</f>
        <v/>
      </c>
      <c r="D466" s="126" t="str">
        <f>IFERROR(VLOOKUP(B466,'اسماء العملاء'!$A$2:$C$142,2,FALSE),"")</f>
        <v/>
      </c>
      <c r="E466" s="177" t="str">
        <f>IFERROR(VLOOKUP(B466,'اسماء العملاء'!$A$2:$C$142,3,FALSE),"")</f>
        <v/>
      </c>
      <c r="F466" s="330" t="str">
        <f>IFERROR(VLOOKUP(B466,'اسماء العملاء'!$A$2:$J$1270,9,FALSE),"")</f>
        <v/>
      </c>
      <c r="G466" s="330" t="str">
        <f>IFERROR(VLOOKUP(B466,'اسماء العملاء'!$A$2:$J$1270,8,FALSE),"")</f>
        <v/>
      </c>
      <c r="H466" s="321" t="str">
        <f>IFERROR(VLOOKUP(B466,'اسماء العملاء'!$A$2:$J$1270,10,FALSE),"")</f>
        <v/>
      </c>
    </row>
    <row r="467" spans="1:8" ht="21.95" customHeight="1">
      <c r="A467" s="326" t="str">
        <f t="shared" ca="1" si="7"/>
        <v/>
      </c>
      <c r="B467" s="324"/>
      <c r="C467" s="125" t="str">
        <f>IFERROR(VLOOKUP(B467,'اسماء العملاء'!$A$2:$E$142,5,FALSE),"")</f>
        <v/>
      </c>
      <c r="D467" s="126" t="str">
        <f>IFERROR(VLOOKUP(B467,'اسماء العملاء'!$A$2:$C$142,2,FALSE),"")</f>
        <v/>
      </c>
      <c r="E467" s="177" t="str">
        <f>IFERROR(VLOOKUP(B467,'اسماء العملاء'!$A$2:$C$142,3,FALSE),"")</f>
        <v/>
      </c>
      <c r="F467" s="330" t="str">
        <f>IFERROR(VLOOKUP(B467,'اسماء العملاء'!$A$2:$J$1270,9,FALSE),"")</f>
        <v/>
      </c>
      <c r="G467" s="330" t="str">
        <f>IFERROR(VLOOKUP(B467,'اسماء العملاء'!$A$2:$J$1270,8,FALSE),"")</f>
        <v/>
      </c>
      <c r="H467" s="321" t="str">
        <f>IFERROR(VLOOKUP(B467,'اسماء العملاء'!$A$2:$J$1270,10,FALSE),"")</f>
        <v/>
      </c>
    </row>
    <row r="468" spans="1:8" ht="21.95" customHeight="1">
      <c r="A468" s="326" t="str">
        <f t="shared" ca="1" si="7"/>
        <v/>
      </c>
      <c r="B468" s="324"/>
      <c r="C468" s="125" t="str">
        <f>IFERROR(VLOOKUP(B468,'اسماء العملاء'!$A$2:$E$142,5,FALSE),"")</f>
        <v/>
      </c>
      <c r="D468" s="126" t="str">
        <f>IFERROR(VLOOKUP(B468,'اسماء العملاء'!$A$2:$C$142,2,FALSE),"")</f>
        <v/>
      </c>
      <c r="E468" s="177" t="str">
        <f>IFERROR(VLOOKUP(B468,'اسماء العملاء'!$A$2:$C$142,3,FALSE),"")</f>
        <v/>
      </c>
      <c r="F468" s="330" t="str">
        <f>IFERROR(VLOOKUP(B468,'اسماء العملاء'!$A$2:$J$1270,9,FALSE),"")</f>
        <v/>
      </c>
      <c r="G468" s="330" t="str">
        <f>IFERROR(VLOOKUP(B468,'اسماء العملاء'!$A$2:$J$1270,8,FALSE),"")</f>
        <v/>
      </c>
      <c r="H468" s="321" t="str">
        <f>IFERROR(VLOOKUP(B468,'اسماء العملاء'!$A$2:$J$1270,10,FALSE),"")</f>
        <v/>
      </c>
    </row>
    <row r="469" spans="1:8" ht="21.95" customHeight="1">
      <c r="A469" s="326" t="str">
        <f t="shared" ca="1" si="7"/>
        <v/>
      </c>
      <c r="B469" s="324"/>
      <c r="C469" s="125" t="str">
        <f>IFERROR(VLOOKUP(B469,'اسماء العملاء'!$A$2:$E$142,5,FALSE),"")</f>
        <v/>
      </c>
      <c r="D469" s="126" t="str">
        <f>IFERROR(VLOOKUP(B469,'اسماء العملاء'!$A$2:$C$142,2,FALSE),"")</f>
        <v/>
      </c>
      <c r="E469" s="177" t="str">
        <f>IFERROR(VLOOKUP(B469,'اسماء العملاء'!$A$2:$C$142,3,FALSE),"")</f>
        <v/>
      </c>
      <c r="F469" s="330" t="str">
        <f>IFERROR(VLOOKUP(B469,'اسماء العملاء'!$A$2:$J$1270,9,FALSE),"")</f>
        <v/>
      </c>
      <c r="G469" s="330" t="str">
        <f>IFERROR(VLOOKUP(B469,'اسماء العملاء'!$A$2:$J$1270,8,FALSE),"")</f>
        <v/>
      </c>
      <c r="H469" s="321" t="str">
        <f>IFERROR(VLOOKUP(B469,'اسماء العملاء'!$A$2:$J$1270,10,FALSE),"")</f>
        <v/>
      </c>
    </row>
    <row r="470" spans="1:8" ht="21.95" customHeight="1">
      <c r="A470" s="326" t="str">
        <f t="shared" ca="1" si="7"/>
        <v/>
      </c>
      <c r="B470" s="324"/>
      <c r="C470" s="125" t="str">
        <f>IFERROR(VLOOKUP(B470,'اسماء العملاء'!$A$2:$E$142,5,FALSE),"")</f>
        <v/>
      </c>
      <c r="D470" s="126" t="str">
        <f>IFERROR(VLOOKUP(B470,'اسماء العملاء'!$A$2:$C$142,2,FALSE),"")</f>
        <v/>
      </c>
      <c r="E470" s="177" t="str">
        <f>IFERROR(VLOOKUP(B470,'اسماء العملاء'!$A$2:$C$142,3,FALSE),"")</f>
        <v/>
      </c>
      <c r="F470" s="330" t="str">
        <f>IFERROR(VLOOKUP(B470,'اسماء العملاء'!$A$2:$J$1270,9,FALSE),"")</f>
        <v/>
      </c>
      <c r="G470" s="330" t="str">
        <f>IFERROR(VLOOKUP(B470,'اسماء العملاء'!$A$2:$J$1270,8,FALSE),"")</f>
        <v/>
      </c>
      <c r="H470" s="321" t="str">
        <f>IFERROR(VLOOKUP(B470,'اسماء العملاء'!$A$2:$J$1270,10,FALSE),"")</f>
        <v/>
      </c>
    </row>
    <row r="471" spans="1:8" ht="21.95" customHeight="1">
      <c r="A471" s="326" t="str">
        <f t="shared" ca="1" si="7"/>
        <v/>
      </c>
      <c r="B471" s="324"/>
      <c r="C471" s="125" t="str">
        <f>IFERROR(VLOOKUP(B471,'اسماء العملاء'!$A$2:$E$142,5,FALSE),"")</f>
        <v/>
      </c>
      <c r="D471" s="126" t="str">
        <f>IFERROR(VLOOKUP(B471,'اسماء العملاء'!$A$2:$C$142,2,FALSE),"")</f>
        <v/>
      </c>
      <c r="E471" s="177" t="str">
        <f>IFERROR(VLOOKUP(B471,'اسماء العملاء'!$A$2:$C$142,3,FALSE),"")</f>
        <v/>
      </c>
      <c r="F471" s="330" t="str">
        <f>IFERROR(VLOOKUP(B471,'اسماء العملاء'!$A$2:$J$1270,9,FALSE),"")</f>
        <v/>
      </c>
      <c r="G471" s="330" t="str">
        <f>IFERROR(VLOOKUP(B471,'اسماء العملاء'!$A$2:$J$1270,8,FALSE),"")</f>
        <v/>
      </c>
      <c r="H471" s="321" t="str">
        <f>IFERROR(VLOOKUP(B471,'اسماء العملاء'!$A$2:$J$1270,10,FALSE),"")</f>
        <v/>
      </c>
    </row>
    <row r="472" spans="1:8" ht="21.95" customHeight="1">
      <c r="A472" s="326" t="str">
        <f t="shared" ca="1" si="7"/>
        <v/>
      </c>
      <c r="B472" s="324"/>
      <c r="C472" s="125" t="str">
        <f>IFERROR(VLOOKUP(B472,'اسماء العملاء'!$A$2:$E$142,5,FALSE),"")</f>
        <v/>
      </c>
      <c r="D472" s="126" t="str">
        <f>IFERROR(VLOOKUP(B472,'اسماء العملاء'!$A$2:$C$142,2,FALSE),"")</f>
        <v/>
      </c>
      <c r="E472" s="177" t="str">
        <f>IFERROR(VLOOKUP(B472,'اسماء العملاء'!$A$2:$C$142,3,FALSE),"")</f>
        <v/>
      </c>
      <c r="F472" s="330" t="str">
        <f>IFERROR(VLOOKUP(B472,'اسماء العملاء'!$A$2:$J$1270,9,FALSE),"")</f>
        <v/>
      </c>
      <c r="G472" s="330" t="str">
        <f>IFERROR(VLOOKUP(B472,'اسماء العملاء'!$A$2:$J$1270,8,FALSE),"")</f>
        <v/>
      </c>
      <c r="H472" s="321" t="str">
        <f>IFERROR(VLOOKUP(B472,'اسماء العملاء'!$A$2:$J$1270,10,FALSE),"")</f>
        <v/>
      </c>
    </row>
    <row r="473" spans="1:8" ht="21.95" customHeight="1">
      <c r="A473" s="326" t="str">
        <f t="shared" ca="1" si="7"/>
        <v/>
      </c>
      <c r="B473" s="324"/>
      <c r="C473" s="125" t="str">
        <f>IFERROR(VLOOKUP(B473,'اسماء العملاء'!$A$2:$E$142,5,FALSE),"")</f>
        <v/>
      </c>
      <c r="D473" s="126" t="str">
        <f>IFERROR(VLOOKUP(B473,'اسماء العملاء'!$A$2:$C$142,2,FALSE),"")</f>
        <v/>
      </c>
      <c r="E473" s="177" t="str">
        <f>IFERROR(VLOOKUP(B473,'اسماء العملاء'!$A$2:$C$142,3,FALSE),"")</f>
        <v/>
      </c>
      <c r="F473" s="330" t="str">
        <f>IFERROR(VLOOKUP(B473,'اسماء العملاء'!$A$2:$J$1270,9,FALSE),"")</f>
        <v/>
      </c>
      <c r="G473" s="330" t="str">
        <f>IFERROR(VLOOKUP(B473,'اسماء العملاء'!$A$2:$J$1270,8,FALSE),"")</f>
        <v/>
      </c>
      <c r="H473" s="321" t="str">
        <f>IFERROR(VLOOKUP(B473,'اسماء العملاء'!$A$2:$J$1270,10,FALSE),"")</f>
        <v/>
      </c>
    </row>
    <row r="474" spans="1:8" ht="21.95" customHeight="1">
      <c r="A474" s="326" t="str">
        <f t="shared" ca="1" si="7"/>
        <v/>
      </c>
      <c r="B474" s="324"/>
      <c r="C474" s="125" t="str">
        <f>IFERROR(VLOOKUP(B474,'اسماء العملاء'!$A$2:$E$142,5,FALSE),"")</f>
        <v/>
      </c>
      <c r="D474" s="126" t="str">
        <f>IFERROR(VLOOKUP(B474,'اسماء العملاء'!$A$2:$C$142,2,FALSE),"")</f>
        <v/>
      </c>
      <c r="E474" s="177" t="str">
        <f>IFERROR(VLOOKUP(B474,'اسماء العملاء'!$A$2:$C$142,3,FALSE),"")</f>
        <v/>
      </c>
      <c r="F474" s="330" t="str">
        <f>IFERROR(VLOOKUP(B474,'اسماء العملاء'!$A$2:$J$1270,9,FALSE),"")</f>
        <v/>
      </c>
      <c r="G474" s="330" t="str">
        <f>IFERROR(VLOOKUP(B474,'اسماء العملاء'!$A$2:$J$1270,8,FALSE),"")</f>
        <v/>
      </c>
      <c r="H474" s="321" t="str">
        <f>IFERROR(VLOOKUP(B474,'اسماء العملاء'!$A$2:$J$1270,10,FALSE),"")</f>
        <v/>
      </c>
    </row>
    <row r="475" spans="1:8" ht="21.95" customHeight="1">
      <c r="A475" s="326" t="str">
        <f t="shared" ca="1" si="7"/>
        <v/>
      </c>
      <c r="B475" s="324"/>
      <c r="C475" s="125" t="str">
        <f>IFERROR(VLOOKUP(B475,'اسماء العملاء'!$A$2:$E$142,5,FALSE),"")</f>
        <v/>
      </c>
      <c r="D475" s="126" t="str">
        <f>IFERROR(VLOOKUP(B475,'اسماء العملاء'!$A$2:$C$142,2,FALSE),"")</f>
        <v/>
      </c>
      <c r="E475" s="177" t="str">
        <f>IFERROR(VLOOKUP(B475,'اسماء العملاء'!$A$2:$C$142,3,FALSE),"")</f>
        <v/>
      </c>
      <c r="F475" s="330" t="str">
        <f>IFERROR(VLOOKUP(B475,'اسماء العملاء'!$A$2:$J$1270,9,FALSE),"")</f>
        <v/>
      </c>
      <c r="G475" s="330" t="str">
        <f>IFERROR(VLOOKUP(B475,'اسماء العملاء'!$A$2:$J$1270,8,FALSE),"")</f>
        <v/>
      </c>
      <c r="H475" s="321" t="str">
        <f>IFERROR(VLOOKUP(B475,'اسماء العملاء'!$A$2:$J$1270,10,FALSE),"")</f>
        <v/>
      </c>
    </row>
    <row r="476" spans="1:8" ht="21.95" customHeight="1">
      <c r="A476" s="326" t="str">
        <f t="shared" ca="1" si="7"/>
        <v/>
      </c>
      <c r="B476" s="324"/>
      <c r="C476" s="125" t="str">
        <f>IFERROR(VLOOKUP(B476,'اسماء العملاء'!$A$2:$E$142,5,FALSE),"")</f>
        <v/>
      </c>
      <c r="D476" s="126" t="str">
        <f>IFERROR(VLOOKUP(B476,'اسماء العملاء'!$A$2:$C$142,2,FALSE),"")</f>
        <v/>
      </c>
      <c r="E476" s="177" t="str">
        <f>IFERROR(VLOOKUP(B476,'اسماء العملاء'!$A$2:$C$142,3,FALSE),"")</f>
        <v/>
      </c>
      <c r="F476" s="330" t="str">
        <f>IFERROR(VLOOKUP(B476,'اسماء العملاء'!$A$2:$J$1270,9,FALSE),"")</f>
        <v/>
      </c>
      <c r="G476" s="330" t="str">
        <f>IFERROR(VLOOKUP(B476,'اسماء العملاء'!$A$2:$J$1270,8,FALSE),"")</f>
        <v/>
      </c>
      <c r="H476" s="321" t="str">
        <f>IFERROR(VLOOKUP(B476,'اسماء العملاء'!$A$2:$J$1270,10,FALSE),"")</f>
        <v/>
      </c>
    </row>
    <row r="477" spans="1:8" ht="21.95" customHeight="1">
      <c r="A477" s="326" t="str">
        <f t="shared" ca="1" si="7"/>
        <v/>
      </c>
      <c r="B477" s="324"/>
      <c r="C477" s="125" t="str">
        <f>IFERROR(VLOOKUP(B477,'اسماء العملاء'!$A$2:$E$142,5,FALSE),"")</f>
        <v/>
      </c>
      <c r="D477" s="126" t="str">
        <f>IFERROR(VLOOKUP(B477,'اسماء العملاء'!$A$2:$C$142,2,FALSE),"")</f>
        <v/>
      </c>
      <c r="E477" s="177" t="str">
        <f>IFERROR(VLOOKUP(B477,'اسماء العملاء'!$A$2:$C$142,3,FALSE),"")</f>
        <v/>
      </c>
      <c r="F477" s="330" t="str">
        <f>IFERROR(VLOOKUP(B477,'اسماء العملاء'!$A$2:$J$1270,9,FALSE),"")</f>
        <v/>
      </c>
      <c r="G477" s="330" t="str">
        <f>IFERROR(VLOOKUP(B477,'اسماء العملاء'!$A$2:$J$1270,8,FALSE),"")</f>
        <v/>
      </c>
      <c r="H477" s="321" t="str">
        <f>IFERROR(VLOOKUP(B477,'اسماء العملاء'!$A$2:$J$1270,10,FALSE),"")</f>
        <v/>
      </c>
    </row>
    <row r="478" spans="1:8" ht="21.95" customHeight="1">
      <c r="A478" s="326" t="str">
        <f t="shared" ca="1" si="7"/>
        <v/>
      </c>
      <c r="B478" s="324"/>
      <c r="C478" s="125" t="str">
        <f>IFERROR(VLOOKUP(B478,'اسماء العملاء'!$A$2:$E$142,5,FALSE),"")</f>
        <v/>
      </c>
      <c r="D478" s="126" t="str">
        <f>IFERROR(VLOOKUP(B478,'اسماء العملاء'!$A$2:$C$142,2,FALSE),"")</f>
        <v/>
      </c>
      <c r="E478" s="177" t="str">
        <f>IFERROR(VLOOKUP(B478,'اسماء العملاء'!$A$2:$C$142,3,FALSE),"")</f>
        <v/>
      </c>
      <c r="F478" s="330" t="str">
        <f>IFERROR(VLOOKUP(B478,'اسماء العملاء'!$A$2:$J$1270,9,FALSE),"")</f>
        <v/>
      </c>
      <c r="G478" s="330" t="str">
        <f>IFERROR(VLOOKUP(B478,'اسماء العملاء'!$A$2:$J$1270,8,FALSE),"")</f>
        <v/>
      </c>
      <c r="H478" s="321" t="str">
        <f>IFERROR(VLOOKUP(B478,'اسماء العملاء'!$A$2:$J$1270,10,FALSE),"")</f>
        <v/>
      </c>
    </row>
    <row r="479" spans="1:8" ht="21.95" customHeight="1">
      <c r="A479" s="326" t="str">
        <f t="shared" ca="1" si="7"/>
        <v/>
      </c>
      <c r="B479" s="324"/>
      <c r="C479" s="125" t="str">
        <f>IFERROR(VLOOKUP(B479,'اسماء العملاء'!$A$2:$E$142,5,FALSE),"")</f>
        <v/>
      </c>
      <c r="D479" s="126" t="str">
        <f>IFERROR(VLOOKUP(B479,'اسماء العملاء'!$A$2:$C$142,2,FALSE),"")</f>
        <v/>
      </c>
      <c r="E479" s="177" t="str">
        <f>IFERROR(VLOOKUP(B479,'اسماء العملاء'!$A$2:$C$142,3,FALSE),"")</f>
        <v/>
      </c>
      <c r="F479" s="330" t="str">
        <f>IFERROR(VLOOKUP(B479,'اسماء العملاء'!$A$2:$J$1270,9,FALSE),"")</f>
        <v/>
      </c>
      <c r="G479" s="330" t="str">
        <f>IFERROR(VLOOKUP(B479,'اسماء العملاء'!$A$2:$J$1270,8,FALSE),"")</f>
        <v/>
      </c>
      <c r="H479" s="321" t="str">
        <f>IFERROR(VLOOKUP(B479,'اسماء العملاء'!$A$2:$J$1270,10,FALSE),"")</f>
        <v/>
      </c>
    </row>
    <row r="480" spans="1:8" ht="21.95" customHeight="1">
      <c r="A480" s="326" t="str">
        <f t="shared" ca="1" si="7"/>
        <v/>
      </c>
      <c r="B480" s="324"/>
      <c r="C480" s="125" t="str">
        <f>IFERROR(VLOOKUP(B480,'اسماء العملاء'!$A$2:$E$142,5,FALSE),"")</f>
        <v/>
      </c>
      <c r="D480" s="126" t="str">
        <f>IFERROR(VLOOKUP(B480,'اسماء العملاء'!$A$2:$C$142,2,FALSE),"")</f>
        <v/>
      </c>
      <c r="E480" s="177" t="str">
        <f>IFERROR(VLOOKUP(B480,'اسماء العملاء'!$A$2:$C$142,3,FALSE),"")</f>
        <v/>
      </c>
      <c r="F480" s="330" t="str">
        <f>IFERROR(VLOOKUP(B480,'اسماء العملاء'!$A$2:$J$1270,9,FALSE),"")</f>
        <v/>
      </c>
      <c r="G480" s="330" t="str">
        <f>IFERROR(VLOOKUP(B480,'اسماء العملاء'!$A$2:$J$1270,8,FALSE),"")</f>
        <v/>
      </c>
      <c r="H480" s="321" t="str">
        <f>IFERROR(VLOOKUP(B480,'اسماء العملاء'!$A$2:$J$1270,10,FALSE),"")</f>
        <v/>
      </c>
    </row>
    <row r="481" spans="1:8" ht="21.95" customHeight="1">
      <c r="A481" s="326" t="str">
        <f t="shared" ca="1" si="7"/>
        <v/>
      </c>
      <c r="B481" s="324"/>
      <c r="C481" s="125" t="str">
        <f>IFERROR(VLOOKUP(B481,'اسماء العملاء'!$A$2:$E$142,5,FALSE),"")</f>
        <v/>
      </c>
      <c r="D481" s="126" t="str">
        <f>IFERROR(VLOOKUP(B481,'اسماء العملاء'!$A$2:$C$142,2,FALSE),"")</f>
        <v/>
      </c>
      <c r="E481" s="177" t="str">
        <f>IFERROR(VLOOKUP(B481,'اسماء العملاء'!$A$2:$C$142,3,FALSE),"")</f>
        <v/>
      </c>
      <c r="F481" s="330" t="str">
        <f>IFERROR(VLOOKUP(B481,'اسماء العملاء'!$A$2:$J$1270,9,FALSE),"")</f>
        <v/>
      </c>
      <c r="G481" s="330" t="str">
        <f>IFERROR(VLOOKUP(B481,'اسماء العملاء'!$A$2:$J$1270,8,FALSE),"")</f>
        <v/>
      </c>
      <c r="H481" s="321" t="str">
        <f>IFERROR(VLOOKUP(B481,'اسماء العملاء'!$A$2:$J$1270,10,FALSE),"")</f>
        <v/>
      </c>
    </row>
    <row r="482" spans="1:8" ht="21.95" customHeight="1">
      <c r="A482" s="326" t="str">
        <f t="shared" ca="1" si="7"/>
        <v/>
      </c>
      <c r="B482" s="324"/>
      <c r="C482" s="125" t="str">
        <f>IFERROR(VLOOKUP(B482,'اسماء العملاء'!$A$2:$E$142,5,FALSE),"")</f>
        <v/>
      </c>
      <c r="D482" s="126" t="str">
        <f>IFERROR(VLOOKUP(B482,'اسماء العملاء'!$A$2:$C$142,2,FALSE),"")</f>
        <v/>
      </c>
      <c r="E482" s="177" t="str">
        <f>IFERROR(VLOOKUP(B482,'اسماء العملاء'!$A$2:$C$142,3,FALSE),"")</f>
        <v/>
      </c>
      <c r="F482" s="330" t="str">
        <f>IFERROR(VLOOKUP(B482,'اسماء العملاء'!$A$2:$J$1270,9,FALSE),"")</f>
        <v/>
      </c>
      <c r="G482" s="330" t="str">
        <f>IFERROR(VLOOKUP(B482,'اسماء العملاء'!$A$2:$J$1270,8,FALSE),"")</f>
        <v/>
      </c>
      <c r="H482" s="321" t="str">
        <f>IFERROR(VLOOKUP(B482,'اسماء العملاء'!$A$2:$J$1270,10,FALSE),"")</f>
        <v/>
      </c>
    </row>
    <row r="483" spans="1:8" ht="21.95" customHeight="1">
      <c r="A483" s="326" t="str">
        <f t="shared" ca="1" si="7"/>
        <v/>
      </c>
      <c r="B483" s="324"/>
      <c r="C483" s="125" t="str">
        <f>IFERROR(VLOOKUP(B483,'اسماء العملاء'!$A$2:$E$142,5,FALSE),"")</f>
        <v/>
      </c>
      <c r="D483" s="126" t="str">
        <f>IFERROR(VLOOKUP(B483,'اسماء العملاء'!$A$2:$C$142,2,FALSE),"")</f>
        <v/>
      </c>
      <c r="E483" s="177" t="str">
        <f>IFERROR(VLOOKUP(B483,'اسماء العملاء'!$A$2:$C$142,3,FALSE),"")</f>
        <v/>
      </c>
      <c r="F483" s="330" t="str">
        <f>IFERROR(VLOOKUP(B483,'اسماء العملاء'!$A$2:$J$1270,9,FALSE),"")</f>
        <v/>
      </c>
      <c r="G483" s="330" t="str">
        <f>IFERROR(VLOOKUP(B483,'اسماء العملاء'!$A$2:$J$1270,8,FALSE),"")</f>
        <v/>
      </c>
      <c r="H483" s="321" t="str">
        <f>IFERROR(VLOOKUP(B483,'اسماء العملاء'!$A$2:$J$1270,10,FALSE),"")</f>
        <v/>
      </c>
    </row>
    <row r="484" spans="1:8" ht="21.95" customHeight="1">
      <c r="A484" s="326" t="str">
        <f t="shared" ca="1" si="7"/>
        <v/>
      </c>
      <c r="B484" s="324"/>
      <c r="C484" s="125" t="str">
        <f>IFERROR(VLOOKUP(B484,'اسماء العملاء'!$A$2:$E$142,5,FALSE),"")</f>
        <v/>
      </c>
      <c r="D484" s="126" t="str">
        <f>IFERROR(VLOOKUP(B484,'اسماء العملاء'!$A$2:$C$142,2,FALSE),"")</f>
        <v/>
      </c>
      <c r="E484" s="177" t="str">
        <f>IFERROR(VLOOKUP(B484,'اسماء العملاء'!$A$2:$C$142,3,FALSE),"")</f>
        <v/>
      </c>
      <c r="F484" s="330" t="str">
        <f>IFERROR(VLOOKUP(B484,'اسماء العملاء'!$A$2:$J$1270,9,FALSE),"")</f>
        <v/>
      </c>
      <c r="G484" s="330" t="str">
        <f>IFERROR(VLOOKUP(B484,'اسماء العملاء'!$A$2:$J$1270,8,FALSE),"")</f>
        <v/>
      </c>
      <c r="H484" s="321" t="str">
        <f>IFERROR(VLOOKUP(B484,'اسماء العملاء'!$A$2:$J$1270,10,FALSE),"")</f>
        <v/>
      </c>
    </row>
    <row r="485" spans="1:8" ht="21.95" customHeight="1">
      <c r="A485" s="326" t="str">
        <f t="shared" ca="1" si="7"/>
        <v/>
      </c>
      <c r="B485" s="324"/>
      <c r="C485" s="125" t="str">
        <f>IFERROR(VLOOKUP(B485,'اسماء العملاء'!$A$2:$E$142,5,FALSE),"")</f>
        <v/>
      </c>
      <c r="D485" s="126" t="str">
        <f>IFERROR(VLOOKUP(B485,'اسماء العملاء'!$A$2:$C$142,2,FALSE),"")</f>
        <v/>
      </c>
      <c r="E485" s="177" t="str">
        <f>IFERROR(VLOOKUP(B485,'اسماء العملاء'!$A$2:$C$142,3,FALSE),"")</f>
        <v/>
      </c>
      <c r="F485" s="330" t="str">
        <f>IFERROR(VLOOKUP(B485,'اسماء العملاء'!$A$2:$J$1270,9,FALSE),"")</f>
        <v/>
      </c>
      <c r="G485" s="330" t="str">
        <f>IFERROR(VLOOKUP(B485,'اسماء العملاء'!$A$2:$J$1270,8,FALSE),"")</f>
        <v/>
      </c>
      <c r="H485" s="321" t="str">
        <f>IFERROR(VLOOKUP(B485,'اسماء العملاء'!$A$2:$J$1270,10,FALSE),"")</f>
        <v/>
      </c>
    </row>
    <row r="486" spans="1:8" ht="21.95" customHeight="1">
      <c r="A486" s="326" t="str">
        <f t="shared" ca="1" si="7"/>
        <v/>
      </c>
      <c r="B486" s="324"/>
      <c r="C486" s="125" t="str">
        <f>IFERROR(VLOOKUP(B486,'اسماء العملاء'!$A$2:$E$142,5,FALSE),"")</f>
        <v/>
      </c>
      <c r="D486" s="126" t="str">
        <f>IFERROR(VLOOKUP(B486,'اسماء العملاء'!$A$2:$C$142,2,FALSE),"")</f>
        <v/>
      </c>
      <c r="E486" s="177" t="str">
        <f>IFERROR(VLOOKUP(B486,'اسماء العملاء'!$A$2:$C$142,3,FALSE),"")</f>
        <v/>
      </c>
      <c r="F486" s="330" t="str">
        <f>IFERROR(VLOOKUP(B486,'اسماء العملاء'!$A$2:$J$1270,9,FALSE),"")</f>
        <v/>
      </c>
      <c r="G486" s="330" t="str">
        <f>IFERROR(VLOOKUP(B486,'اسماء العملاء'!$A$2:$J$1270,8,FALSE),"")</f>
        <v/>
      </c>
      <c r="H486" s="321" t="str">
        <f>IFERROR(VLOOKUP(B486,'اسماء العملاء'!$A$2:$J$1270,10,FALSE),"")</f>
        <v/>
      </c>
    </row>
    <row r="487" spans="1:8" ht="21.95" customHeight="1">
      <c r="A487" s="326" t="str">
        <f t="shared" ca="1" si="7"/>
        <v/>
      </c>
      <c r="B487" s="324"/>
      <c r="C487" s="125" t="str">
        <f>IFERROR(VLOOKUP(B487,'اسماء العملاء'!$A$2:$E$142,5,FALSE),"")</f>
        <v/>
      </c>
      <c r="D487" s="126" t="str">
        <f>IFERROR(VLOOKUP(B487,'اسماء العملاء'!$A$2:$C$142,2,FALSE),"")</f>
        <v/>
      </c>
      <c r="E487" s="177" t="str">
        <f>IFERROR(VLOOKUP(B487,'اسماء العملاء'!$A$2:$C$142,3,FALSE),"")</f>
        <v/>
      </c>
      <c r="F487" s="330" t="str">
        <f>IFERROR(VLOOKUP(B487,'اسماء العملاء'!$A$2:$J$1270,9,FALSE),"")</f>
        <v/>
      </c>
      <c r="G487" s="330" t="str">
        <f>IFERROR(VLOOKUP(B487,'اسماء العملاء'!$A$2:$J$1270,8,FALSE),"")</f>
        <v/>
      </c>
      <c r="H487" s="321" t="str">
        <f>IFERROR(VLOOKUP(B487,'اسماء العملاء'!$A$2:$J$1270,10,FALSE),"")</f>
        <v/>
      </c>
    </row>
    <row r="488" spans="1:8" ht="21.95" customHeight="1">
      <c r="A488" s="326" t="str">
        <f t="shared" ca="1" si="7"/>
        <v/>
      </c>
      <c r="B488" s="324"/>
      <c r="C488" s="125" t="str">
        <f>IFERROR(VLOOKUP(B488,'اسماء العملاء'!$A$2:$E$142,5,FALSE),"")</f>
        <v/>
      </c>
      <c r="D488" s="126" t="str">
        <f>IFERROR(VLOOKUP(B488,'اسماء العملاء'!$A$2:$C$142,2,FALSE),"")</f>
        <v/>
      </c>
      <c r="E488" s="177" t="str">
        <f>IFERROR(VLOOKUP(B488,'اسماء العملاء'!$A$2:$C$142,3,FALSE),"")</f>
        <v/>
      </c>
      <c r="F488" s="330" t="str">
        <f>IFERROR(VLOOKUP(B488,'اسماء العملاء'!$A$2:$J$1270,9,FALSE),"")</f>
        <v/>
      </c>
      <c r="G488" s="330" t="str">
        <f>IFERROR(VLOOKUP(B488,'اسماء العملاء'!$A$2:$J$1270,8,FALSE),"")</f>
        <v/>
      </c>
      <c r="H488" s="321" t="str">
        <f>IFERROR(VLOOKUP(B488,'اسماء العملاء'!$A$2:$J$1270,10,FALSE),"")</f>
        <v/>
      </c>
    </row>
    <row r="489" spans="1:8" ht="21.95" customHeight="1">
      <c r="A489" s="326" t="str">
        <f t="shared" ca="1" si="7"/>
        <v/>
      </c>
      <c r="B489" s="324"/>
      <c r="C489" s="125" t="str">
        <f>IFERROR(VLOOKUP(B489,'اسماء العملاء'!$A$2:$E$142,5,FALSE),"")</f>
        <v/>
      </c>
      <c r="D489" s="126" t="str">
        <f>IFERROR(VLOOKUP(B489,'اسماء العملاء'!$A$2:$C$142,2,FALSE),"")</f>
        <v/>
      </c>
      <c r="E489" s="177" t="str">
        <f>IFERROR(VLOOKUP(B489,'اسماء العملاء'!$A$2:$C$142,3,FALSE),"")</f>
        <v/>
      </c>
      <c r="F489" s="330" t="str">
        <f>IFERROR(VLOOKUP(B489,'اسماء العملاء'!$A$2:$J$1270,9,FALSE),"")</f>
        <v/>
      </c>
      <c r="G489" s="330" t="str">
        <f>IFERROR(VLOOKUP(B489,'اسماء العملاء'!$A$2:$J$1270,8,FALSE),"")</f>
        <v/>
      </c>
      <c r="H489" s="321" t="str">
        <f>IFERROR(VLOOKUP(B489,'اسماء العملاء'!$A$2:$J$1270,10,FALSE),"")</f>
        <v/>
      </c>
    </row>
    <row r="490" spans="1:8" ht="21.95" customHeight="1">
      <c r="A490" s="326" t="str">
        <f t="shared" ca="1" si="7"/>
        <v/>
      </c>
      <c r="B490" s="324"/>
      <c r="C490" s="125" t="str">
        <f>IFERROR(VLOOKUP(B490,'اسماء العملاء'!$A$2:$E$142,5,FALSE),"")</f>
        <v/>
      </c>
      <c r="D490" s="126" t="str">
        <f>IFERROR(VLOOKUP(B490,'اسماء العملاء'!$A$2:$C$142,2,FALSE),"")</f>
        <v/>
      </c>
      <c r="E490" s="177" t="str">
        <f>IFERROR(VLOOKUP(B490,'اسماء العملاء'!$A$2:$C$142,3,FALSE),"")</f>
        <v/>
      </c>
      <c r="F490" s="330" t="str">
        <f>IFERROR(VLOOKUP(B490,'اسماء العملاء'!$A$2:$J$1270,9,FALSE),"")</f>
        <v/>
      </c>
      <c r="G490" s="330" t="str">
        <f>IFERROR(VLOOKUP(B490,'اسماء العملاء'!$A$2:$J$1270,8,FALSE),"")</f>
        <v/>
      </c>
      <c r="H490" s="321" t="str">
        <f>IFERROR(VLOOKUP(B490,'اسماء العملاء'!$A$2:$J$1270,10,FALSE),"")</f>
        <v/>
      </c>
    </row>
    <row r="491" spans="1:8" ht="21.95" customHeight="1">
      <c r="A491" s="326" t="str">
        <f t="shared" ca="1" si="7"/>
        <v/>
      </c>
      <c r="B491" s="324"/>
      <c r="C491" s="125" t="str">
        <f>IFERROR(VLOOKUP(B491,'اسماء العملاء'!$A$2:$E$142,5,FALSE),"")</f>
        <v/>
      </c>
      <c r="D491" s="126" t="str">
        <f>IFERROR(VLOOKUP(B491,'اسماء العملاء'!$A$2:$C$142,2,FALSE),"")</f>
        <v/>
      </c>
      <c r="E491" s="177" t="str">
        <f>IFERROR(VLOOKUP(B491,'اسماء العملاء'!$A$2:$C$142,3,FALSE),"")</f>
        <v/>
      </c>
      <c r="F491" s="330" t="str">
        <f>IFERROR(VLOOKUP(B491,'اسماء العملاء'!$A$2:$J$1270,9,FALSE),"")</f>
        <v/>
      </c>
      <c r="G491" s="330" t="str">
        <f>IFERROR(VLOOKUP(B491,'اسماء العملاء'!$A$2:$J$1270,8,FALSE),"")</f>
        <v/>
      </c>
      <c r="H491" s="321" t="str">
        <f>IFERROR(VLOOKUP(B491,'اسماء العملاء'!$A$2:$J$1270,10,FALSE),"")</f>
        <v/>
      </c>
    </row>
    <row r="492" spans="1:8" ht="21.95" customHeight="1">
      <c r="A492" s="326" t="str">
        <f t="shared" ca="1" si="7"/>
        <v/>
      </c>
      <c r="B492" s="324"/>
      <c r="C492" s="125" t="str">
        <f>IFERROR(VLOOKUP(B492,'اسماء العملاء'!$A$2:$E$142,5,FALSE),"")</f>
        <v/>
      </c>
      <c r="D492" s="126" t="str">
        <f>IFERROR(VLOOKUP(B492,'اسماء العملاء'!$A$2:$C$142,2,FALSE),"")</f>
        <v/>
      </c>
      <c r="E492" s="177" t="str">
        <f>IFERROR(VLOOKUP(B492,'اسماء العملاء'!$A$2:$C$142,3,FALSE),"")</f>
        <v/>
      </c>
      <c r="F492" s="330" t="str">
        <f>IFERROR(VLOOKUP(B492,'اسماء العملاء'!$A$2:$J$1270,9,FALSE),"")</f>
        <v/>
      </c>
      <c r="G492" s="330" t="str">
        <f>IFERROR(VLOOKUP(B492,'اسماء العملاء'!$A$2:$J$1270,8,FALSE),"")</f>
        <v/>
      </c>
      <c r="H492" s="321" t="str">
        <f>IFERROR(VLOOKUP(B492,'اسماء العملاء'!$A$2:$J$1270,10,FALSE),"")</f>
        <v/>
      </c>
    </row>
    <row r="493" spans="1:8" ht="21.95" customHeight="1">
      <c r="A493" s="326" t="str">
        <f t="shared" ca="1" si="7"/>
        <v/>
      </c>
      <c r="B493" s="324"/>
      <c r="C493" s="125" t="str">
        <f>IFERROR(VLOOKUP(B493,'اسماء العملاء'!$A$2:$E$142,5,FALSE),"")</f>
        <v/>
      </c>
      <c r="D493" s="126" t="str">
        <f>IFERROR(VLOOKUP(B493,'اسماء العملاء'!$A$2:$C$142,2,FALSE),"")</f>
        <v/>
      </c>
      <c r="E493" s="177" t="str">
        <f>IFERROR(VLOOKUP(B493,'اسماء العملاء'!$A$2:$C$142,3,FALSE),"")</f>
        <v/>
      </c>
      <c r="F493" s="330" t="str">
        <f>IFERROR(VLOOKUP(B493,'اسماء العملاء'!$A$2:$J$1270,9,FALSE),"")</f>
        <v/>
      </c>
      <c r="G493" s="330" t="str">
        <f>IFERROR(VLOOKUP(B493,'اسماء العملاء'!$A$2:$J$1270,8,FALSE),"")</f>
        <v/>
      </c>
      <c r="H493" s="321" t="str">
        <f>IFERROR(VLOOKUP(B493,'اسماء العملاء'!$A$2:$J$1270,10,FALSE),"")</f>
        <v/>
      </c>
    </row>
    <row r="494" spans="1:8" ht="21.95" customHeight="1">
      <c r="A494" s="326" t="str">
        <f t="shared" ca="1" si="7"/>
        <v/>
      </c>
      <c r="B494" s="324"/>
      <c r="C494" s="125" t="str">
        <f>IFERROR(VLOOKUP(B494,'اسماء العملاء'!$A$2:$E$142,5,FALSE),"")</f>
        <v/>
      </c>
      <c r="D494" s="126" t="str">
        <f>IFERROR(VLOOKUP(B494,'اسماء العملاء'!$A$2:$C$142,2,FALSE),"")</f>
        <v/>
      </c>
      <c r="E494" s="177" t="str">
        <f>IFERROR(VLOOKUP(B494,'اسماء العملاء'!$A$2:$C$142,3,FALSE),"")</f>
        <v/>
      </c>
      <c r="F494" s="330" t="str">
        <f>IFERROR(VLOOKUP(B494,'اسماء العملاء'!$A$2:$J$1270,9,FALSE),"")</f>
        <v/>
      </c>
      <c r="G494" s="330" t="str">
        <f>IFERROR(VLOOKUP(B494,'اسماء العملاء'!$A$2:$J$1270,8,FALSE),"")</f>
        <v/>
      </c>
      <c r="H494" s="321" t="str">
        <f>IFERROR(VLOOKUP(B494,'اسماء العملاء'!$A$2:$J$1270,10,FALSE),"")</f>
        <v/>
      </c>
    </row>
    <row r="495" spans="1:8" ht="21.95" customHeight="1">
      <c r="A495" s="326" t="str">
        <f t="shared" ca="1" si="7"/>
        <v/>
      </c>
      <c r="B495" s="324"/>
      <c r="C495" s="125" t="str">
        <f>IFERROR(VLOOKUP(B495,'اسماء العملاء'!$A$2:$E$142,5,FALSE),"")</f>
        <v/>
      </c>
      <c r="D495" s="126" t="str">
        <f>IFERROR(VLOOKUP(B495,'اسماء العملاء'!$A$2:$C$142,2,FALSE),"")</f>
        <v/>
      </c>
      <c r="E495" s="177" t="str">
        <f>IFERROR(VLOOKUP(B495,'اسماء العملاء'!$A$2:$C$142,3,FALSE),"")</f>
        <v/>
      </c>
      <c r="F495" s="330" t="str">
        <f>IFERROR(VLOOKUP(B495,'اسماء العملاء'!$A$2:$J$1270,9,FALSE),"")</f>
        <v/>
      </c>
      <c r="G495" s="330" t="str">
        <f>IFERROR(VLOOKUP(B495,'اسماء العملاء'!$A$2:$J$1270,8,FALSE),"")</f>
        <v/>
      </c>
      <c r="H495" s="321" t="str">
        <f>IFERROR(VLOOKUP(B495,'اسماء العملاء'!$A$2:$J$1270,10,FALSE),"")</f>
        <v/>
      </c>
    </row>
    <row r="496" spans="1:8" ht="21.95" customHeight="1">
      <c r="A496" s="326" t="str">
        <f t="shared" ca="1" si="7"/>
        <v/>
      </c>
      <c r="B496" s="324"/>
      <c r="C496" s="125" t="str">
        <f>IFERROR(VLOOKUP(B496,'اسماء العملاء'!$A$2:$E$142,5,FALSE),"")</f>
        <v/>
      </c>
      <c r="D496" s="126" t="str">
        <f>IFERROR(VLOOKUP(B496,'اسماء العملاء'!$A$2:$C$142,2,FALSE),"")</f>
        <v/>
      </c>
      <c r="E496" s="177" t="str">
        <f>IFERROR(VLOOKUP(B496,'اسماء العملاء'!$A$2:$C$142,3,FALSE),"")</f>
        <v/>
      </c>
      <c r="F496" s="330" t="str">
        <f>IFERROR(VLOOKUP(B496,'اسماء العملاء'!$A$2:$J$1270,9,FALSE),"")</f>
        <v/>
      </c>
      <c r="G496" s="330" t="str">
        <f>IFERROR(VLOOKUP(B496,'اسماء العملاء'!$A$2:$J$1270,8,FALSE),"")</f>
        <v/>
      </c>
      <c r="H496" s="321" t="str">
        <f>IFERROR(VLOOKUP(B496,'اسماء العملاء'!$A$2:$J$1270,10,FALSE),"")</f>
        <v/>
      </c>
    </row>
    <row r="497" spans="1:8" ht="21.95" customHeight="1">
      <c r="A497" s="326" t="str">
        <f t="shared" ca="1" si="7"/>
        <v/>
      </c>
      <c r="B497" s="324"/>
      <c r="C497" s="125" t="str">
        <f>IFERROR(VLOOKUP(B497,'اسماء العملاء'!$A$2:$E$142,5,FALSE),"")</f>
        <v/>
      </c>
      <c r="D497" s="126" t="str">
        <f>IFERROR(VLOOKUP(B497,'اسماء العملاء'!$A$2:$C$142,2,FALSE),"")</f>
        <v/>
      </c>
      <c r="E497" s="177" t="str">
        <f>IFERROR(VLOOKUP(B497,'اسماء العملاء'!$A$2:$C$142,3,FALSE),"")</f>
        <v/>
      </c>
      <c r="F497" s="330" t="str">
        <f>IFERROR(VLOOKUP(B497,'اسماء العملاء'!$A$2:$J$1270,9,FALSE),"")</f>
        <v/>
      </c>
      <c r="G497" s="330" t="str">
        <f>IFERROR(VLOOKUP(B497,'اسماء العملاء'!$A$2:$J$1270,8,FALSE),"")</f>
        <v/>
      </c>
      <c r="H497" s="321" t="str">
        <f>IFERROR(VLOOKUP(B497,'اسماء العملاء'!$A$2:$J$1270,10,FALSE),"")</f>
        <v/>
      </c>
    </row>
    <row r="498" spans="1:8" ht="21.95" customHeight="1">
      <c r="A498" s="326" t="str">
        <f t="shared" ca="1" si="7"/>
        <v/>
      </c>
      <c r="B498" s="324"/>
      <c r="C498" s="125" t="str">
        <f>IFERROR(VLOOKUP(B498,'اسماء العملاء'!$A$2:$E$142,5,FALSE),"")</f>
        <v/>
      </c>
      <c r="D498" s="126" t="str">
        <f>IFERROR(VLOOKUP(B498,'اسماء العملاء'!$A$2:$C$142,2,FALSE),"")</f>
        <v/>
      </c>
      <c r="E498" s="177" t="str">
        <f>IFERROR(VLOOKUP(B498,'اسماء العملاء'!$A$2:$C$142,3,FALSE),"")</f>
        <v/>
      </c>
      <c r="F498" s="330" t="str">
        <f>IFERROR(VLOOKUP(B498,'اسماء العملاء'!$A$2:$J$1270,9,FALSE),"")</f>
        <v/>
      </c>
      <c r="G498" s="330" t="str">
        <f>IFERROR(VLOOKUP(B498,'اسماء العملاء'!$A$2:$J$1270,8,FALSE),"")</f>
        <v/>
      </c>
      <c r="H498" s="321" t="str">
        <f>IFERROR(VLOOKUP(B498,'اسماء العملاء'!$A$2:$J$1270,10,FALSE),"")</f>
        <v/>
      </c>
    </row>
    <row r="499" spans="1:8" ht="21.95" customHeight="1">
      <c r="A499" s="326" t="str">
        <f t="shared" ca="1" si="7"/>
        <v/>
      </c>
      <c r="B499" s="324"/>
      <c r="C499" s="125" t="str">
        <f>IFERROR(VLOOKUP(B499,'اسماء العملاء'!$A$2:$E$142,5,FALSE),"")</f>
        <v/>
      </c>
      <c r="D499" s="126" t="str">
        <f>IFERROR(VLOOKUP(B499,'اسماء العملاء'!$A$2:$C$142,2,FALSE),"")</f>
        <v/>
      </c>
      <c r="E499" s="177" t="str">
        <f>IFERROR(VLOOKUP(B499,'اسماء العملاء'!$A$2:$C$142,3,FALSE),"")</f>
        <v/>
      </c>
      <c r="F499" s="330" t="str">
        <f>IFERROR(VLOOKUP(B499,'اسماء العملاء'!$A$2:$J$1270,9,FALSE),"")</f>
        <v/>
      </c>
      <c r="G499" s="330" t="str">
        <f>IFERROR(VLOOKUP(B499,'اسماء العملاء'!$A$2:$J$1270,8,FALSE),"")</f>
        <v/>
      </c>
      <c r="H499" s="321" t="str">
        <f>IFERROR(VLOOKUP(B499,'اسماء العملاء'!$A$2:$J$1270,10,FALSE),"")</f>
        <v/>
      </c>
    </row>
    <row r="500" spans="1:8" ht="21.95" customHeight="1">
      <c r="A500" s="326" t="str">
        <f t="shared" ca="1" si="7"/>
        <v/>
      </c>
      <c r="B500" s="324"/>
      <c r="C500" s="125" t="str">
        <f>IFERROR(VLOOKUP(B500,'اسماء العملاء'!$A$2:$E$142,5,FALSE),"")</f>
        <v/>
      </c>
      <c r="D500" s="126" t="str">
        <f>IFERROR(VLOOKUP(B500,'اسماء العملاء'!$A$2:$C$142,2,FALSE),"")</f>
        <v/>
      </c>
      <c r="E500" s="177" t="str">
        <f>IFERROR(VLOOKUP(B500,'اسماء العملاء'!$A$2:$C$142,3,FALSE),"")</f>
        <v/>
      </c>
      <c r="F500" s="330" t="str">
        <f>IFERROR(VLOOKUP(B500,'اسماء العملاء'!$A$2:$J$1270,9,FALSE),"")</f>
        <v/>
      </c>
      <c r="G500" s="330" t="str">
        <f>IFERROR(VLOOKUP(B500,'اسماء العملاء'!$A$2:$J$1270,8,FALSE),"")</f>
        <v/>
      </c>
      <c r="H500" s="321" t="str">
        <f>IFERROR(VLOOKUP(B500,'اسماء العملاء'!$A$2:$J$1270,10,FALSE),"")</f>
        <v/>
      </c>
    </row>
    <row r="501" spans="1:8" ht="21.95" customHeight="1">
      <c r="A501" s="326" t="str">
        <f t="shared" ca="1" si="7"/>
        <v/>
      </c>
      <c r="B501" s="324"/>
      <c r="C501" s="125" t="str">
        <f>IFERROR(VLOOKUP(B501,'اسماء العملاء'!$A$2:$E$142,5,FALSE),"")</f>
        <v/>
      </c>
      <c r="D501" s="126" t="str">
        <f>IFERROR(VLOOKUP(B501,'اسماء العملاء'!$A$2:$C$142,2,FALSE),"")</f>
        <v/>
      </c>
      <c r="E501" s="177" t="str">
        <f>IFERROR(VLOOKUP(B501,'اسماء العملاء'!$A$2:$C$142,3,FALSE),"")</f>
        <v/>
      </c>
      <c r="F501" s="330" t="str">
        <f>IFERROR(VLOOKUP(B501,'اسماء العملاء'!$A$2:$J$1270,9,FALSE),"")</f>
        <v/>
      </c>
      <c r="G501" s="330" t="str">
        <f>IFERROR(VLOOKUP(B501,'اسماء العملاء'!$A$2:$J$1270,8,FALSE),"")</f>
        <v/>
      </c>
      <c r="H501" s="321" t="str">
        <f>IFERROR(VLOOKUP(B501,'اسماء العملاء'!$A$2:$J$1270,10,FALSE),"")</f>
        <v/>
      </c>
    </row>
    <row r="502" spans="1:8" ht="21.95" customHeight="1">
      <c r="A502" s="326" t="str">
        <f t="shared" ca="1" si="7"/>
        <v/>
      </c>
      <c r="B502" s="324"/>
      <c r="C502" s="125" t="str">
        <f>IFERROR(VLOOKUP(B502,'اسماء العملاء'!$A$2:$E$142,5,FALSE),"")</f>
        <v/>
      </c>
      <c r="D502" s="126" t="str">
        <f>IFERROR(VLOOKUP(B502,'اسماء العملاء'!$A$2:$C$142,2,FALSE),"")</f>
        <v/>
      </c>
      <c r="E502" s="177" t="str">
        <f>IFERROR(VLOOKUP(B502,'اسماء العملاء'!$A$2:$C$142,3,FALSE),"")</f>
        <v/>
      </c>
      <c r="F502" s="330" t="str">
        <f>IFERROR(VLOOKUP(B502,'اسماء العملاء'!$A$2:$J$1270,9,FALSE),"")</f>
        <v/>
      </c>
      <c r="G502" s="330" t="str">
        <f>IFERROR(VLOOKUP(B502,'اسماء العملاء'!$A$2:$J$1270,8,FALSE),"")</f>
        <v/>
      </c>
      <c r="H502" s="321" t="str">
        <f>IFERROR(VLOOKUP(B502,'اسماء العملاء'!$A$2:$J$1270,10,FALSE),"")</f>
        <v/>
      </c>
    </row>
    <row r="503" spans="1:8" ht="21.95" customHeight="1">
      <c r="A503" s="326" t="str">
        <f t="shared" ca="1" si="7"/>
        <v/>
      </c>
      <c r="B503" s="324"/>
      <c r="C503" s="125" t="str">
        <f>IFERROR(VLOOKUP(B503,'اسماء العملاء'!$A$2:$E$142,5,FALSE),"")</f>
        <v/>
      </c>
      <c r="D503" s="126" t="str">
        <f>IFERROR(VLOOKUP(B503,'اسماء العملاء'!$A$2:$C$142,2,FALSE),"")</f>
        <v/>
      </c>
      <c r="E503" s="177" t="str">
        <f>IFERROR(VLOOKUP(B503,'اسماء العملاء'!$A$2:$C$142,3,FALSE),"")</f>
        <v/>
      </c>
      <c r="F503" s="330" t="str">
        <f>IFERROR(VLOOKUP(B503,'اسماء العملاء'!$A$2:$J$1270,9,FALSE),"")</f>
        <v/>
      </c>
      <c r="G503" s="330" t="str">
        <f>IFERROR(VLOOKUP(B503,'اسماء العملاء'!$A$2:$J$1270,8,FALSE),"")</f>
        <v/>
      </c>
      <c r="H503" s="321" t="str">
        <f>IFERROR(VLOOKUP(B503,'اسماء العملاء'!$A$2:$J$1270,10,FALSE),"")</f>
        <v/>
      </c>
    </row>
    <row r="504" spans="1:8" ht="21.95" customHeight="1">
      <c r="A504" s="326" t="str">
        <f t="shared" ca="1" si="7"/>
        <v/>
      </c>
      <c r="B504" s="324"/>
      <c r="C504" s="125" t="str">
        <f>IFERROR(VLOOKUP(B504,'اسماء العملاء'!$A$2:$E$142,5,FALSE),"")</f>
        <v/>
      </c>
      <c r="D504" s="126" t="str">
        <f>IFERROR(VLOOKUP(B504,'اسماء العملاء'!$A$2:$C$142,2,FALSE),"")</f>
        <v/>
      </c>
      <c r="E504" s="177" t="str">
        <f>IFERROR(VLOOKUP(B504,'اسماء العملاء'!$A$2:$C$142,3,FALSE),"")</f>
        <v/>
      </c>
      <c r="F504" s="330" t="str">
        <f>IFERROR(VLOOKUP(B504,'اسماء العملاء'!$A$2:$J$1270,9,FALSE),"")</f>
        <v/>
      </c>
      <c r="G504" s="330" t="str">
        <f>IFERROR(VLOOKUP(B504,'اسماء العملاء'!$A$2:$J$1270,8,FALSE),"")</f>
        <v/>
      </c>
      <c r="H504" s="321" t="str">
        <f>IFERROR(VLOOKUP(B504,'اسماء العملاء'!$A$2:$J$1270,10,FALSE),"")</f>
        <v/>
      </c>
    </row>
    <row r="505" spans="1:8" ht="21.95" customHeight="1">
      <c r="A505" s="326" t="str">
        <f t="shared" ca="1" si="7"/>
        <v/>
      </c>
      <c r="B505" s="324"/>
      <c r="C505" s="125" t="str">
        <f>IFERROR(VLOOKUP(B505,'اسماء العملاء'!$A$2:$E$142,5,FALSE),"")</f>
        <v/>
      </c>
      <c r="D505" s="126" t="str">
        <f>IFERROR(VLOOKUP(B505,'اسماء العملاء'!$A$2:$C$142,2,FALSE),"")</f>
        <v/>
      </c>
      <c r="E505" s="177" t="str">
        <f>IFERROR(VLOOKUP(B505,'اسماء العملاء'!$A$2:$C$142,3,FALSE),"")</f>
        <v/>
      </c>
      <c r="F505" s="330" t="str">
        <f>IFERROR(VLOOKUP(B505,'اسماء العملاء'!$A$2:$J$1270,9,FALSE),"")</f>
        <v/>
      </c>
      <c r="G505" s="330" t="str">
        <f>IFERROR(VLOOKUP(B505,'اسماء العملاء'!$A$2:$J$1270,8,FALSE),"")</f>
        <v/>
      </c>
      <c r="H505" s="321" t="str">
        <f>IFERROR(VLOOKUP(B505,'اسماء العملاء'!$A$2:$J$1270,10,FALSE),"")</f>
        <v/>
      </c>
    </row>
    <row r="506" spans="1:8" ht="21.95" customHeight="1">
      <c r="A506" s="326" t="str">
        <f t="shared" ca="1" si="7"/>
        <v/>
      </c>
      <c r="B506" s="324"/>
      <c r="C506" s="125" t="str">
        <f>IFERROR(VLOOKUP(B506,'اسماء العملاء'!$A$2:$E$142,5,FALSE),"")</f>
        <v/>
      </c>
      <c r="D506" s="126" t="str">
        <f>IFERROR(VLOOKUP(B506,'اسماء العملاء'!$A$2:$C$142,2,FALSE),"")</f>
        <v/>
      </c>
      <c r="E506" s="177" t="str">
        <f>IFERROR(VLOOKUP(B506,'اسماء العملاء'!$A$2:$C$142,3,FALSE),"")</f>
        <v/>
      </c>
      <c r="F506" s="330" t="str">
        <f>IFERROR(VLOOKUP(B506,'اسماء العملاء'!$A$2:$J$1270,9,FALSE),"")</f>
        <v/>
      </c>
      <c r="G506" s="330" t="str">
        <f>IFERROR(VLOOKUP(B506,'اسماء العملاء'!$A$2:$J$1270,8,FALSE),"")</f>
        <v/>
      </c>
      <c r="H506" s="321" t="str">
        <f>IFERROR(VLOOKUP(B506,'اسماء العملاء'!$A$2:$J$1270,10,FALSE),"")</f>
        <v/>
      </c>
    </row>
    <row r="507" spans="1:8" ht="21.95" customHeight="1">
      <c r="A507" s="326" t="str">
        <f t="shared" ca="1" si="7"/>
        <v/>
      </c>
      <c r="B507" s="324"/>
      <c r="C507" s="125" t="str">
        <f>IFERROR(VLOOKUP(B507,'اسماء العملاء'!$A$2:$E$142,5,FALSE),"")</f>
        <v/>
      </c>
      <c r="D507" s="126" t="str">
        <f>IFERROR(VLOOKUP(B507,'اسماء العملاء'!$A$2:$C$142,2,FALSE),"")</f>
        <v/>
      </c>
      <c r="E507" s="177" t="str">
        <f>IFERROR(VLOOKUP(B507,'اسماء العملاء'!$A$2:$C$142,3,FALSE),"")</f>
        <v/>
      </c>
      <c r="F507" s="330" t="str">
        <f>IFERROR(VLOOKUP(B507,'اسماء العملاء'!$A$2:$J$1270,9,FALSE),"")</f>
        <v/>
      </c>
      <c r="G507" s="330" t="str">
        <f>IFERROR(VLOOKUP(B507,'اسماء العملاء'!$A$2:$J$1270,8,FALSE),"")</f>
        <v/>
      </c>
      <c r="H507" s="321" t="str">
        <f>IFERROR(VLOOKUP(B507,'اسماء العملاء'!$A$2:$J$1270,10,FALSE),"")</f>
        <v/>
      </c>
    </row>
    <row r="508" spans="1:8" ht="21.95" customHeight="1">
      <c r="A508" s="326" t="str">
        <f t="shared" ca="1" si="7"/>
        <v/>
      </c>
      <c r="B508" s="324"/>
      <c r="C508" s="125" t="str">
        <f>IFERROR(VLOOKUP(B508,'اسماء العملاء'!$A$2:$E$142,5,FALSE),"")</f>
        <v/>
      </c>
      <c r="D508" s="126" t="str">
        <f>IFERROR(VLOOKUP(B508,'اسماء العملاء'!$A$2:$C$142,2,FALSE),"")</f>
        <v/>
      </c>
      <c r="E508" s="177" t="str">
        <f>IFERROR(VLOOKUP(B508,'اسماء العملاء'!$A$2:$C$142,3,FALSE),"")</f>
        <v/>
      </c>
      <c r="F508" s="330" t="str">
        <f>IFERROR(VLOOKUP(B508,'اسماء العملاء'!$A$2:$J$1270,9,FALSE),"")</f>
        <v/>
      </c>
      <c r="G508" s="330" t="str">
        <f>IFERROR(VLOOKUP(B508,'اسماء العملاء'!$A$2:$J$1270,8,FALSE),"")</f>
        <v/>
      </c>
      <c r="H508" s="321" t="str">
        <f>IFERROR(VLOOKUP(B508,'اسماء العملاء'!$A$2:$J$1270,10,FALSE),"")</f>
        <v/>
      </c>
    </row>
    <row r="509" spans="1:8" ht="21.95" customHeight="1">
      <c r="A509" s="326" t="str">
        <f t="shared" ca="1" si="7"/>
        <v/>
      </c>
      <c r="B509" s="324"/>
      <c r="C509" s="125" t="str">
        <f>IFERROR(VLOOKUP(B509,'اسماء العملاء'!$A$2:$E$142,5,FALSE),"")</f>
        <v/>
      </c>
      <c r="D509" s="126" t="str">
        <f>IFERROR(VLOOKUP(B509,'اسماء العملاء'!$A$2:$C$142,2,FALSE),"")</f>
        <v/>
      </c>
      <c r="E509" s="177" t="str">
        <f>IFERROR(VLOOKUP(B509,'اسماء العملاء'!$A$2:$C$142,3,FALSE),"")</f>
        <v/>
      </c>
      <c r="F509" s="330" t="str">
        <f>IFERROR(VLOOKUP(B509,'اسماء العملاء'!$A$2:$J$1270,9,FALSE),"")</f>
        <v/>
      </c>
      <c r="G509" s="330" t="str">
        <f>IFERROR(VLOOKUP(B509,'اسماء العملاء'!$A$2:$J$1270,8,FALSE),"")</f>
        <v/>
      </c>
      <c r="H509" s="321" t="str">
        <f>IFERROR(VLOOKUP(B509,'اسماء العملاء'!$A$2:$J$1270,10,FALSE),"")</f>
        <v/>
      </c>
    </row>
    <row r="510" spans="1:8" ht="21.95" customHeight="1">
      <c r="A510" s="326" t="str">
        <f t="shared" ca="1" si="7"/>
        <v/>
      </c>
      <c r="B510" s="324"/>
      <c r="C510" s="125" t="str">
        <f>IFERROR(VLOOKUP(B510,'اسماء العملاء'!$A$2:$E$142,5,FALSE),"")</f>
        <v/>
      </c>
      <c r="D510" s="126" t="str">
        <f>IFERROR(VLOOKUP(B510,'اسماء العملاء'!$A$2:$C$142,2,FALSE),"")</f>
        <v/>
      </c>
      <c r="E510" s="177" t="str">
        <f>IFERROR(VLOOKUP(B510,'اسماء العملاء'!$A$2:$C$142,3,FALSE),"")</f>
        <v/>
      </c>
      <c r="F510" s="330" t="str">
        <f>IFERROR(VLOOKUP(B510,'اسماء العملاء'!$A$2:$J$1270,9,FALSE),"")</f>
        <v/>
      </c>
      <c r="G510" s="330" t="str">
        <f>IFERROR(VLOOKUP(B510,'اسماء العملاء'!$A$2:$J$1270,8,FALSE),"")</f>
        <v/>
      </c>
      <c r="H510" s="321" t="str">
        <f>IFERROR(VLOOKUP(B510,'اسماء العملاء'!$A$2:$J$1270,10,FALSE),"")</f>
        <v/>
      </c>
    </row>
    <row r="511" spans="1:8" ht="21.95" customHeight="1">
      <c r="A511" s="326" t="str">
        <f t="shared" ca="1" si="7"/>
        <v/>
      </c>
      <c r="B511" s="324"/>
      <c r="C511" s="125" t="str">
        <f>IFERROR(VLOOKUP(B511,'اسماء العملاء'!$A$2:$E$142,5,FALSE),"")</f>
        <v/>
      </c>
      <c r="D511" s="126" t="str">
        <f>IFERROR(VLOOKUP(B511,'اسماء العملاء'!$A$2:$C$142,2,FALSE),"")</f>
        <v/>
      </c>
      <c r="E511" s="177" t="str">
        <f>IFERROR(VLOOKUP(B511,'اسماء العملاء'!$A$2:$C$142,3,FALSE),"")</f>
        <v/>
      </c>
      <c r="F511" s="330" t="str">
        <f>IFERROR(VLOOKUP(B511,'اسماء العملاء'!$A$2:$J$1270,9,FALSE),"")</f>
        <v/>
      </c>
      <c r="G511" s="330" t="str">
        <f>IFERROR(VLOOKUP(B511,'اسماء العملاء'!$A$2:$J$1270,8,FALSE),"")</f>
        <v/>
      </c>
      <c r="H511" s="321" t="str">
        <f>IFERROR(VLOOKUP(B511,'اسماء العملاء'!$A$2:$J$1270,10,FALSE),"")</f>
        <v/>
      </c>
    </row>
    <row r="512" spans="1:8" ht="21.95" customHeight="1">
      <c r="A512" s="326" t="str">
        <f t="shared" ca="1" si="7"/>
        <v/>
      </c>
      <c r="B512" s="324"/>
      <c r="C512" s="125" t="str">
        <f>IFERROR(VLOOKUP(B512,'اسماء العملاء'!$A$2:$E$142,5,FALSE),"")</f>
        <v/>
      </c>
      <c r="D512" s="126" t="str">
        <f>IFERROR(VLOOKUP(B512,'اسماء العملاء'!$A$2:$C$142,2,FALSE),"")</f>
        <v/>
      </c>
      <c r="E512" s="177" t="str">
        <f>IFERROR(VLOOKUP(B512,'اسماء العملاء'!$A$2:$C$142,3,FALSE),"")</f>
        <v/>
      </c>
      <c r="F512" s="330" t="str">
        <f>IFERROR(VLOOKUP(B512,'اسماء العملاء'!$A$2:$J$1270,9,FALSE),"")</f>
        <v/>
      </c>
      <c r="G512" s="330" t="str">
        <f>IFERROR(VLOOKUP(B512,'اسماء العملاء'!$A$2:$J$1270,8,FALSE),"")</f>
        <v/>
      </c>
      <c r="H512" s="321" t="str">
        <f>IFERROR(VLOOKUP(B512,'اسماء العملاء'!$A$2:$J$1270,10,FALSE),"")</f>
        <v/>
      </c>
    </row>
    <row r="513" spans="1:8" ht="21.95" customHeight="1">
      <c r="A513" s="326" t="str">
        <f t="shared" ca="1" si="7"/>
        <v/>
      </c>
      <c r="B513" s="324"/>
      <c r="C513" s="125" t="str">
        <f>IFERROR(VLOOKUP(B513,'اسماء العملاء'!$A$2:$E$142,5,FALSE),"")</f>
        <v/>
      </c>
      <c r="D513" s="126" t="str">
        <f>IFERROR(VLOOKUP(B513,'اسماء العملاء'!$A$2:$C$142,2,FALSE),"")</f>
        <v/>
      </c>
      <c r="E513" s="177" t="str">
        <f>IFERROR(VLOOKUP(B513,'اسماء العملاء'!$A$2:$C$142,3,FALSE),"")</f>
        <v/>
      </c>
      <c r="F513" s="330" t="str">
        <f>IFERROR(VLOOKUP(B513,'اسماء العملاء'!$A$2:$J$1270,9,FALSE),"")</f>
        <v/>
      </c>
      <c r="G513" s="330" t="str">
        <f>IFERROR(VLOOKUP(B513,'اسماء العملاء'!$A$2:$J$1270,8,FALSE),"")</f>
        <v/>
      </c>
      <c r="H513" s="321" t="str">
        <f>IFERROR(VLOOKUP(B513,'اسماء العملاء'!$A$2:$J$1270,10,FALSE),"")</f>
        <v/>
      </c>
    </row>
    <row r="514" spans="1:8" ht="21.95" customHeight="1">
      <c r="A514" s="326" t="str">
        <f t="shared" ca="1" si="7"/>
        <v/>
      </c>
      <c r="B514" s="324"/>
      <c r="C514" s="125" t="str">
        <f>IFERROR(VLOOKUP(B514,'اسماء العملاء'!$A$2:$E$142,5,FALSE),"")</f>
        <v/>
      </c>
      <c r="D514" s="126" t="str">
        <f>IFERROR(VLOOKUP(B514,'اسماء العملاء'!$A$2:$C$142,2,FALSE),"")</f>
        <v/>
      </c>
      <c r="E514" s="177" t="str">
        <f>IFERROR(VLOOKUP(B514,'اسماء العملاء'!$A$2:$C$142,3,FALSE),"")</f>
        <v/>
      </c>
      <c r="F514" s="330" t="str">
        <f>IFERROR(VLOOKUP(B514,'اسماء العملاء'!$A$2:$J$1270,9,FALSE),"")</f>
        <v/>
      </c>
      <c r="G514" s="330" t="str">
        <f>IFERROR(VLOOKUP(B514,'اسماء العملاء'!$A$2:$J$1270,8,FALSE),"")</f>
        <v/>
      </c>
      <c r="H514" s="321" t="str">
        <f>IFERROR(VLOOKUP(B514,'اسماء العملاء'!$A$2:$J$1270,10,FALSE),"")</f>
        <v/>
      </c>
    </row>
    <row r="515" spans="1:8" ht="21.95" customHeight="1">
      <c r="A515" s="326" t="str">
        <f t="shared" ca="1" si="7"/>
        <v/>
      </c>
      <c r="B515" s="324"/>
      <c r="C515" s="125" t="str">
        <f>IFERROR(VLOOKUP(B515,'اسماء العملاء'!$A$2:$E$142,5,FALSE),"")</f>
        <v/>
      </c>
      <c r="D515" s="126" t="str">
        <f>IFERROR(VLOOKUP(B515,'اسماء العملاء'!$A$2:$C$142,2,FALSE),"")</f>
        <v/>
      </c>
      <c r="E515" s="177" t="str">
        <f>IFERROR(VLOOKUP(B515,'اسماء العملاء'!$A$2:$C$142,3,FALSE),"")</f>
        <v/>
      </c>
      <c r="F515" s="330" t="str">
        <f>IFERROR(VLOOKUP(B515,'اسماء العملاء'!$A$2:$J$1270,9,FALSE),"")</f>
        <v/>
      </c>
      <c r="G515" s="330" t="str">
        <f>IFERROR(VLOOKUP(B515,'اسماء العملاء'!$A$2:$J$1270,8,FALSE),"")</f>
        <v/>
      </c>
      <c r="H515" s="321" t="str">
        <f>IFERROR(VLOOKUP(B515,'اسماء العملاء'!$A$2:$J$1270,10,FALSE),"")</f>
        <v/>
      </c>
    </row>
    <row r="516" spans="1:8" ht="21.95" customHeight="1">
      <c r="A516" s="326" t="str">
        <f t="shared" ref="A516:A579" ca="1" si="8">IF(B516="","",TODAY())</f>
        <v/>
      </c>
      <c r="B516" s="324"/>
      <c r="C516" s="125" t="str">
        <f>IFERROR(VLOOKUP(B516,'اسماء العملاء'!$A$2:$E$142,5,FALSE),"")</f>
        <v/>
      </c>
      <c r="D516" s="126" t="str">
        <f>IFERROR(VLOOKUP(B516,'اسماء العملاء'!$A$2:$C$142,2,FALSE),"")</f>
        <v/>
      </c>
      <c r="E516" s="177" t="str">
        <f>IFERROR(VLOOKUP(B516,'اسماء العملاء'!$A$2:$C$142,3,FALSE),"")</f>
        <v/>
      </c>
      <c r="F516" s="330" t="str">
        <f>IFERROR(VLOOKUP(B516,'اسماء العملاء'!$A$2:$J$1270,9,FALSE),"")</f>
        <v/>
      </c>
      <c r="G516" s="330" t="str">
        <f>IFERROR(VLOOKUP(B516,'اسماء العملاء'!$A$2:$J$1270,8,FALSE),"")</f>
        <v/>
      </c>
      <c r="H516" s="321" t="str">
        <f>IFERROR(VLOOKUP(B516,'اسماء العملاء'!$A$2:$J$1270,10,FALSE),"")</f>
        <v/>
      </c>
    </row>
    <row r="517" spans="1:8" ht="21.95" customHeight="1">
      <c r="A517" s="326" t="str">
        <f t="shared" ca="1" si="8"/>
        <v/>
      </c>
      <c r="B517" s="324"/>
      <c r="C517" s="125" t="str">
        <f>IFERROR(VLOOKUP(B517,'اسماء العملاء'!$A$2:$E$142,5,FALSE),"")</f>
        <v/>
      </c>
      <c r="D517" s="126" t="str">
        <f>IFERROR(VLOOKUP(B517,'اسماء العملاء'!$A$2:$C$142,2,FALSE),"")</f>
        <v/>
      </c>
      <c r="E517" s="177" t="str">
        <f>IFERROR(VLOOKUP(B517,'اسماء العملاء'!$A$2:$C$142,3,FALSE),"")</f>
        <v/>
      </c>
      <c r="F517" s="330" t="str">
        <f>IFERROR(VLOOKUP(B517,'اسماء العملاء'!$A$2:$J$1270,9,FALSE),"")</f>
        <v/>
      </c>
      <c r="G517" s="330" t="str">
        <f>IFERROR(VLOOKUP(B517,'اسماء العملاء'!$A$2:$J$1270,8,FALSE),"")</f>
        <v/>
      </c>
      <c r="H517" s="321" t="str">
        <f>IFERROR(VLOOKUP(B517,'اسماء العملاء'!$A$2:$J$1270,10,FALSE),"")</f>
        <v/>
      </c>
    </row>
    <row r="518" spans="1:8" ht="21.95" customHeight="1">
      <c r="A518" s="326" t="str">
        <f t="shared" ca="1" si="8"/>
        <v/>
      </c>
      <c r="B518" s="324"/>
      <c r="C518" s="125" t="str">
        <f>IFERROR(VLOOKUP(B518,'اسماء العملاء'!$A$2:$E$142,5,FALSE),"")</f>
        <v/>
      </c>
      <c r="D518" s="126" t="str">
        <f>IFERROR(VLOOKUP(B518,'اسماء العملاء'!$A$2:$C$142,2,FALSE),"")</f>
        <v/>
      </c>
      <c r="E518" s="177" t="str">
        <f>IFERROR(VLOOKUP(B518,'اسماء العملاء'!$A$2:$C$142,3,FALSE),"")</f>
        <v/>
      </c>
      <c r="F518" s="330" t="str">
        <f>IFERROR(VLOOKUP(B518,'اسماء العملاء'!$A$2:$J$1270,9,FALSE),"")</f>
        <v/>
      </c>
      <c r="G518" s="330" t="str">
        <f>IFERROR(VLOOKUP(B518,'اسماء العملاء'!$A$2:$J$1270,8,FALSE),"")</f>
        <v/>
      </c>
      <c r="H518" s="321" t="str">
        <f>IFERROR(VLOOKUP(B518,'اسماء العملاء'!$A$2:$J$1270,10,FALSE),"")</f>
        <v/>
      </c>
    </row>
    <row r="519" spans="1:8" ht="21.95" customHeight="1">
      <c r="A519" s="326" t="str">
        <f t="shared" ca="1" si="8"/>
        <v/>
      </c>
      <c r="B519" s="324"/>
      <c r="C519" s="125" t="str">
        <f>IFERROR(VLOOKUP(B519,'اسماء العملاء'!$A$2:$E$142,5,FALSE),"")</f>
        <v/>
      </c>
      <c r="D519" s="126" t="str">
        <f>IFERROR(VLOOKUP(B519,'اسماء العملاء'!$A$2:$C$142,2,FALSE),"")</f>
        <v/>
      </c>
      <c r="E519" s="177" t="str">
        <f>IFERROR(VLOOKUP(B519,'اسماء العملاء'!$A$2:$C$142,3,FALSE),"")</f>
        <v/>
      </c>
      <c r="F519" s="330" t="str">
        <f>IFERROR(VLOOKUP(B519,'اسماء العملاء'!$A$2:$J$1270,9,FALSE),"")</f>
        <v/>
      </c>
      <c r="G519" s="330" t="str">
        <f>IFERROR(VLOOKUP(B519,'اسماء العملاء'!$A$2:$J$1270,8,FALSE),"")</f>
        <v/>
      </c>
      <c r="H519" s="321" t="str">
        <f>IFERROR(VLOOKUP(B519,'اسماء العملاء'!$A$2:$J$1270,10,FALSE),"")</f>
        <v/>
      </c>
    </row>
    <row r="520" spans="1:8" ht="21.95" customHeight="1">
      <c r="A520" s="326" t="str">
        <f t="shared" ca="1" si="8"/>
        <v/>
      </c>
      <c r="B520" s="324"/>
      <c r="C520" s="125" t="str">
        <f>IFERROR(VLOOKUP(B520,'اسماء العملاء'!$A$2:$E$142,5,FALSE),"")</f>
        <v/>
      </c>
      <c r="D520" s="126" t="str">
        <f>IFERROR(VLOOKUP(B520,'اسماء العملاء'!$A$2:$C$142,2,FALSE),"")</f>
        <v/>
      </c>
      <c r="E520" s="177" t="str">
        <f>IFERROR(VLOOKUP(B520,'اسماء العملاء'!$A$2:$C$142,3,FALSE),"")</f>
        <v/>
      </c>
      <c r="F520" s="330" t="str">
        <f>IFERROR(VLOOKUP(B520,'اسماء العملاء'!$A$2:$J$1270,9,FALSE),"")</f>
        <v/>
      </c>
      <c r="G520" s="330" t="str">
        <f>IFERROR(VLOOKUP(B520,'اسماء العملاء'!$A$2:$J$1270,8,FALSE),"")</f>
        <v/>
      </c>
      <c r="H520" s="321" t="str">
        <f>IFERROR(VLOOKUP(B520,'اسماء العملاء'!$A$2:$J$1270,10,FALSE),"")</f>
        <v/>
      </c>
    </row>
    <row r="521" spans="1:8" ht="21.95" customHeight="1">
      <c r="A521" s="326" t="str">
        <f t="shared" ca="1" si="8"/>
        <v/>
      </c>
      <c r="B521" s="324"/>
      <c r="C521" s="125" t="str">
        <f>IFERROR(VLOOKUP(B521,'اسماء العملاء'!$A$2:$E$142,5,FALSE),"")</f>
        <v/>
      </c>
      <c r="D521" s="126" t="str">
        <f>IFERROR(VLOOKUP(B521,'اسماء العملاء'!$A$2:$C$142,2,FALSE),"")</f>
        <v/>
      </c>
      <c r="E521" s="177" t="str">
        <f>IFERROR(VLOOKUP(B521,'اسماء العملاء'!$A$2:$C$142,3,FALSE),"")</f>
        <v/>
      </c>
      <c r="F521" s="330" t="str">
        <f>IFERROR(VLOOKUP(B521,'اسماء العملاء'!$A$2:$J$1270,9,FALSE),"")</f>
        <v/>
      </c>
      <c r="G521" s="330" t="str">
        <f>IFERROR(VLOOKUP(B521,'اسماء العملاء'!$A$2:$J$1270,8,FALSE),"")</f>
        <v/>
      </c>
      <c r="H521" s="321" t="str">
        <f>IFERROR(VLOOKUP(B521,'اسماء العملاء'!$A$2:$J$1270,10,FALSE),"")</f>
        <v/>
      </c>
    </row>
    <row r="522" spans="1:8" ht="21.95" customHeight="1">
      <c r="A522" s="326" t="str">
        <f t="shared" ca="1" si="8"/>
        <v/>
      </c>
      <c r="B522" s="324"/>
      <c r="C522" s="125" t="str">
        <f>IFERROR(VLOOKUP(B522,'اسماء العملاء'!$A$2:$E$142,5,FALSE),"")</f>
        <v/>
      </c>
      <c r="D522" s="126" t="str">
        <f>IFERROR(VLOOKUP(B522,'اسماء العملاء'!$A$2:$C$142,2,FALSE),"")</f>
        <v/>
      </c>
      <c r="E522" s="177" t="str">
        <f>IFERROR(VLOOKUP(B522,'اسماء العملاء'!$A$2:$C$142,3,FALSE),"")</f>
        <v/>
      </c>
      <c r="F522" s="330" t="str">
        <f>IFERROR(VLOOKUP(B522,'اسماء العملاء'!$A$2:$J$1270,9,FALSE),"")</f>
        <v/>
      </c>
      <c r="G522" s="330" t="str">
        <f>IFERROR(VLOOKUP(B522,'اسماء العملاء'!$A$2:$J$1270,8,FALSE),"")</f>
        <v/>
      </c>
      <c r="H522" s="321" t="str">
        <f>IFERROR(VLOOKUP(B522,'اسماء العملاء'!$A$2:$J$1270,10,FALSE),"")</f>
        <v/>
      </c>
    </row>
    <row r="523" spans="1:8" ht="21.95" customHeight="1">
      <c r="A523" s="326" t="str">
        <f t="shared" ca="1" si="8"/>
        <v/>
      </c>
      <c r="B523" s="324"/>
      <c r="C523" s="125" t="str">
        <f>IFERROR(VLOOKUP(B523,'اسماء العملاء'!$A$2:$E$142,5,FALSE),"")</f>
        <v/>
      </c>
      <c r="D523" s="126" t="str">
        <f>IFERROR(VLOOKUP(B523,'اسماء العملاء'!$A$2:$C$142,2,FALSE),"")</f>
        <v/>
      </c>
      <c r="E523" s="177" t="str">
        <f>IFERROR(VLOOKUP(B523,'اسماء العملاء'!$A$2:$C$142,3,FALSE),"")</f>
        <v/>
      </c>
      <c r="F523" s="330" t="str">
        <f>IFERROR(VLOOKUP(B523,'اسماء العملاء'!$A$2:$J$1270,9,FALSE),"")</f>
        <v/>
      </c>
      <c r="G523" s="330" t="str">
        <f>IFERROR(VLOOKUP(B523,'اسماء العملاء'!$A$2:$J$1270,8,FALSE),"")</f>
        <v/>
      </c>
      <c r="H523" s="321" t="str">
        <f>IFERROR(VLOOKUP(B523,'اسماء العملاء'!$A$2:$J$1270,10,FALSE),"")</f>
        <v/>
      </c>
    </row>
    <row r="524" spans="1:8" ht="21.95" customHeight="1">
      <c r="A524" s="326" t="str">
        <f t="shared" ca="1" si="8"/>
        <v/>
      </c>
      <c r="B524" s="324"/>
      <c r="C524" s="125" t="str">
        <f>IFERROR(VLOOKUP(B524,'اسماء العملاء'!$A$2:$E$142,5,FALSE),"")</f>
        <v/>
      </c>
      <c r="D524" s="126" t="str">
        <f>IFERROR(VLOOKUP(B524,'اسماء العملاء'!$A$2:$C$142,2,FALSE),"")</f>
        <v/>
      </c>
      <c r="E524" s="177" t="str">
        <f>IFERROR(VLOOKUP(B524,'اسماء العملاء'!$A$2:$C$142,3,FALSE),"")</f>
        <v/>
      </c>
      <c r="F524" s="330" t="str">
        <f>IFERROR(VLOOKUP(B524,'اسماء العملاء'!$A$2:$J$1270,9,FALSE),"")</f>
        <v/>
      </c>
      <c r="G524" s="330" t="str">
        <f>IFERROR(VLOOKUP(B524,'اسماء العملاء'!$A$2:$J$1270,8,FALSE),"")</f>
        <v/>
      </c>
      <c r="H524" s="321" t="str">
        <f>IFERROR(VLOOKUP(B524,'اسماء العملاء'!$A$2:$J$1270,10,FALSE),"")</f>
        <v/>
      </c>
    </row>
    <row r="525" spans="1:8" ht="21.95" customHeight="1">
      <c r="A525" s="326" t="str">
        <f t="shared" ca="1" si="8"/>
        <v/>
      </c>
      <c r="B525" s="324"/>
      <c r="C525" s="125" t="str">
        <f>IFERROR(VLOOKUP(B525,'اسماء العملاء'!$A$2:$E$142,5,FALSE),"")</f>
        <v/>
      </c>
      <c r="D525" s="126" t="str">
        <f>IFERROR(VLOOKUP(B525,'اسماء العملاء'!$A$2:$C$142,2,FALSE),"")</f>
        <v/>
      </c>
      <c r="E525" s="177" t="str">
        <f>IFERROR(VLOOKUP(B525,'اسماء العملاء'!$A$2:$C$142,3,FALSE),"")</f>
        <v/>
      </c>
      <c r="F525" s="330" t="str">
        <f>IFERROR(VLOOKUP(B525,'اسماء العملاء'!$A$2:$J$1270,9,FALSE),"")</f>
        <v/>
      </c>
      <c r="G525" s="330" t="str">
        <f>IFERROR(VLOOKUP(B525,'اسماء العملاء'!$A$2:$J$1270,8,FALSE),"")</f>
        <v/>
      </c>
      <c r="H525" s="321" t="str">
        <f>IFERROR(VLOOKUP(B525,'اسماء العملاء'!$A$2:$J$1270,10,FALSE),"")</f>
        <v/>
      </c>
    </row>
    <row r="526" spans="1:8" ht="21.95" customHeight="1">
      <c r="A526" s="326" t="str">
        <f t="shared" ca="1" si="8"/>
        <v/>
      </c>
      <c r="B526" s="324"/>
      <c r="C526" s="125" t="str">
        <f>IFERROR(VLOOKUP(B526,'اسماء العملاء'!$A$2:$E$142,5,FALSE),"")</f>
        <v/>
      </c>
      <c r="D526" s="126" t="str">
        <f>IFERROR(VLOOKUP(B526,'اسماء العملاء'!$A$2:$C$142,2,FALSE),"")</f>
        <v/>
      </c>
      <c r="E526" s="177" t="str">
        <f>IFERROR(VLOOKUP(B526,'اسماء العملاء'!$A$2:$C$142,3,FALSE),"")</f>
        <v/>
      </c>
      <c r="F526" s="330" t="str">
        <f>IFERROR(VLOOKUP(B526,'اسماء العملاء'!$A$2:$J$1270,9,FALSE),"")</f>
        <v/>
      </c>
      <c r="G526" s="330" t="str">
        <f>IFERROR(VLOOKUP(B526,'اسماء العملاء'!$A$2:$J$1270,8,FALSE),"")</f>
        <v/>
      </c>
      <c r="H526" s="321" t="str">
        <f>IFERROR(VLOOKUP(B526,'اسماء العملاء'!$A$2:$J$1270,10,FALSE),"")</f>
        <v/>
      </c>
    </row>
    <row r="527" spans="1:8" ht="21.95" customHeight="1">
      <c r="A527" s="326" t="str">
        <f t="shared" ca="1" si="8"/>
        <v/>
      </c>
      <c r="B527" s="324"/>
      <c r="C527" s="125" t="str">
        <f>IFERROR(VLOOKUP(B527,'اسماء العملاء'!$A$2:$E$142,5,FALSE),"")</f>
        <v/>
      </c>
      <c r="D527" s="126" t="str">
        <f>IFERROR(VLOOKUP(B527,'اسماء العملاء'!$A$2:$C$142,2,FALSE),"")</f>
        <v/>
      </c>
      <c r="E527" s="177" t="str">
        <f>IFERROR(VLOOKUP(B527,'اسماء العملاء'!$A$2:$C$142,3,FALSE),"")</f>
        <v/>
      </c>
      <c r="F527" s="330" t="str">
        <f>IFERROR(VLOOKUP(B527,'اسماء العملاء'!$A$2:$J$1270,9,FALSE),"")</f>
        <v/>
      </c>
      <c r="G527" s="330" t="str">
        <f>IFERROR(VLOOKUP(B527,'اسماء العملاء'!$A$2:$J$1270,8,FALSE),"")</f>
        <v/>
      </c>
      <c r="H527" s="321" t="str">
        <f>IFERROR(VLOOKUP(B527,'اسماء العملاء'!$A$2:$J$1270,10,FALSE),"")</f>
        <v/>
      </c>
    </row>
    <row r="528" spans="1:8" ht="21.95" customHeight="1">
      <c r="A528" s="326" t="str">
        <f t="shared" ca="1" si="8"/>
        <v/>
      </c>
      <c r="B528" s="324"/>
      <c r="C528" s="125" t="str">
        <f>IFERROR(VLOOKUP(B528,'اسماء العملاء'!$A$2:$E$142,5,FALSE),"")</f>
        <v/>
      </c>
      <c r="D528" s="126" t="str">
        <f>IFERROR(VLOOKUP(B528,'اسماء العملاء'!$A$2:$C$142,2,FALSE),"")</f>
        <v/>
      </c>
      <c r="E528" s="177" t="str">
        <f>IFERROR(VLOOKUP(B528,'اسماء العملاء'!$A$2:$C$142,3,FALSE),"")</f>
        <v/>
      </c>
      <c r="F528" s="330" t="str">
        <f>IFERROR(VLOOKUP(B528,'اسماء العملاء'!$A$2:$J$1270,9,FALSE),"")</f>
        <v/>
      </c>
      <c r="G528" s="330" t="str">
        <f>IFERROR(VLOOKUP(B528,'اسماء العملاء'!$A$2:$J$1270,8,FALSE),"")</f>
        <v/>
      </c>
      <c r="H528" s="321" t="str">
        <f>IFERROR(VLOOKUP(B528,'اسماء العملاء'!$A$2:$J$1270,10,FALSE),"")</f>
        <v/>
      </c>
    </row>
    <row r="529" spans="1:8" ht="21.95" customHeight="1">
      <c r="A529" s="326" t="str">
        <f t="shared" ca="1" si="8"/>
        <v/>
      </c>
      <c r="B529" s="324"/>
      <c r="C529" s="125" t="str">
        <f>IFERROR(VLOOKUP(B529,'اسماء العملاء'!$A$2:$E$142,5,FALSE),"")</f>
        <v/>
      </c>
      <c r="D529" s="126" t="str">
        <f>IFERROR(VLOOKUP(B529,'اسماء العملاء'!$A$2:$C$142,2,FALSE),"")</f>
        <v/>
      </c>
      <c r="E529" s="177" t="str">
        <f>IFERROR(VLOOKUP(B529,'اسماء العملاء'!$A$2:$C$142,3,FALSE),"")</f>
        <v/>
      </c>
      <c r="F529" s="330" t="str">
        <f>IFERROR(VLOOKUP(B529,'اسماء العملاء'!$A$2:$J$1270,9,FALSE),"")</f>
        <v/>
      </c>
      <c r="G529" s="330" t="str">
        <f>IFERROR(VLOOKUP(B529,'اسماء العملاء'!$A$2:$J$1270,8,FALSE),"")</f>
        <v/>
      </c>
      <c r="H529" s="321" t="str">
        <f>IFERROR(VLOOKUP(B529,'اسماء العملاء'!$A$2:$J$1270,10,FALSE),"")</f>
        <v/>
      </c>
    </row>
    <row r="530" spans="1:8" ht="21.95" customHeight="1">
      <c r="A530" s="326" t="str">
        <f t="shared" ca="1" si="8"/>
        <v/>
      </c>
      <c r="B530" s="324"/>
      <c r="C530" s="125" t="str">
        <f>IFERROR(VLOOKUP(B530,'اسماء العملاء'!$A$2:$E$142,5,FALSE),"")</f>
        <v/>
      </c>
      <c r="D530" s="126" t="str">
        <f>IFERROR(VLOOKUP(B530,'اسماء العملاء'!$A$2:$C$142,2,FALSE),"")</f>
        <v/>
      </c>
      <c r="E530" s="177" t="str">
        <f>IFERROR(VLOOKUP(B530,'اسماء العملاء'!$A$2:$C$142,3,FALSE),"")</f>
        <v/>
      </c>
      <c r="F530" s="330" t="str">
        <f>IFERROR(VLOOKUP(B530,'اسماء العملاء'!$A$2:$J$1270,9,FALSE),"")</f>
        <v/>
      </c>
      <c r="G530" s="330" t="str">
        <f>IFERROR(VLOOKUP(B530,'اسماء العملاء'!$A$2:$J$1270,8,FALSE),"")</f>
        <v/>
      </c>
      <c r="H530" s="321" t="str">
        <f>IFERROR(VLOOKUP(B530,'اسماء العملاء'!$A$2:$J$1270,10,FALSE),"")</f>
        <v/>
      </c>
    </row>
    <row r="531" spans="1:8" ht="21.95" customHeight="1">
      <c r="A531" s="326" t="str">
        <f t="shared" ca="1" si="8"/>
        <v/>
      </c>
      <c r="B531" s="324"/>
      <c r="C531" s="125" t="str">
        <f>IFERROR(VLOOKUP(B531,'اسماء العملاء'!$A$2:$E$142,5,FALSE),"")</f>
        <v/>
      </c>
      <c r="D531" s="126" t="str">
        <f>IFERROR(VLOOKUP(B531,'اسماء العملاء'!$A$2:$C$142,2,FALSE),"")</f>
        <v/>
      </c>
      <c r="E531" s="177" t="str">
        <f>IFERROR(VLOOKUP(B531,'اسماء العملاء'!$A$2:$C$142,3,FALSE),"")</f>
        <v/>
      </c>
      <c r="F531" s="330" t="str">
        <f>IFERROR(VLOOKUP(B531,'اسماء العملاء'!$A$2:$J$1270,9,FALSE),"")</f>
        <v/>
      </c>
      <c r="G531" s="330" t="str">
        <f>IFERROR(VLOOKUP(B531,'اسماء العملاء'!$A$2:$J$1270,8,FALSE),"")</f>
        <v/>
      </c>
      <c r="H531" s="321" t="str">
        <f>IFERROR(VLOOKUP(B531,'اسماء العملاء'!$A$2:$J$1270,10,FALSE),"")</f>
        <v/>
      </c>
    </row>
    <row r="532" spans="1:8" ht="21.95" customHeight="1">
      <c r="A532" s="326" t="str">
        <f t="shared" ca="1" si="8"/>
        <v/>
      </c>
      <c r="B532" s="324"/>
      <c r="C532" s="125" t="str">
        <f>IFERROR(VLOOKUP(B532,'اسماء العملاء'!$A$2:$E$142,5,FALSE),"")</f>
        <v/>
      </c>
      <c r="D532" s="126" t="str">
        <f>IFERROR(VLOOKUP(B532,'اسماء العملاء'!$A$2:$C$142,2,FALSE),"")</f>
        <v/>
      </c>
      <c r="E532" s="177" t="str">
        <f>IFERROR(VLOOKUP(B532,'اسماء العملاء'!$A$2:$C$142,3,FALSE),"")</f>
        <v/>
      </c>
      <c r="F532" s="330" t="str">
        <f>IFERROR(VLOOKUP(B532,'اسماء العملاء'!$A$2:$J$1270,9,FALSE),"")</f>
        <v/>
      </c>
      <c r="G532" s="330" t="str">
        <f>IFERROR(VLOOKUP(B532,'اسماء العملاء'!$A$2:$J$1270,8,FALSE),"")</f>
        <v/>
      </c>
      <c r="H532" s="321" t="str">
        <f>IFERROR(VLOOKUP(B532,'اسماء العملاء'!$A$2:$J$1270,10,FALSE),"")</f>
        <v/>
      </c>
    </row>
    <row r="533" spans="1:8" ht="21.95" customHeight="1">
      <c r="A533" s="326" t="str">
        <f t="shared" ca="1" si="8"/>
        <v/>
      </c>
      <c r="B533" s="324"/>
      <c r="C533" s="125" t="str">
        <f>IFERROR(VLOOKUP(B533,'اسماء العملاء'!$A$2:$E$142,5,FALSE),"")</f>
        <v/>
      </c>
      <c r="D533" s="126" t="str">
        <f>IFERROR(VLOOKUP(B533,'اسماء العملاء'!$A$2:$C$142,2,FALSE),"")</f>
        <v/>
      </c>
      <c r="E533" s="177" t="str">
        <f>IFERROR(VLOOKUP(B533,'اسماء العملاء'!$A$2:$C$142,3,FALSE),"")</f>
        <v/>
      </c>
      <c r="F533" s="330" t="str">
        <f>IFERROR(VLOOKUP(B533,'اسماء العملاء'!$A$2:$J$1270,9,FALSE),"")</f>
        <v/>
      </c>
      <c r="G533" s="330" t="str">
        <f>IFERROR(VLOOKUP(B533,'اسماء العملاء'!$A$2:$J$1270,8,FALSE),"")</f>
        <v/>
      </c>
      <c r="H533" s="321" t="str">
        <f>IFERROR(VLOOKUP(B533,'اسماء العملاء'!$A$2:$J$1270,10,FALSE),"")</f>
        <v/>
      </c>
    </row>
    <row r="534" spans="1:8" ht="21.95" customHeight="1">
      <c r="A534" s="326" t="str">
        <f t="shared" ca="1" si="8"/>
        <v/>
      </c>
      <c r="B534" s="324"/>
      <c r="C534" s="125" t="str">
        <f>IFERROR(VLOOKUP(B534,'اسماء العملاء'!$A$2:$E$142,5,FALSE),"")</f>
        <v/>
      </c>
      <c r="D534" s="126" t="str">
        <f>IFERROR(VLOOKUP(B534,'اسماء العملاء'!$A$2:$C$142,2,FALSE),"")</f>
        <v/>
      </c>
      <c r="E534" s="177" t="str">
        <f>IFERROR(VLOOKUP(B534,'اسماء العملاء'!$A$2:$C$142,3,FALSE),"")</f>
        <v/>
      </c>
      <c r="F534" s="330" t="str">
        <f>IFERROR(VLOOKUP(B534,'اسماء العملاء'!$A$2:$J$1270,9,FALSE),"")</f>
        <v/>
      </c>
      <c r="G534" s="330" t="str">
        <f>IFERROR(VLOOKUP(B534,'اسماء العملاء'!$A$2:$J$1270,8,FALSE),"")</f>
        <v/>
      </c>
      <c r="H534" s="321" t="str">
        <f>IFERROR(VLOOKUP(B534,'اسماء العملاء'!$A$2:$J$1270,10,FALSE),"")</f>
        <v/>
      </c>
    </row>
    <row r="535" spans="1:8" ht="21.95" customHeight="1">
      <c r="A535" s="326" t="str">
        <f t="shared" ca="1" si="8"/>
        <v/>
      </c>
      <c r="B535" s="324"/>
      <c r="C535" s="125" t="str">
        <f>IFERROR(VLOOKUP(B535,'اسماء العملاء'!$A$2:$E$142,5,FALSE),"")</f>
        <v/>
      </c>
      <c r="D535" s="126" t="str">
        <f>IFERROR(VLOOKUP(B535,'اسماء العملاء'!$A$2:$C$142,2,FALSE),"")</f>
        <v/>
      </c>
      <c r="E535" s="177" t="str">
        <f>IFERROR(VLOOKUP(B535,'اسماء العملاء'!$A$2:$C$142,3,FALSE),"")</f>
        <v/>
      </c>
      <c r="F535" s="330" t="str">
        <f>IFERROR(VLOOKUP(B535,'اسماء العملاء'!$A$2:$J$1270,9,FALSE),"")</f>
        <v/>
      </c>
      <c r="G535" s="330" t="str">
        <f>IFERROR(VLOOKUP(B535,'اسماء العملاء'!$A$2:$J$1270,8,FALSE),"")</f>
        <v/>
      </c>
      <c r="H535" s="321" t="str">
        <f>IFERROR(VLOOKUP(B535,'اسماء العملاء'!$A$2:$J$1270,10,FALSE),"")</f>
        <v/>
      </c>
    </row>
    <row r="536" spans="1:8" ht="21.95" customHeight="1">
      <c r="A536" s="326" t="str">
        <f t="shared" ca="1" si="8"/>
        <v/>
      </c>
      <c r="B536" s="324"/>
      <c r="C536" s="125" t="str">
        <f>IFERROR(VLOOKUP(B536,'اسماء العملاء'!$A$2:$E$142,5,FALSE),"")</f>
        <v/>
      </c>
      <c r="D536" s="126" t="str">
        <f>IFERROR(VLOOKUP(B536,'اسماء العملاء'!$A$2:$C$142,2,FALSE),"")</f>
        <v/>
      </c>
      <c r="E536" s="177" t="str">
        <f>IFERROR(VLOOKUP(B536,'اسماء العملاء'!$A$2:$C$142,3,FALSE),"")</f>
        <v/>
      </c>
      <c r="F536" s="330" t="str">
        <f>IFERROR(VLOOKUP(B536,'اسماء العملاء'!$A$2:$J$1270,9,FALSE),"")</f>
        <v/>
      </c>
      <c r="G536" s="330" t="str">
        <f>IFERROR(VLOOKUP(B536,'اسماء العملاء'!$A$2:$J$1270,8,FALSE),"")</f>
        <v/>
      </c>
      <c r="H536" s="321" t="str">
        <f>IFERROR(VLOOKUP(B536,'اسماء العملاء'!$A$2:$J$1270,10,FALSE),"")</f>
        <v/>
      </c>
    </row>
    <row r="537" spans="1:8" ht="21.95" customHeight="1">
      <c r="A537" s="326" t="str">
        <f t="shared" ca="1" si="8"/>
        <v/>
      </c>
      <c r="B537" s="324"/>
      <c r="C537" s="125" t="str">
        <f>IFERROR(VLOOKUP(B537,'اسماء العملاء'!$A$2:$E$142,5,FALSE),"")</f>
        <v/>
      </c>
      <c r="D537" s="126" t="str">
        <f>IFERROR(VLOOKUP(B537,'اسماء العملاء'!$A$2:$C$142,2,FALSE),"")</f>
        <v/>
      </c>
      <c r="E537" s="177" t="str">
        <f>IFERROR(VLOOKUP(B537,'اسماء العملاء'!$A$2:$C$142,3,FALSE),"")</f>
        <v/>
      </c>
      <c r="F537" s="330" t="str">
        <f>IFERROR(VLOOKUP(B537,'اسماء العملاء'!$A$2:$J$1270,9,FALSE),"")</f>
        <v/>
      </c>
      <c r="G537" s="330" t="str">
        <f>IFERROR(VLOOKUP(B537,'اسماء العملاء'!$A$2:$J$1270,8,FALSE),"")</f>
        <v/>
      </c>
      <c r="H537" s="321" t="str">
        <f>IFERROR(VLOOKUP(B537,'اسماء العملاء'!$A$2:$J$1270,10,FALSE),"")</f>
        <v/>
      </c>
    </row>
    <row r="538" spans="1:8" ht="21.95" customHeight="1">
      <c r="A538" s="326" t="str">
        <f t="shared" ca="1" si="8"/>
        <v/>
      </c>
      <c r="B538" s="324"/>
      <c r="C538" s="125" t="str">
        <f>IFERROR(VLOOKUP(B538,'اسماء العملاء'!$A$2:$E$142,5,FALSE),"")</f>
        <v/>
      </c>
      <c r="D538" s="126" t="str">
        <f>IFERROR(VLOOKUP(B538,'اسماء العملاء'!$A$2:$C$142,2,FALSE),"")</f>
        <v/>
      </c>
      <c r="E538" s="177" t="str">
        <f>IFERROR(VLOOKUP(B538,'اسماء العملاء'!$A$2:$C$142,3,FALSE),"")</f>
        <v/>
      </c>
      <c r="F538" s="330" t="str">
        <f>IFERROR(VLOOKUP(B538,'اسماء العملاء'!$A$2:$J$1270,9,FALSE),"")</f>
        <v/>
      </c>
      <c r="G538" s="330" t="str">
        <f>IFERROR(VLOOKUP(B538,'اسماء العملاء'!$A$2:$J$1270,8,FALSE),"")</f>
        <v/>
      </c>
      <c r="H538" s="321" t="str">
        <f>IFERROR(VLOOKUP(B538,'اسماء العملاء'!$A$2:$J$1270,10,FALSE),"")</f>
        <v/>
      </c>
    </row>
    <row r="539" spans="1:8" ht="21.95" customHeight="1">
      <c r="A539" s="326" t="str">
        <f t="shared" ca="1" si="8"/>
        <v/>
      </c>
      <c r="B539" s="324"/>
      <c r="C539" s="125" t="str">
        <f>IFERROR(VLOOKUP(B539,'اسماء العملاء'!$A$2:$E$142,5,FALSE),"")</f>
        <v/>
      </c>
      <c r="D539" s="126" t="str">
        <f>IFERROR(VLOOKUP(B539,'اسماء العملاء'!$A$2:$C$142,2,FALSE),"")</f>
        <v/>
      </c>
      <c r="E539" s="177" t="str">
        <f>IFERROR(VLOOKUP(B539,'اسماء العملاء'!$A$2:$C$142,3,FALSE),"")</f>
        <v/>
      </c>
      <c r="F539" s="330" t="str">
        <f>IFERROR(VLOOKUP(B539,'اسماء العملاء'!$A$2:$J$1270,9,FALSE),"")</f>
        <v/>
      </c>
      <c r="G539" s="330" t="str">
        <f>IFERROR(VLOOKUP(B539,'اسماء العملاء'!$A$2:$J$1270,8,FALSE),"")</f>
        <v/>
      </c>
      <c r="H539" s="321" t="str">
        <f>IFERROR(VLOOKUP(B539,'اسماء العملاء'!$A$2:$J$1270,10,FALSE),"")</f>
        <v/>
      </c>
    </row>
    <row r="540" spans="1:8" ht="21.95" customHeight="1">
      <c r="A540" s="326" t="str">
        <f t="shared" ca="1" si="8"/>
        <v/>
      </c>
      <c r="B540" s="324"/>
      <c r="C540" s="125" t="str">
        <f>IFERROR(VLOOKUP(B540,'اسماء العملاء'!$A$2:$E$142,5,FALSE),"")</f>
        <v/>
      </c>
      <c r="D540" s="126" t="str">
        <f>IFERROR(VLOOKUP(B540,'اسماء العملاء'!$A$2:$C$142,2,FALSE),"")</f>
        <v/>
      </c>
      <c r="E540" s="177" t="str">
        <f>IFERROR(VLOOKUP(B540,'اسماء العملاء'!$A$2:$C$142,3,FALSE),"")</f>
        <v/>
      </c>
      <c r="F540" s="330" t="str">
        <f>IFERROR(VLOOKUP(B540,'اسماء العملاء'!$A$2:$J$1270,9,FALSE),"")</f>
        <v/>
      </c>
      <c r="G540" s="330" t="str">
        <f>IFERROR(VLOOKUP(B540,'اسماء العملاء'!$A$2:$J$1270,8,FALSE),"")</f>
        <v/>
      </c>
      <c r="H540" s="321" t="str">
        <f>IFERROR(VLOOKUP(B540,'اسماء العملاء'!$A$2:$J$1270,10,FALSE),"")</f>
        <v/>
      </c>
    </row>
    <row r="541" spans="1:8" ht="21.95" customHeight="1">
      <c r="A541" s="326" t="str">
        <f t="shared" ca="1" si="8"/>
        <v/>
      </c>
      <c r="B541" s="324"/>
      <c r="C541" s="125" t="str">
        <f>IFERROR(VLOOKUP(B541,'اسماء العملاء'!$A$2:$E$142,5,FALSE),"")</f>
        <v/>
      </c>
      <c r="D541" s="126" t="str">
        <f>IFERROR(VLOOKUP(B541,'اسماء العملاء'!$A$2:$C$142,2,FALSE),"")</f>
        <v/>
      </c>
      <c r="E541" s="177" t="str">
        <f>IFERROR(VLOOKUP(B541,'اسماء العملاء'!$A$2:$C$142,3,FALSE),"")</f>
        <v/>
      </c>
      <c r="F541" s="330" t="str">
        <f>IFERROR(VLOOKUP(B541,'اسماء العملاء'!$A$2:$J$1270,9,FALSE),"")</f>
        <v/>
      </c>
      <c r="G541" s="330" t="str">
        <f>IFERROR(VLOOKUP(B541,'اسماء العملاء'!$A$2:$J$1270,8,FALSE),"")</f>
        <v/>
      </c>
      <c r="H541" s="321" t="str">
        <f>IFERROR(VLOOKUP(B541,'اسماء العملاء'!$A$2:$J$1270,10,FALSE),"")</f>
        <v/>
      </c>
    </row>
    <row r="542" spans="1:8" ht="21.95" customHeight="1">
      <c r="A542" s="326" t="str">
        <f t="shared" ca="1" si="8"/>
        <v/>
      </c>
      <c r="B542" s="324"/>
      <c r="C542" s="125" t="str">
        <f>IFERROR(VLOOKUP(B542,'اسماء العملاء'!$A$2:$E$142,5,FALSE),"")</f>
        <v/>
      </c>
      <c r="D542" s="126" t="str">
        <f>IFERROR(VLOOKUP(B542,'اسماء العملاء'!$A$2:$C$142,2,FALSE),"")</f>
        <v/>
      </c>
      <c r="E542" s="177" t="str">
        <f>IFERROR(VLOOKUP(B542,'اسماء العملاء'!$A$2:$C$142,3,FALSE),"")</f>
        <v/>
      </c>
      <c r="F542" s="330" t="str">
        <f>IFERROR(VLOOKUP(B542,'اسماء العملاء'!$A$2:$J$1270,9,FALSE),"")</f>
        <v/>
      </c>
      <c r="G542" s="330" t="str">
        <f>IFERROR(VLOOKUP(B542,'اسماء العملاء'!$A$2:$J$1270,8,FALSE),"")</f>
        <v/>
      </c>
      <c r="H542" s="321" t="str">
        <f>IFERROR(VLOOKUP(B542,'اسماء العملاء'!$A$2:$J$1270,10,FALSE),"")</f>
        <v/>
      </c>
    </row>
    <row r="543" spans="1:8" ht="21.95" customHeight="1">
      <c r="A543" s="326" t="str">
        <f t="shared" ca="1" si="8"/>
        <v/>
      </c>
      <c r="B543" s="324"/>
      <c r="C543" s="125" t="str">
        <f>IFERROR(VLOOKUP(B543,'اسماء العملاء'!$A$2:$E$142,5,FALSE),"")</f>
        <v/>
      </c>
      <c r="D543" s="126" t="str">
        <f>IFERROR(VLOOKUP(B543,'اسماء العملاء'!$A$2:$C$142,2,FALSE),"")</f>
        <v/>
      </c>
      <c r="E543" s="177" t="str">
        <f>IFERROR(VLOOKUP(B543,'اسماء العملاء'!$A$2:$C$142,3,FALSE),"")</f>
        <v/>
      </c>
      <c r="F543" s="330" t="str">
        <f>IFERROR(VLOOKUP(B543,'اسماء العملاء'!$A$2:$J$1270,9,FALSE),"")</f>
        <v/>
      </c>
      <c r="G543" s="330" t="str">
        <f>IFERROR(VLOOKUP(B543,'اسماء العملاء'!$A$2:$J$1270,8,FALSE),"")</f>
        <v/>
      </c>
      <c r="H543" s="321" t="str">
        <f>IFERROR(VLOOKUP(B543,'اسماء العملاء'!$A$2:$J$1270,10,FALSE),"")</f>
        <v/>
      </c>
    </row>
    <row r="544" spans="1:8" ht="21.95" customHeight="1">
      <c r="A544" s="326" t="str">
        <f t="shared" ca="1" si="8"/>
        <v/>
      </c>
      <c r="B544" s="324"/>
      <c r="C544" s="125" t="str">
        <f>IFERROR(VLOOKUP(B544,'اسماء العملاء'!$A$2:$E$142,5,FALSE),"")</f>
        <v/>
      </c>
      <c r="D544" s="126" t="str">
        <f>IFERROR(VLOOKUP(B544,'اسماء العملاء'!$A$2:$C$142,2,FALSE),"")</f>
        <v/>
      </c>
      <c r="E544" s="177" t="str">
        <f>IFERROR(VLOOKUP(B544,'اسماء العملاء'!$A$2:$C$142,3,FALSE),"")</f>
        <v/>
      </c>
      <c r="F544" s="330" t="str">
        <f>IFERROR(VLOOKUP(B544,'اسماء العملاء'!$A$2:$J$1270,9,FALSE),"")</f>
        <v/>
      </c>
      <c r="G544" s="330" t="str">
        <f>IFERROR(VLOOKUP(B544,'اسماء العملاء'!$A$2:$J$1270,8,FALSE),"")</f>
        <v/>
      </c>
      <c r="H544" s="321" t="str">
        <f>IFERROR(VLOOKUP(B544,'اسماء العملاء'!$A$2:$J$1270,10,FALSE),"")</f>
        <v/>
      </c>
    </row>
    <row r="545" spans="1:8" ht="21.95" customHeight="1">
      <c r="A545" s="326" t="str">
        <f t="shared" ca="1" si="8"/>
        <v/>
      </c>
      <c r="B545" s="324"/>
      <c r="C545" s="125" t="str">
        <f>IFERROR(VLOOKUP(B545,'اسماء العملاء'!$A$2:$E$142,5,FALSE),"")</f>
        <v/>
      </c>
      <c r="D545" s="126" t="str">
        <f>IFERROR(VLOOKUP(B545,'اسماء العملاء'!$A$2:$C$142,2,FALSE),"")</f>
        <v/>
      </c>
      <c r="E545" s="177" t="str">
        <f>IFERROR(VLOOKUP(B545,'اسماء العملاء'!$A$2:$C$142,3,FALSE),"")</f>
        <v/>
      </c>
      <c r="F545" s="330" t="str">
        <f>IFERROR(VLOOKUP(B545,'اسماء العملاء'!$A$2:$J$1270,9,FALSE),"")</f>
        <v/>
      </c>
      <c r="G545" s="330" t="str">
        <f>IFERROR(VLOOKUP(B545,'اسماء العملاء'!$A$2:$J$1270,8,FALSE),"")</f>
        <v/>
      </c>
      <c r="H545" s="321" t="str">
        <f>IFERROR(VLOOKUP(B545,'اسماء العملاء'!$A$2:$J$1270,10,FALSE),"")</f>
        <v/>
      </c>
    </row>
    <row r="546" spans="1:8" ht="21.95" customHeight="1">
      <c r="A546" s="326" t="str">
        <f t="shared" ca="1" si="8"/>
        <v/>
      </c>
      <c r="B546" s="324"/>
      <c r="C546" s="125" t="str">
        <f>IFERROR(VLOOKUP(B546,'اسماء العملاء'!$A$2:$E$142,5,FALSE),"")</f>
        <v/>
      </c>
      <c r="D546" s="126" t="str">
        <f>IFERROR(VLOOKUP(B546,'اسماء العملاء'!$A$2:$C$142,2,FALSE),"")</f>
        <v/>
      </c>
      <c r="E546" s="177" t="str">
        <f>IFERROR(VLOOKUP(B546,'اسماء العملاء'!$A$2:$C$142,3,FALSE),"")</f>
        <v/>
      </c>
      <c r="F546" s="330" t="str">
        <f>IFERROR(VLOOKUP(B546,'اسماء العملاء'!$A$2:$J$1270,9,FALSE),"")</f>
        <v/>
      </c>
      <c r="G546" s="330" t="str">
        <f>IFERROR(VLOOKUP(B546,'اسماء العملاء'!$A$2:$J$1270,8,FALSE),"")</f>
        <v/>
      </c>
      <c r="H546" s="321" t="str">
        <f>IFERROR(VLOOKUP(B546,'اسماء العملاء'!$A$2:$J$1270,10,FALSE),"")</f>
        <v/>
      </c>
    </row>
    <row r="547" spans="1:8" ht="21.95" customHeight="1">
      <c r="A547" s="326" t="str">
        <f t="shared" ca="1" si="8"/>
        <v/>
      </c>
      <c r="B547" s="324"/>
      <c r="C547" s="125" t="str">
        <f>IFERROR(VLOOKUP(B547,'اسماء العملاء'!$A$2:$E$142,5,FALSE),"")</f>
        <v/>
      </c>
      <c r="D547" s="126" t="str">
        <f>IFERROR(VLOOKUP(B547,'اسماء العملاء'!$A$2:$C$142,2,FALSE),"")</f>
        <v/>
      </c>
      <c r="E547" s="177" t="str">
        <f>IFERROR(VLOOKUP(B547,'اسماء العملاء'!$A$2:$C$142,3,FALSE),"")</f>
        <v/>
      </c>
      <c r="F547" s="330" t="str">
        <f>IFERROR(VLOOKUP(B547,'اسماء العملاء'!$A$2:$J$1270,9,FALSE),"")</f>
        <v/>
      </c>
      <c r="G547" s="330" t="str">
        <f>IFERROR(VLOOKUP(B547,'اسماء العملاء'!$A$2:$J$1270,8,FALSE),"")</f>
        <v/>
      </c>
      <c r="H547" s="321" t="str">
        <f>IFERROR(VLOOKUP(B547,'اسماء العملاء'!$A$2:$J$1270,10,FALSE),"")</f>
        <v/>
      </c>
    </row>
    <row r="548" spans="1:8" ht="21.95" customHeight="1">
      <c r="A548" s="326" t="str">
        <f t="shared" ca="1" si="8"/>
        <v/>
      </c>
      <c r="B548" s="324"/>
      <c r="C548" s="125" t="str">
        <f>IFERROR(VLOOKUP(B548,'اسماء العملاء'!$A$2:$E$142,5,FALSE),"")</f>
        <v/>
      </c>
      <c r="D548" s="126" t="str">
        <f>IFERROR(VLOOKUP(B548,'اسماء العملاء'!$A$2:$C$142,2,FALSE),"")</f>
        <v/>
      </c>
      <c r="E548" s="177" t="str">
        <f>IFERROR(VLOOKUP(B548,'اسماء العملاء'!$A$2:$C$142,3,FALSE),"")</f>
        <v/>
      </c>
      <c r="F548" s="330" t="str">
        <f>IFERROR(VLOOKUP(B548,'اسماء العملاء'!$A$2:$J$1270,9,FALSE),"")</f>
        <v/>
      </c>
      <c r="G548" s="330" t="str">
        <f>IFERROR(VLOOKUP(B548,'اسماء العملاء'!$A$2:$J$1270,8,FALSE),"")</f>
        <v/>
      </c>
      <c r="H548" s="321" t="str">
        <f>IFERROR(VLOOKUP(B548,'اسماء العملاء'!$A$2:$J$1270,10,FALSE),"")</f>
        <v/>
      </c>
    </row>
    <row r="549" spans="1:8" ht="21.95" customHeight="1">
      <c r="A549" s="326" t="str">
        <f t="shared" ca="1" si="8"/>
        <v/>
      </c>
      <c r="B549" s="324"/>
      <c r="C549" s="125" t="str">
        <f>IFERROR(VLOOKUP(B549,'اسماء العملاء'!$A$2:$E$142,5,FALSE),"")</f>
        <v/>
      </c>
      <c r="D549" s="126" t="str">
        <f>IFERROR(VLOOKUP(B549,'اسماء العملاء'!$A$2:$C$142,2,FALSE),"")</f>
        <v/>
      </c>
      <c r="E549" s="177" t="str">
        <f>IFERROR(VLOOKUP(B549,'اسماء العملاء'!$A$2:$C$142,3,FALSE),"")</f>
        <v/>
      </c>
      <c r="F549" s="330" t="str">
        <f>IFERROR(VLOOKUP(B549,'اسماء العملاء'!$A$2:$J$1270,9,FALSE),"")</f>
        <v/>
      </c>
      <c r="G549" s="330" t="str">
        <f>IFERROR(VLOOKUP(B549,'اسماء العملاء'!$A$2:$J$1270,8,FALSE),"")</f>
        <v/>
      </c>
      <c r="H549" s="321" t="str">
        <f>IFERROR(VLOOKUP(B549,'اسماء العملاء'!$A$2:$J$1270,10,FALSE),"")</f>
        <v/>
      </c>
    </row>
    <row r="550" spans="1:8" ht="21.95" customHeight="1">
      <c r="A550" s="326" t="str">
        <f t="shared" ca="1" si="8"/>
        <v/>
      </c>
      <c r="B550" s="324"/>
      <c r="C550" s="125" t="str">
        <f>IFERROR(VLOOKUP(B550,'اسماء العملاء'!$A$2:$E$142,5,FALSE),"")</f>
        <v/>
      </c>
      <c r="D550" s="126" t="str">
        <f>IFERROR(VLOOKUP(B550,'اسماء العملاء'!$A$2:$C$142,2,FALSE),"")</f>
        <v/>
      </c>
      <c r="E550" s="177" t="str">
        <f>IFERROR(VLOOKUP(B550,'اسماء العملاء'!$A$2:$C$142,3,FALSE),"")</f>
        <v/>
      </c>
      <c r="F550" s="330" t="str">
        <f>IFERROR(VLOOKUP(B550,'اسماء العملاء'!$A$2:$J$1270,9,FALSE),"")</f>
        <v/>
      </c>
      <c r="G550" s="330" t="str">
        <f>IFERROR(VLOOKUP(B550,'اسماء العملاء'!$A$2:$J$1270,8,FALSE),"")</f>
        <v/>
      </c>
      <c r="H550" s="321" t="str">
        <f>IFERROR(VLOOKUP(B550,'اسماء العملاء'!$A$2:$J$1270,10,FALSE),"")</f>
        <v/>
      </c>
    </row>
    <row r="551" spans="1:8" ht="21.95" customHeight="1">
      <c r="A551" s="326" t="str">
        <f t="shared" ca="1" si="8"/>
        <v/>
      </c>
      <c r="B551" s="324"/>
      <c r="C551" s="125" t="str">
        <f>IFERROR(VLOOKUP(B551,'اسماء العملاء'!$A$2:$E$142,5,FALSE),"")</f>
        <v/>
      </c>
      <c r="D551" s="126" t="str">
        <f>IFERROR(VLOOKUP(B551,'اسماء العملاء'!$A$2:$C$142,2,FALSE),"")</f>
        <v/>
      </c>
      <c r="E551" s="177" t="str">
        <f>IFERROR(VLOOKUP(B551,'اسماء العملاء'!$A$2:$C$142,3,FALSE),"")</f>
        <v/>
      </c>
      <c r="F551" s="330" t="str">
        <f>IFERROR(VLOOKUP(B551,'اسماء العملاء'!$A$2:$J$1270,9,FALSE),"")</f>
        <v/>
      </c>
      <c r="G551" s="330" t="str">
        <f>IFERROR(VLOOKUP(B551,'اسماء العملاء'!$A$2:$J$1270,8,FALSE),"")</f>
        <v/>
      </c>
      <c r="H551" s="321" t="str">
        <f>IFERROR(VLOOKUP(B551,'اسماء العملاء'!$A$2:$J$1270,10,FALSE),"")</f>
        <v/>
      </c>
    </row>
    <row r="552" spans="1:8" ht="21.95" customHeight="1">
      <c r="A552" s="326" t="str">
        <f t="shared" ca="1" si="8"/>
        <v/>
      </c>
      <c r="B552" s="324"/>
      <c r="C552" s="125" t="str">
        <f>IFERROR(VLOOKUP(B552,'اسماء العملاء'!$A$2:$E$142,5,FALSE),"")</f>
        <v/>
      </c>
      <c r="D552" s="126" t="str">
        <f>IFERROR(VLOOKUP(B552,'اسماء العملاء'!$A$2:$C$142,2,FALSE),"")</f>
        <v/>
      </c>
      <c r="E552" s="177" t="str">
        <f>IFERROR(VLOOKUP(B552,'اسماء العملاء'!$A$2:$C$142,3,FALSE),"")</f>
        <v/>
      </c>
      <c r="F552" s="330" t="str">
        <f>IFERROR(VLOOKUP(B552,'اسماء العملاء'!$A$2:$J$1270,9,FALSE),"")</f>
        <v/>
      </c>
      <c r="G552" s="330" t="str">
        <f>IFERROR(VLOOKUP(B552,'اسماء العملاء'!$A$2:$J$1270,8,FALSE),"")</f>
        <v/>
      </c>
      <c r="H552" s="321" t="str">
        <f>IFERROR(VLOOKUP(B552,'اسماء العملاء'!$A$2:$J$1270,10,FALSE),"")</f>
        <v/>
      </c>
    </row>
    <row r="553" spans="1:8" ht="21.95" customHeight="1">
      <c r="A553" s="326" t="str">
        <f t="shared" ca="1" si="8"/>
        <v/>
      </c>
      <c r="B553" s="324"/>
      <c r="C553" s="125" t="str">
        <f>IFERROR(VLOOKUP(B553,'اسماء العملاء'!$A$2:$E$142,5,FALSE),"")</f>
        <v/>
      </c>
      <c r="D553" s="126" t="str">
        <f>IFERROR(VLOOKUP(B553,'اسماء العملاء'!$A$2:$C$142,2,FALSE),"")</f>
        <v/>
      </c>
      <c r="E553" s="177" t="str">
        <f>IFERROR(VLOOKUP(B553,'اسماء العملاء'!$A$2:$C$142,3,FALSE),"")</f>
        <v/>
      </c>
      <c r="F553" s="330" t="str">
        <f>IFERROR(VLOOKUP(B553,'اسماء العملاء'!$A$2:$J$1270,9,FALSE),"")</f>
        <v/>
      </c>
      <c r="G553" s="330" t="str">
        <f>IFERROR(VLOOKUP(B553,'اسماء العملاء'!$A$2:$J$1270,8,FALSE),"")</f>
        <v/>
      </c>
      <c r="H553" s="321" t="str">
        <f>IFERROR(VLOOKUP(B553,'اسماء العملاء'!$A$2:$J$1270,10,FALSE),"")</f>
        <v/>
      </c>
    </row>
    <row r="554" spans="1:8" ht="21.95" customHeight="1">
      <c r="A554" s="326" t="str">
        <f t="shared" ca="1" si="8"/>
        <v/>
      </c>
      <c r="B554" s="324"/>
      <c r="C554" s="125" t="str">
        <f>IFERROR(VLOOKUP(B554,'اسماء العملاء'!$A$2:$E$142,5,FALSE),"")</f>
        <v/>
      </c>
      <c r="D554" s="126" t="str">
        <f>IFERROR(VLOOKUP(B554,'اسماء العملاء'!$A$2:$C$142,2,FALSE),"")</f>
        <v/>
      </c>
      <c r="E554" s="177" t="str">
        <f>IFERROR(VLOOKUP(B554,'اسماء العملاء'!$A$2:$C$142,3,FALSE),"")</f>
        <v/>
      </c>
      <c r="F554" s="330" t="str">
        <f>IFERROR(VLOOKUP(B554,'اسماء العملاء'!$A$2:$J$1270,9,FALSE),"")</f>
        <v/>
      </c>
      <c r="G554" s="330" t="str">
        <f>IFERROR(VLOOKUP(B554,'اسماء العملاء'!$A$2:$J$1270,8,FALSE),"")</f>
        <v/>
      </c>
      <c r="H554" s="321" t="str">
        <f>IFERROR(VLOOKUP(B554,'اسماء العملاء'!$A$2:$J$1270,10,FALSE),"")</f>
        <v/>
      </c>
    </row>
    <row r="555" spans="1:8" ht="21.95" customHeight="1">
      <c r="A555" s="326" t="str">
        <f t="shared" ca="1" si="8"/>
        <v/>
      </c>
      <c r="B555" s="324"/>
      <c r="C555" s="125" t="str">
        <f>IFERROR(VLOOKUP(B555,'اسماء العملاء'!$A$2:$E$142,5,FALSE),"")</f>
        <v/>
      </c>
      <c r="D555" s="126" t="str">
        <f>IFERROR(VLOOKUP(B555,'اسماء العملاء'!$A$2:$C$142,2,FALSE),"")</f>
        <v/>
      </c>
      <c r="E555" s="177" t="str">
        <f>IFERROR(VLOOKUP(B555,'اسماء العملاء'!$A$2:$C$142,3,FALSE),"")</f>
        <v/>
      </c>
      <c r="F555" s="330" t="str">
        <f>IFERROR(VLOOKUP(B555,'اسماء العملاء'!$A$2:$J$1270,9,FALSE),"")</f>
        <v/>
      </c>
      <c r="G555" s="330" t="str">
        <f>IFERROR(VLOOKUP(B555,'اسماء العملاء'!$A$2:$J$1270,8,FALSE),"")</f>
        <v/>
      </c>
      <c r="H555" s="321" t="str">
        <f>IFERROR(VLOOKUP(B555,'اسماء العملاء'!$A$2:$J$1270,10,FALSE),"")</f>
        <v/>
      </c>
    </row>
    <row r="556" spans="1:8" ht="21.95" customHeight="1">
      <c r="A556" s="326" t="str">
        <f t="shared" ca="1" si="8"/>
        <v/>
      </c>
      <c r="B556" s="324"/>
      <c r="C556" s="125" t="str">
        <f>IFERROR(VLOOKUP(B556,'اسماء العملاء'!$A$2:$E$142,5,FALSE),"")</f>
        <v/>
      </c>
      <c r="D556" s="126" t="str">
        <f>IFERROR(VLOOKUP(B556,'اسماء العملاء'!$A$2:$C$142,2,FALSE),"")</f>
        <v/>
      </c>
      <c r="E556" s="177" t="str">
        <f>IFERROR(VLOOKUP(B556,'اسماء العملاء'!$A$2:$C$142,3,FALSE),"")</f>
        <v/>
      </c>
      <c r="F556" s="330" t="str">
        <f>IFERROR(VLOOKUP(B556,'اسماء العملاء'!$A$2:$J$1270,9,FALSE),"")</f>
        <v/>
      </c>
      <c r="G556" s="330" t="str">
        <f>IFERROR(VLOOKUP(B556,'اسماء العملاء'!$A$2:$J$1270,8,FALSE),"")</f>
        <v/>
      </c>
      <c r="H556" s="321" t="str">
        <f>IFERROR(VLOOKUP(B556,'اسماء العملاء'!$A$2:$J$1270,10,FALSE),"")</f>
        <v/>
      </c>
    </row>
    <row r="557" spans="1:8" ht="21.95" customHeight="1">
      <c r="A557" s="326" t="str">
        <f t="shared" ca="1" si="8"/>
        <v/>
      </c>
      <c r="B557" s="324"/>
      <c r="C557" s="125" t="str">
        <f>IFERROR(VLOOKUP(B557,'اسماء العملاء'!$A$2:$E$142,5,FALSE),"")</f>
        <v/>
      </c>
      <c r="D557" s="126" t="str">
        <f>IFERROR(VLOOKUP(B557,'اسماء العملاء'!$A$2:$C$142,2,FALSE),"")</f>
        <v/>
      </c>
      <c r="E557" s="177" t="str">
        <f>IFERROR(VLOOKUP(B557,'اسماء العملاء'!$A$2:$C$142,3,FALSE),"")</f>
        <v/>
      </c>
      <c r="F557" s="330" t="str">
        <f>IFERROR(VLOOKUP(B557,'اسماء العملاء'!$A$2:$J$1270,9,FALSE),"")</f>
        <v/>
      </c>
      <c r="G557" s="330" t="str">
        <f>IFERROR(VLOOKUP(B557,'اسماء العملاء'!$A$2:$J$1270,8,FALSE),"")</f>
        <v/>
      </c>
      <c r="H557" s="321" t="str">
        <f>IFERROR(VLOOKUP(B557,'اسماء العملاء'!$A$2:$J$1270,10,FALSE),"")</f>
        <v/>
      </c>
    </row>
    <row r="558" spans="1:8" ht="21.95" customHeight="1">
      <c r="A558" s="326" t="str">
        <f t="shared" ca="1" si="8"/>
        <v/>
      </c>
      <c r="B558" s="324"/>
      <c r="C558" s="125" t="str">
        <f>IFERROR(VLOOKUP(B558,'اسماء العملاء'!$A$2:$E$142,5,FALSE),"")</f>
        <v/>
      </c>
      <c r="D558" s="126" t="str">
        <f>IFERROR(VLOOKUP(B558,'اسماء العملاء'!$A$2:$C$142,2,FALSE),"")</f>
        <v/>
      </c>
      <c r="E558" s="177" t="str">
        <f>IFERROR(VLOOKUP(B558,'اسماء العملاء'!$A$2:$C$142,3,FALSE),"")</f>
        <v/>
      </c>
      <c r="F558" s="330" t="str">
        <f>IFERROR(VLOOKUP(B558,'اسماء العملاء'!$A$2:$J$1270,9,FALSE),"")</f>
        <v/>
      </c>
      <c r="G558" s="330" t="str">
        <f>IFERROR(VLOOKUP(B558,'اسماء العملاء'!$A$2:$J$1270,8,FALSE),"")</f>
        <v/>
      </c>
      <c r="H558" s="321" t="str">
        <f>IFERROR(VLOOKUP(B558,'اسماء العملاء'!$A$2:$J$1270,10,FALSE),"")</f>
        <v/>
      </c>
    </row>
    <row r="559" spans="1:8" ht="21.95" customHeight="1">
      <c r="A559" s="326" t="str">
        <f t="shared" ca="1" si="8"/>
        <v/>
      </c>
      <c r="B559" s="324"/>
      <c r="C559" s="125" t="str">
        <f>IFERROR(VLOOKUP(B559,'اسماء العملاء'!$A$2:$E$142,5,FALSE),"")</f>
        <v/>
      </c>
      <c r="D559" s="126" t="str">
        <f>IFERROR(VLOOKUP(B559,'اسماء العملاء'!$A$2:$C$142,2,FALSE),"")</f>
        <v/>
      </c>
      <c r="E559" s="177" t="str">
        <f>IFERROR(VLOOKUP(B559,'اسماء العملاء'!$A$2:$C$142,3,FALSE),"")</f>
        <v/>
      </c>
      <c r="F559" s="330" t="str">
        <f>IFERROR(VLOOKUP(B559,'اسماء العملاء'!$A$2:$J$1270,9,FALSE),"")</f>
        <v/>
      </c>
      <c r="G559" s="330" t="str">
        <f>IFERROR(VLOOKUP(B559,'اسماء العملاء'!$A$2:$J$1270,8,FALSE),"")</f>
        <v/>
      </c>
      <c r="H559" s="321" t="str">
        <f>IFERROR(VLOOKUP(B559,'اسماء العملاء'!$A$2:$J$1270,10,FALSE),"")</f>
        <v/>
      </c>
    </row>
    <row r="560" spans="1:8" ht="21.95" customHeight="1">
      <c r="A560" s="326" t="str">
        <f t="shared" ca="1" si="8"/>
        <v/>
      </c>
      <c r="B560" s="324"/>
      <c r="C560" s="125" t="str">
        <f>IFERROR(VLOOKUP(B560,'اسماء العملاء'!$A$2:$E$142,5,FALSE),"")</f>
        <v/>
      </c>
      <c r="D560" s="126" t="str">
        <f>IFERROR(VLOOKUP(B560,'اسماء العملاء'!$A$2:$C$142,2,FALSE),"")</f>
        <v/>
      </c>
      <c r="E560" s="177" t="str">
        <f>IFERROR(VLOOKUP(B560,'اسماء العملاء'!$A$2:$C$142,3,FALSE),"")</f>
        <v/>
      </c>
      <c r="F560" s="330" t="str">
        <f>IFERROR(VLOOKUP(B560,'اسماء العملاء'!$A$2:$J$1270,9,FALSE),"")</f>
        <v/>
      </c>
      <c r="G560" s="330" t="str">
        <f>IFERROR(VLOOKUP(B560,'اسماء العملاء'!$A$2:$J$1270,8,FALSE),"")</f>
        <v/>
      </c>
      <c r="H560" s="321" t="str">
        <f>IFERROR(VLOOKUP(B560,'اسماء العملاء'!$A$2:$J$1270,10,FALSE),"")</f>
        <v/>
      </c>
    </row>
    <row r="561" spans="1:8" ht="21.95" customHeight="1">
      <c r="A561" s="326" t="str">
        <f t="shared" ca="1" si="8"/>
        <v/>
      </c>
      <c r="B561" s="324"/>
      <c r="C561" s="125" t="str">
        <f>IFERROR(VLOOKUP(B561,'اسماء العملاء'!$A$2:$E$142,5,FALSE),"")</f>
        <v/>
      </c>
      <c r="D561" s="126" t="str">
        <f>IFERROR(VLOOKUP(B561,'اسماء العملاء'!$A$2:$C$142,2,FALSE),"")</f>
        <v/>
      </c>
      <c r="E561" s="177" t="str">
        <f>IFERROR(VLOOKUP(B561,'اسماء العملاء'!$A$2:$C$142,3,FALSE),"")</f>
        <v/>
      </c>
      <c r="F561" s="330" t="str">
        <f>IFERROR(VLOOKUP(B561,'اسماء العملاء'!$A$2:$J$1270,9,FALSE),"")</f>
        <v/>
      </c>
      <c r="G561" s="330" t="str">
        <f>IFERROR(VLOOKUP(B561,'اسماء العملاء'!$A$2:$J$1270,8,FALSE),"")</f>
        <v/>
      </c>
      <c r="H561" s="321" t="str">
        <f>IFERROR(VLOOKUP(B561,'اسماء العملاء'!$A$2:$J$1270,10,FALSE),"")</f>
        <v/>
      </c>
    </row>
    <row r="562" spans="1:8" ht="21.95" customHeight="1">
      <c r="A562" s="326" t="str">
        <f t="shared" ca="1" si="8"/>
        <v/>
      </c>
      <c r="B562" s="324"/>
      <c r="C562" s="125" t="str">
        <f>IFERROR(VLOOKUP(B562,'اسماء العملاء'!$A$2:$E$142,5,FALSE),"")</f>
        <v/>
      </c>
      <c r="D562" s="126" t="str">
        <f>IFERROR(VLOOKUP(B562,'اسماء العملاء'!$A$2:$C$142,2,FALSE),"")</f>
        <v/>
      </c>
      <c r="E562" s="177" t="str">
        <f>IFERROR(VLOOKUP(B562,'اسماء العملاء'!$A$2:$C$142,3,FALSE),"")</f>
        <v/>
      </c>
      <c r="F562" s="330" t="str">
        <f>IFERROR(VLOOKUP(B562,'اسماء العملاء'!$A$2:$J$1270,9,FALSE),"")</f>
        <v/>
      </c>
      <c r="G562" s="330" t="str">
        <f>IFERROR(VLOOKUP(B562,'اسماء العملاء'!$A$2:$J$1270,8,FALSE),"")</f>
        <v/>
      </c>
      <c r="H562" s="321" t="str">
        <f>IFERROR(VLOOKUP(B562,'اسماء العملاء'!$A$2:$J$1270,10,FALSE),"")</f>
        <v/>
      </c>
    </row>
    <row r="563" spans="1:8" ht="21.95" customHeight="1">
      <c r="A563" s="326" t="str">
        <f t="shared" ca="1" si="8"/>
        <v/>
      </c>
      <c r="B563" s="324"/>
      <c r="C563" s="125" t="str">
        <f>IFERROR(VLOOKUP(B563,'اسماء العملاء'!$A$2:$E$142,5,FALSE),"")</f>
        <v/>
      </c>
      <c r="D563" s="126" t="str">
        <f>IFERROR(VLOOKUP(B563,'اسماء العملاء'!$A$2:$C$142,2,FALSE),"")</f>
        <v/>
      </c>
      <c r="E563" s="177" t="str">
        <f>IFERROR(VLOOKUP(B563,'اسماء العملاء'!$A$2:$C$142,3,FALSE),"")</f>
        <v/>
      </c>
      <c r="F563" s="330" t="str">
        <f>IFERROR(VLOOKUP(B563,'اسماء العملاء'!$A$2:$J$1270,9,FALSE),"")</f>
        <v/>
      </c>
      <c r="G563" s="330" t="str">
        <f>IFERROR(VLOOKUP(B563,'اسماء العملاء'!$A$2:$J$1270,8,FALSE),"")</f>
        <v/>
      </c>
      <c r="H563" s="321" t="str">
        <f>IFERROR(VLOOKUP(B563,'اسماء العملاء'!$A$2:$J$1270,10,FALSE),"")</f>
        <v/>
      </c>
    </row>
    <row r="564" spans="1:8" ht="21.95" customHeight="1">
      <c r="A564" s="326" t="str">
        <f t="shared" ca="1" si="8"/>
        <v/>
      </c>
      <c r="B564" s="324"/>
      <c r="C564" s="125" t="str">
        <f>IFERROR(VLOOKUP(B564,'اسماء العملاء'!$A$2:$E$142,5,FALSE),"")</f>
        <v/>
      </c>
      <c r="D564" s="126" t="str">
        <f>IFERROR(VLOOKUP(B564,'اسماء العملاء'!$A$2:$C$142,2,FALSE),"")</f>
        <v/>
      </c>
      <c r="E564" s="177" t="str">
        <f>IFERROR(VLOOKUP(B564,'اسماء العملاء'!$A$2:$C$142,3,FALSE),"")</f>
        <v/>
      </c>
      <c r="F564" s="330" t="str">
        <f>IFERROR(VLOOKUP(B564,'اسماء العملاء'!$A$2:$J$1270,9,FALSE),"")</f>
        <v/>
      </c>
      <c r="G564" s="330" t="str">
        <f>IFERROR(VLOOKUP(B564,'اسماء العملاء'!$A$2:$J$1270,8,FALSE),"")</f>
        <v/>
      </c>
      <c r="H564" s="321" t="str">
        <f>IFERROR(VLOOKUP(B564,'اسماء العملاء'!$A$2:$J$1270,10,FALSE),"")</f>
        <v/>
      </c>
    </row>
    <row r="565" spans="1:8" ht="21.95" customHeight="1">
      <c r="A565" s="326" t="str">
        <f t="shared" ca="1" si="8"/>
        <v/>
      </c>
      <c r="B565" s="324"/>
      <c r="C565" s="125" t="str">
        <f>IFERROR(VLOOKUP(B565,'اسماء العملاء'!$A$2:$E$142,5,FALSE),"")</f>
        <v/>
      </c>
      <c r="D565" s="126" t="str">
        <f>IFERROR(VLOOKUP(B565,'اسماء العملاء'!$A$2:$C$142,2,FALSE),"")</f>
        <v/>
      </c>
      <c r="E565" s="177" t="str">
        <f>IFERROR(VLOOKUP(B565,'اسماء العملاء'!$A$2:$C$142,3,FALSE),"")</f>
        <v/>
      </c>
      <c r="F565" s="330" t="str">
        <f>IFERROR(VLOOKUP(B565,'اسماء العملاء'!$A$2:$J$1270,9,FALSE),"")</f>
        <v/>
      </c>
      <c r="G565" s="330" t="str">
        <f>IFERROR(VLOOKUP(B565,'اسماء العملاء'!$A$2:$J$1270,8,FALSE),"")</f>
        <v/>
      </c>
      <c r="H565" s="321" t="str">
        <f>IFERROR(VLOOKUP(B565,'اسماء العملاء'!$A$2:$J$1270,10,FALSE),"")</f>
        <v/>
      </c>
    </row>
    <row r="566" spans="1:8" ht="21.95" customHeight="1">
      <c r="A566" s="326" t="str">
        <f t="shared" ca="1" si="8"/>
        <v/>
      </c>
      <c r="B566" s="324"/>
      <c r="C566" s="125" t="str">
        <f>IFERROR(VLOOKUP(B566,'اسماء العملاء'!$A$2:$E$142,5,FALSE),"")</f>
        <v/>
      </c>
      <c r="D566" s="126" t="str">
        <f>IFERROR(VLOOKUP(B566,'اسماء العملاء'!$A$2:$C$142,2,FALSE),"")</f>
        <v/>
      </c>
      <c r="E566" s="177" t="str">
        <f>IFERROR(VLOOKUP(B566,'اسماء العملاء'!$A$2:$C$142,3,FALSE),"")</f>
        <v/>
      </c>
      <c r="F566" s="330" t="str">
        <f>IFERROR(VLOOKUP(B566,'اسماء العملاء'!$A$2:$J$1270,9,FALSE),"")</f>
        <v/>
      </c>
      <c r="G566" s="330" t="str">
        <f>IFERROR(VLOOKUP(B566,'اسماء العملاء'!$A$2:$J$1270,8,FALSE),"")</f>
        <v/>
      </c>
      <c r="H566" s="321" t="str">
        <f>IFERROR(VLOOKUP(B566,'اسماء العملاء'!$A$2:$J$1270,10,FALSE),"")</f>
        <v/>
      </c>
    </row>
    <row r="567" spans="1:8" ht="21.95" customHeight="1">
      <c r="A567" s="326" t="str">
        <f t="shared" ca="1" si="8"/>
        <v/>
      </c>
      <c r="B567" s="324"/>
      <c r="C567" s="125" t="str">
        <f>IFERROR(VLOOKUP(B567,'اسماء العملاء'!$A$2:$E$142,5,FALSE),"")</f>
        <v/>
      </c>
      <c r="D567" s="126" t="str">
        <f>IFERROR(VLOOKUP(B567,'اسماء العملاء'!$A$2:$C$142,2,FALSE),"")</f>
        <v/>
      </c>
      <c r="E567" s="177" t="str">
        <f>IFERROR(VLOOKUP(B567,'اسماء العملاء'!$A$2:$C$142,3,FALSE),"")</f>
        <v/>
      </c>
      <c r="F567" s="330" t="str">
        <f>IFERROR(VLOOKUP(B567,'اسماء العملاء'!$A$2:$J$1270,9,FALSE),"")</f>
        <v/>
      </c>
      <c r="G567" s="330" t="str">
        <f>IFERROR(VLOOKUP(B567,'اسماء العملاء'!$A$2:$J$1270,8,FALSE),"")</f>
        <v/>
      </c>
      <c r="H567" s="321" t="str">
        <f>IFERROR(VLOOKUP(B567,'اسماء العملاء'!$A$2:$J$1270,10,FALSE),"")</f>
        <v/>
      </c>
    </row>
    <row r="568" spans="1:8" ht="21.95" customHeight="1">
      <c r="A568" s="326" t="str">
        <f t="shared" ca="1" si="8"/>
        <v/>
      </c>
      <c r="B568" s="324"/>
      <c r="C568" s="125" t="str">
        <f>IFERROR(VLOOKUP(B568,'اسماء العملاء'!$A$2:$E$142,5,FALSE),"")</f>
        <v/>
      </c>
      <c r="D568" s="126" t="str">
        <f>IFERROR(VLOOKUP(B568,'اسماء العملاء'!$A$2:$C$142,2,FALSE),"")</f>
        <v/>
      </c>
      <c r="E568" s="177" t="str">
        <f>IFERROR(VLOOKUP(B568,'اسماء العملاء'!$A$2:$C$142,3,FALSE),"")</f>
        <v/>
      </c>
      <c r="F568" s="330" t="str">
        <f>IFERROR(VLOOKUP(B568,'اسماء العملاء'!$A$2:$J$1270,9,FALSE),"")</f>
        <v/>
      </c>
      <c r="G568" s="330" t="str">
        <f>IFERROR(VLOOKUP(B568,'اسماء العملاء'!$A$2:$J$1270,8,FALSE),"")</f>
        <v/>
      </c>
      <c r="H568" s="321" t="str">
        <f>IFERROR(VLOOKUP(B568,'اسماء العملاء'!$A$2:$J$1270,10,FALSE),"")</f>
        <v/>
      </c>
    </row>
    <row r="569" spans="1:8" ht="21.95" customHeight="1">
      <c r="A569" s="326" t="str">
        <f t="shared" ca="1" si="8"/>
        <v/>
      </c>
      <c r="B569" s="324"/>
      <c r="C569" s="125" t="str">
        <f>IFERROR(VLOOKUP(B569,'اسماء العملاء'!$A$2:$E$142,5,FALSE),"")</f>
        <v/>
      </c>
      <c r="D569" s="126" t="str">
        <f>IFERROR(VLOOKUP(B569,'اسماء العملاء'!$A$2:$C$142,2,FALSE),"")</f>
        <v/>
      </c>
      <c r="E569" s="177" t="str">
        <f>IFERROR(VLOOKUP(B569,'اسماء العملاء'!$A$2:$C$142,3,FALSE),"")</f>
        <v/>
      </c>
      <c r="F569" s="330" t="str">
        <f>IFERROR(VLOOKUP(B569,'اسماء العملاء'!$A$2:$J$1270,9,FALSE),"")</f>
        <v/>
      </c>
      <c r="G569" s="330" t="str">
        <f>IFERROR(VLOOKUP(B569,'اسماء العملاء'!$A$2:$J$1270,8,FALSE),"")</f>
        <v/>
      </c>
      <c r="H569" s="321" t="str">
        <f>IFERROR(VLOOKUP(B569,'اسماء العملاء'!$A$2:$J$1270,10,FALSE),"")</f>
        <v/>
      </c>
    </row>
    <row r="570" spans="1:8" ht="21.95" customHeight="1">
      <c r="A570" s="326" t="str">
        <f t="shared" ca="1" si="8"/>
        <v/>
      </c>
      <c r="B570" s="324"/>
      <c r="C570" s="125" t="str">
        <f>IFERROR(VLOOKUP(B570,'اسماء العملاء'!$A$2:$E$142,5,FALSE),"")</f>
        <v/>
      </c>
      <c r="D570" s="126" t="str">
        <f>IFERROR(VLOOKUP(B570,'اسماء العملاء'!$A$2:$C$142,2,FALSE),"")</f>
        <v/>
      </c>
      <c r="E570" s="177" t="str">
        <f>IFERROR(VLOOKUP(B570,'اسماء العملاء'!$A$2:$C$142,3,FALSE),"")</f>
        <v/>
      </c>
      <c r="F570" s="330" t="str">
        <f>IFERROR(VLOOKUP(B570,'اسماء العملاء'!$A$2:$J$1270,9,FALSE),"")</f>
        <v/>
      </c>
      <c r="G570" s="330" t="str">
        <f>IFERROR(VLOOKUP(B570,'اسماء العملاء'!$A$2:$J$1270,8,FALSE),"")</f>
        <v/>
      </c>
      <c r="H570" s="321" t="str">
        <f>IFERROR(VLOOKUP(B570,'اسماء العملاء'!$A$2:$J$1270,10,FALSE),"")</f>
        <v/>
      </c>
    </row>
    <row r="571" spans="1:8" ht="21.95" customHeight="1">
      <c r="A571" s="326" t="str">
        <f t="shared" ca="1" si="8"/>
        <v/>
      </c>
      <c r="B571" s="324"/>
      <c r="C571" s="125" t="str">
        <f>IFERROR(VLOOKUP(B571,'اسماء العملاء'!$A$2:$E$142,5,FALSE),"")</f>
        <v/>
      </c>
      <c r="D571" s="126" t="str">
        <f>IFERROR(VLOOKUP(B571,'اسماء العملاء'!$A$2:$C$142,2,FALSE),"")</f>
        <v/>
      </c>
      <c r="E571" s="177" t="str">
        <f>IFERROR(VLOOKUP(B571,'اسماء العملاء'!$A$2:$C$142,3,FALSE),"")</f>
        <v/>
      </c>
      <c r="F571" s="330" t="str">
        <f>IFERROR(VLOOKUP(B571,'اسماء العملاء'!$A$2:$J$1270,9,FALSE),"")</f>
        <v/>
      </c>
      <c r="G571" s="330" t="str">
        <f>IFERROR(VLOOKUP(B571,'اسماء العملاء'!$A$2:$J$1270,8,FALSE),"")</f>
        <v/>
      </c>
      <c r="H571" s="321" t="str">
        <f>IFERROR(VLOOKUP(B571,'اسماء العملاء'!$A$2:$J$1270,10,FALSE),"")</f>
        <v/>
      </c>
    </row>
    <row r="572" spans="1:8" ht="21.95" customHeight="1">
      <c r="A572" s="326" t="str">
        <f t="shared" ca="1" si="8"/>
        <v/>
      </c>
      <c r="B572" s="324"/>
      <c r="C572" s="125" t="str">
        <f>IFERROR(VLOOKUP(B572,'اسماء العملاء'!$A$2:$E$142,5,FALSE),"")</f>
        <v/>
      </c>
      <c r="D572" s="126" t="str">
        <f>IFERROR(VLOOKUP(B572,'اسماء العملاء'!$A$2:$C$142,2,FALSE),"")</f>
        <v/>
      </c>
      <c r="E572" s="177" t="str">
        <f>IFERROR(VLOOKUP(B572,'اسماء العملاء'!$A$2:$C$142,3,FALSE),"")</f>
        <v/>
      </c>
      <c r="F572" s="330" t="str">
        <f>IFERROR(VLOOKUP(B572,'اسماء العملاء'!$A$2:$J$1270,9,FALSE),"")</f>
        <v/>
      </c>
      <c r="G572" s="330" t="str">
        <f>IFERROR(VLOOKUP(B572,'اسماء العملاء'!$A$2:$J$1270,8,FALSE),"")</f>
        <v/>
      </c>
      <c r="H572" s="321" t="str">
        <f>IFERROR(VLOOKUP(B572,'اسماء العملاء'!$A$2:$J$1270,10,FALSE),"")</f>
        <v/>
      </c>
    </row>
    <row r="573" spans="1:8" ht="21.95" customHeight="1">
      <c r="A573" s="326" t="str">
        <f t="shared" ca="1" si="8"/>
        <v/>
      </c>
      <c r="B573" s="324"/>
      <c r="C573" s="125" t="str">
        <f>IFERROR(VLOOKUP(B573,'اسماء العملاء'!$A$2:$E$142,5,FALSE),"")</f>
        <v/>
      </c>
      <c r="D573" s="126" t="str">
        <f>IFERROR(VLOOKUP(B573,'اسماء العملاء'!$A$2:$C$142,2,FALSE),"")</f>
        <v/>
      </c>
      <c r="E573" s="177" t="str">
        <f>IFERROR(VLOOKUP(B573,'اسماء العملاء'!$A$2:$C$142,3,FALSE),"")</f>
        <v/>
      </c>
      <c r="F573" s="330" t="str">
        <f>IFERROR(VLOOKUP(B573,'اسماء العملاء'!$A$2:$J$1270,9,FALSE),"")</f>
        <v/>
      </c>
      <c r="G573" s="330" t="str">
        <f>IFERROR(VLOOKUP(B573,'اسماء العملاء'!$A$2:$J$1270,8,FALSE),"")</f>
        <v/>
      </c>
      <c r="H573" s="321" t="str">
        <f>IFERROR(VLOOKUP(B573,'اسماء العملاء'!$A$2:$J$1270,10,FALSE),"")</f>
        <v/>
      </c>
    </row>
    <row r="574" spans="1:8" ht="21.95" customHeight="1">
      <c r="A574" s="326" t="str">
        <f t="shared" ca="1" si="8"/>
        <v/>
      </c>
      <c r="B574" s="324"/>
      <c r="C574" s="125" t="str">
        <f>IFERROR(VLOOKUP(B574,'اسماء العملاء'!$A$2:$E$142,5,FALSE),"")</f>
        <v/>
      </c>
      <c r="D574" s="126" t="str">
        <f>IFERROR(VLOOKUP(B574,'اسماء العملاء'!$A$2:$C$142,2,FALSE),"")</f>
        <v/>
      </c>
      <c r="E574" s="177" t="str">
        <f>IFERROR(VLOOKUP(B574,'اسماء العملاء'!$A$2:$C$142,3,FALSE),"")</f>
        <v/>
      </c>
      <c r="F574" s="330" t="str">
        <f>IFERROR(VLOOKUP(B574,'اسماء العملاء'!$A$2:$J$1270,9,FALSE),"")</f>
        <v/>
      </c>
      <c r="G574" s="330" t="str">
        <f>IFERROR(VLOOKUP(B574,'اسماء العملاء'!$A$2:$J$1270,8,FALSE),"")</f>
        <v/>
      </c>
      <c r="H574" s="321" t="str">
        <f>IFERROR(VLOOKUP(B574,'اسماء العملاء'!$A$2:$J$1270,10,FALSE),"")</f>
        <v/>
      </c>
    </row>
    <row r="575" spans="1:8" ht="21.95" customHeight="1">
      <c r="A575" s="326" t="str">
        <f t="shared" ca="1" si="8"/>
        <v/>
      </c>
      <c r="B575" s="324"/>
      <c r="C575" s="125" t="str">
        <f>IFERROR(VLOOKUP(B575,'اسماء العملاء'!$A$2:$E$142,5,FALSE),"")</f>
        <v/>
      </c>
      <c r="D575" s="126" t="str">
        <f>IFERROR(VLOOKUP(B575,'اسماء العملاء'!$A$2:$C$142,2,FALSE),"")</f>
        <v/>
      </c>
      <c r="E575" s="177" t="str">
        <f>IFERROR(VLOOKUP(B575,'اسماء العملاء'!$A$2:$C$142,3,FALSE),"")</f>
        <v/>
      </c>
      <c r="F575" s="330" t="str">
        <f>IFERROR(VLOOKUP(B575,'اسماء العملاء'!$A$2:$J$1270,9,FALSE),"")</f>
        <v/>
      </c>
      <c r="G575" s="330" t="str">
        <f>IFERROR(VLOOKUP(B575,'اسماء العملاء'!$A$2:$J$1270,8,FALSE),"")</f>
        <v/>
      </c>
      <c r="H575" s="321" t="str">
        <f>IFERROR(VLOOKUP(B575,'اسماء العملاء'!$A$2:$J$1270,10,FALSE),"")</f>
        <v/>
      </c>
    </row>
    <row r="576" spans="1:8" ht="21.95" customHeight="1">
      <c r="A576" s="326" t="str">
        <f t="shared" ca="1" si="8"/>
        <v/>
      </c>
      <c r="B576" s="324"/>
      <c r="C576" s="125" t="str">
        <f>IFERROR(VLOOKUP(B576,'اسماء العملاء'!$A$2:$E$142,5,FALSE),"")</f>
        <v/>
      </c>
      <c r="D576" s="126" t="str">
        <f>IFERROR(VLOOKUP(B576,'اسماء العملاء'!$A$2:$C$142,2,FALSE),"")</f>
        <v/>
      </c>
      <c r="E576" s="177" t="str">
        <f>IFERROR(VLOOKUP(B576,'اسماء العملاء'!$A$2:$C$142,3,FALSE),"")</f>
        <v/>
      </c>
      <c r="F576" s="330" t="str">
        <f>IFERROR(VLOOKUP(B576,'اسماء العملاء'!$A$2:$J$1270,9,FALSE),"")</f>
        <v/>
      </c>
      <c r="G576" s="330" t="str">
        <f>IFERROR(VLOOKUP(B576,'اسماء العملاء'!$A$2:$J$1270,8,FALSE),"")</f>
        <v/>
      </c>
      <c r="H576" s="321" t="str">
        <f>IFERROR(VLOOKUP(B576,'اسماء العملاء'!$A$2:$J$1270,10,FALSE),"")</f>
        <v/>
      </c>
    </row>
    <row r="577" spans="1:8" ht="21.95" customHeight="1">
      <c r="A577" s="326" t="str">
        <f t="shared" ca="1" si="8"/>
        <v/>
      </c>
      <c r="B577" s="324"/>
      <c r="C577" s="125" t="str">
        <f>IFERROR(VLOOKUP(B577,'اسماء العملاء'!$A$2:$E$142,5,FALSE),"")</f>
        <v/>
      </c>
      <c r="D577" s="126" t="str">
        <f>IFERROR(VLOOKUP(B577,'اسماء العملاء'!$A$2:$C$142,2,FALSE),"")</f>
        <v/>
      </c>
      <c r="E577" s="177" t="str">
        <f>IFERROR(VLOOKUP(B577,'اسماء العملاء'!$A$2:$C$142,3,FALSE),"")</f>
        <v/>
      </c>
      <c r="F577" s="330" t="str">
        <f>IFERROR(VLOOKUP(B577,'اسماء العملاء'!$A$2:$J$1270,9,FALSE),"")</f>
        <v/>
      </c>
      <c r="G577" s="330" t="str">
        <f>IFERROR(VLOOKUP(B577,'اسماء العملاء'!$A$2:$J$1270,8,FALSE),"")</f>
        <v/>
      </c>
      <c r="H577" s="321" t="str">
        <f>IFERROR(VLOOKUP(B577,'اسماء العملاء'!$A$2:$J$1270,10,FALSE),"")</f>
        <v/>
      </c>
    </row>
    <row r="578" spans="1:8" ht="21.95" customHeight="1">
      <c r="A578" s="326" t="str">
        <f t="shared" ca="1" si="8"/>
        <v/>
      </c>
      <c r="B578" s="324"/>
      <c r="C578" s="125" t="str">
        <f>IFERROR(VLOOKUP(B578,'اسماء العملاء'!$A$2:$E$142,5,FALSE),"")</f>
        <v/>
      </c>
      <c r="D578" s="126" t="str">
        <f>IFERROR(VLOOKUP(B578,'اسماء العملاء'!$A$2:$C$142,2,FALSE),"")</f>
        <v/>
      </c>
      <c r="E578" s="177" t="str">
        <f>IFERROR(VLOOKUP(B578,'اسماء العملاء'!$A$2:$C$142,3,FALSE),"")</f>
        <v/>
      </c>
      <c r="F578" s="330" t="str">
        <f>IFERROR(VLOOKUP(B578,'اسماء العملاء'!$A$2:$J$1270,9,FALSE),"")</f>
        <v/>
      </c>
      <c r="G578" s="330" t="str">
        <f>IFERROR(VLOOKUP(B578,'اسماء العملاء'!$A$2:$J$1270,8,FALSE),"")</f>
        <v/>
      </c>
      <c r="H578" s="321" t="str">
        <f>IFERROR(VLOOKUP(B578,'اسماء العملاء'!$A$2:$J$1270,10,FALSE),"")</f>
        <v/>
      </c>
    </row>
    <row r="579" spans="1:8" ht="21.95" customHeight="1">
      <c r="A579" s="326" t="str">
        <f t="shared" ca="1" si="8"/>
        <v/>
      </c>
      <c r="B579" s="324"/>
      <c r="C579" s="125" t="str">
        <f>IFERROR(VLOOKUP(B579,'اسماء العملاء'!$A$2:$E$142,5,FALSE),"")</f>
        <v/>
      </c>
      <c r="D579" s="126" t="str">
        <f>IFERROR(VLOOKUP(B579,'اسماء العملاء'!$A$2:$C$142,2,FALSE),"")</f>
        <v/>
      </c>
      <c r="E579" s="177" t="str">
        <f>IFERROR(VLOOKUP(B579,'اسماء العملاء'!$A$2:$C$142,3,FALSE),"")</f>
        <v/>
      </c>
      <c r="F579" s="330" t="str">
        <f>IFERROR(VLOOKUP(B579,'اسماء العملاء'!$A$2:$J$1270,9,FALSE),"")</f>
        <v/>
      </c>
      <c r="G579" s="330" t="str">
        <f>IFERROR(VLOOKUP(B579,'اسماء العملاء'!$A$2:$J$1270,8,FALSE),"")</f>
        <v/>
      </c>
      <c r="H579" s="321" t="str">
        <f>IFERROR(VLOOKUP(B579,'اسماء العملاء'!$A$2:$J$1270,10,FALSE),"")</f>
        <v/>
      </c>
    </row>
    <row r="580" spans="1:8" ht="21.95" customHeight="1">
      <c r="A580" s="326" t="str">
        <f t="shared" ref="A580:A643" ca="1" si="9">IF(B580="","",TODAY())</f>
        <v/>
      </c>
      <c r="B580" s="324"/>
      <c r="C580" s="125" t="str">
        <f>IFERROR(VLOOKUP(B580,'اسماء العملاء'!$A$2:$E$142,5,FALSE),"")</f>
        <v/>
      </c>
      <c r="D580" s="126" t="str">
        <f>IFERROR(VLOOKUP(B580,'اسماء العملاء'!$A$2:$C$142,2,FALSE),"")</f>
        <v/>
      </c>
      <c r="E580" s="177" t="str">
        <f>IFERROR(VLOOKUP(B580,'اسماء العملاء'!$A$2:$C$142,3,FALSE),"")</f>
        <v/>
      </c>
      <c r="F580" s="330" t="str">
        <f>IFERROR(VLOOKUP(B580,'اسماء العملاء'!$A$2:$J$1270,9,FALSE),"")</f>
        <v/>
      </c>
      <c r="G580" s="330" t="str">
        <f>IFERROR(VLOOKUP(B580,'اسماء العملاء'!$A$2:$J$1270,8,FALSE),"")</f>
        <v/>
      </c>
      <c r="H580" s="321" t="str">
        <f>IFERROR(VLOOKUP(B580,'اسماء العملاء'!$A$2:$J$1270,10,FALSE),"")</f>
        <v/>
      </c>
    </row>
    <row r="581" spans="1:8" ht="21.95" customHeight="1">
      <c r="A581" s="326" t="str">
        <f t="shared" ca="1" si="9"/>
        <v/>
      </c>
      <c r="B581" s="324"/>
      <c r="C581" s="125" t="str">
        <f>IFERROR(VLOOKUP(B581,'اسماء العملاء'!$A$2:$E$142,5,FALSE),"")</f>
        <v/>
      </c>
      <c r="D581" s="126" t="str">
        <f>IFERROR(VLOOKUP(B581,'اسماء العملاء'!$A$2:$C$142,2,FALSE),"")</f>
        <v/>
      </c>
      <c r="E581" s="177" t="str">
        <f>IFERROR(VLOOKUP(B581,'اسماء العملاء'!$A$2:$C$142,3,FALSE),"")</f>
        <v/>
      </c>
      <c r="F581" s="330" t="str">
        <f>IFERROR(VLOOKUP(B581,'اسماء العملاء'!$A$2:$J$1270,9,FALSE),"")</f>
        <v/>
      </c>
      <c r="G581" s="330" t="str">
        <f>IFERROR(VLOOKUP(B581,'اسماء العملاء'!$A$2:$J$1270,8,FALSE),"")</f>
        <v/>
      </c>
      <c r="H581" s="321" t="str">
        <f>IFERROR(VLOOKUP(B581,'اسماء العملاء'!$A$2:$J$1270,10,FALSE),"")</f>
        <v/>
      </c>
    </row>
    <row r="582" spans="1:8" ht="21.95" customHeight="1">
      <c r="A582" s="326" t="str">
        <f t="shared" ca="1" si="9"/>
        <v/>
      </c>
      <c r="B582" s="324"/>
      <c r="C582" s="125" t="str">
        <f>IFERROR(VLOOKUP(B582,'اسماء العملاء'!$A$2:$E$142,5,FALSE),"")</f>
        <v/>
      </c>
      <c r="D582" s="126" t="str">
        <f>IFERROR(VLOOKUP(B582,'اسماء العملاء'!$A$2:$C$142,2,FALSE),"")</f>
        <v/>
      </c>
      <c r="E582" s="177" t="str">
        <f>IFERROR(VLOOKUP(B582,'اسماء العملاء'!$A$2:$C$142,3,FALSE),"")</f>
        <v/>
      </c>
      <c r="F582" s="330" t="str">
        <f>IFERROR(VLOOKUP(B582,'اسماء العملاء'!$A$2:$J$1270,9,FALSE),"")</f>
        <v/>
      </c>
      <c r="G582" s="330" t="str">
        <f>IFERROR(VLOOKUP(B582,'اسماء العملاء'!$A$2:$J$1270,8,FALSE),"")</f>
        <v/>
      </c>
      <c r="H582" s="321" t="str">
        <f>IFERROR(VLOOKUP(B582,'اسماء العملاء'!$A$2:$J$1270,10,FALSE),"")</f>
        <v/>
      </c>
    </row>
    <row r="583" spans="1:8" ht="21.95" customHeight="1">
      <c r="A583" s="326" t="str">
        <f t="shared" ca="1" si="9"/>
        <v/>
      </c>
      <c r="B583" s="324"/>
      <c r="C583" s="125" t="str">
        <f>IFERROR(VLOOKUP(B583,'اسماء العملاء'!$A$2:$E$142,5,FALSE),"")</f>
        <v/>
      </c>
      <c r="D583" s="126" t="str">
        <f>IFERROR(VLOOKUP(B583,'اسماء العملاء'!$A$2:$C$142,2,FALSE),"")</f>
        <v/>
      </c>
      <c r="E583" s="177" t="str">
        <f>IFERROR(VLOOKUP(B583,'اسماء العملاء'!$A$2:$C$142,3,FALSE),"")</f>
        <v/>
      </c>
      <c r="F583" s="330" t="str">
        <f>IFERROR(VLOOKUP(B583,'اسماء العملاء'!$A$2:$J$1270,9,FALSE),"")</f>
        <v/>
      </c>
      <c r="G583" s="330" t="str">
        <f>IFERROR(VLOOKUP(B583,'اسماء العملاء'!$A$2:$J$1270,8,FALSE),"")</f>
        <v/>
      </c>
      <c r="H583" s="321" t="str">
        <f>IFERROR(VLOOKUP(B583,'اسماء العملاء'!$A$2:$J$1270,10,FALSE),"")</f>
        <v/>
      </c>
    </row>
    <row r="584" spans="1:8" ht="21.95" customHeight="1">
      <c r="A584" s="326" t="str">
        <f t="shared" ca="1" si="9"/>
        <v/>
      </c>
      <c r="B584" s="324"/>
      <c r="C584" s="125" t="str">
        <f>IFERROR(VLOOKUP(B584,'اسماء العملاء'!$A$2:$E$142,5,FALSE),"")</f>
        <v/>
      </c>
      <c r="D584" s="126" t="str">
        <f>IFERROR(VLOOKUP(B584,'اسماء العملاء'!$A$2:$C$142,2,FALSE),"")</f>
        <v/>
      </c>
      <c r="E584" s="177" t="str">
        <f>IFERROR(VLOOKUP(B584,'اسماء العملاء'!$A$2:$C$142,3,FALSE),"")</f>
        <v/>
      </c>
      <c r="F584" s="330" t="str">
        <f>IFERROR(VLOOKUP(B584,'اسماء العملاء'!$A$2:$J$1270,9,FALSE),"")</f>
        <v/>
      </c>
      <c r="G584" s="330" t="str">
        <f>IFERROR(VLOOKUP(B584,'اسماء العملاء'!$A$2:$J$1270,8,FALSE),"")</f>
        <v/>
      </c>
      <c r="H584" s="321" t="str">
        <f>IFERROR(VLOOKUP(B584,'اسماء العملاء'!$A$2:$J$1270,10,FALSE),"")</f>
        <v/>
      </c>
    </row>
    <row r="585" spans="1:8" ht="21.95" customHeight="1">
      <c r="A585" s="326" t="str">
        <f t="shared" ca="1" si="9"/>
        <v/>
      </c>
      <c r="B585" s="324"/>
      <c r="C585" s="125" t="str">
        <f>IFERROR(VLOOKUP(B585,'اسماء العملاء'!$A$2:$E$142,5,FALSE),"")</f>
        <v/>
      </c>
      <c r="D585" s="126" t="str">
        <f>IFERROR(VLOOKUP(B585,'اسماء العملاء'!$A$2:$C$142,2,FALSE),"")</f>
        <v/>
      </c>
      <c r="E585" s="177" t="str">
        <f>IFERROR(VLOOKUP(B585,'اسماء العملاء'!$A$2:$C$142,3,FALSE),"")</f>
        <v/>
      </c>
      <c r="F585" s="330" t="str">
        <f>IFERROR(VLOOKUP(B585,'اسماء العملاء'!$A$2:$J$1270,9,FALSE),"")</f>
        <v/>
      </c>
      <c r="G585" s="330" t="str">
        <f>IFERROR(VLOOKUP(B585,'اسماء العملاء'!$A$2:$J$1270,8,FALSE),"")</f>
        <v/>
      </c>
      <c r="H585" s="321" t="str">
        <f>IFERROR(VLOOKUP(B585,'اسماء العملاء'!$A$2:$J$1270,10,FALSE),"")</f>
        <v/>
      </c>
    </row>
    <row r="586" spans="1:8" ht="21.95" customHeight="1">
      <c r="A586" s="326" t="str">
        <f t="shared" ca="1" si="9"/>
        <v/>
      </c>
      <c r="B586" s="324"/>
      <c r="C586" s="125" t="str">
        <f>IFERROR(VLOOKUP(B586,'اسماء العملاء'!$A$2:$E$142,5,FALSE),"")</f>
        <v/>
      </c>
      <c r="D586" s="126" t="str">
        <f>IFERROR(VLOOKUP(B586,'اسماء العملاء'!$A$2:$C$142,2,FALSE),"")</f>
        <v/>
      </c>
      <c r="E586" s="177" t="str">
        <f>IFERROR(VLOOKUP(B586,'اسماء العملاء'!$A$2:$C$142,3,FALSE),"")</f>
        <v/>
      </c>
      <c r="F586" s="330" t="str">
        <f>IFERROR(VLOOKUP(B586,'اسماء العملاء'!$A$2:$J$1270,9,FALSE),"")</f>
        <v/>
      </c>
      <c r="G586" s="330" t="str">
        <f>IFERROR(VLOOKUP(B586,'اسماء العملاء'!$A$2:$J$1270,8,FALSE),"")</f>
        <v/>
      </c>
      <c r="H586" s="321" t="str">
        <f>IFERROR(VLOOKUP(B586,'اسماء العملاء'!$A$2:$J$1270,10,FALSE),"")</f>
        <v/>
      </c>
    </row>
    <row r="587" spans="1:8" ht="21.95" customHeight="1">
      <c r="A587" s="326" t="str">
        <f t="shared" ca="1" si="9"/>
        <v/>
      </c>
      <c r="B587" s="324"/>
      <c r="C587" s="125" t="str">
        <f>IFERROR(VLOOKUP(B587,'اسماء العملاء'!$A$2:$E$142,5,FALSE),"")</f>
        <v/>
      </c>
      <c r="D587" s="126" t="str">
        <f>IFERROR(VLOOKUP(B587,'اسماء العملاء'!$A$2:$C$142,2,FALSE),"")</f>
        <v/>
      </c>
      <c r="E587" s="177" t="str">
        <f>IFERROR(VLOOKUP(B587,'اسماء العملاء'!$A$2:$C$142,3,FALSE),"")</f>
        <v/>
      </c>
      <c r="F587" s="330" t="str">
        <f>IFERROR(VLOOKUP(B587,'اسماء العملاء'!$A$2:$J$1270,9,FALSE),"")</f>
        <v/>
      </c>
      <c r="G587" s="330" t="str">
        <f>IFERROR(VLOOKUP(B587,'اسماء العملاء'!$A$2:$J$1270,8,FALSE),"")</f>
        <v/>
      </c>
      <c r="H587" s="321" t="str">
        <f>IFERROR(VLOOKUP(B587,'اسماء العملاء'!$A$2:$J$1270,10,FALSE),"")</f>
        <v/>
      </c>
    </row>
    <row r="588" spans="1:8" ht="21.95" customHeight="1">
      <c r="A588" s="326" t="str">
        <f t="shared" ca="1" si="9"/>
        <v/>
      </c>
      <c r="B588" s="324"/>
      <c r="C588" s="125" t="str">
        <f>IFERROR(VLOOKUP(B588,'اسماء العملاء'!$A$2:$E$142,5,FALSE),"")</f>
        <v/>
      </c>
      <c r="D588" s="126" t="str">
        <f>IFERROR(VLOOKUP(B588,'اسماء العملاء'!$A$2:$C$142,2,FALSE),"")</f>
        <v/>
      </c>
      <c r="E588" s="177" t="str">
        <f>IFERROR(VLOOKUP(B588,'اسماء العملاء'!$A$2:$C$142,3,FALSE),"")</f>
        <v/>
      </c>
      <c r="F588" s="330" t="str">
        <f>IFERROR(VLOOKUP(B588,'اسماء العملاء'!$A$2:$J$1270,9,FALSE),"")</f>
        <v/>
      </c>
      <c r="G588" s="330" t="str">
        <f>IFERROR(VLOOKUP(B588,'اسماء العملاء'!$A$2:$J$1270,8,FALSE),"")</f>
        <v/>
      </c>
      <c r="H588" s="321" t="str">
        <f>IFERROR(VLOOKUP(B588,'اسماء العملاء'!$A$2:$J$1270,10,FALSE),"")</f>
        <v/>
      </c>
    </row>
    <row r="589" spans="1:8" ht="21.95" customHeight="1">
      <c r="A589" s="326" t="str">
        <f t="shared" ca="1" si="9"/>
        <v/>
      </c>
      <c r="B589" s="324"/>
      <c r="C589" s="125" t="str">
        <f>IFERROR(VLOOKUP(B589,'اسماء العملاء'!$A$2:$E$142,5,FALSE),"")</f>
        <v/>
      </c>
      <c r="D589" s="126" t="str">
        <f>IFERROR(VLOOKUP(B589,'اسماء العملاء'!$A$2:$C$142,2,FALSE),"")</f>
        <v/>
      </c>
      <c r="E589" s="177" t="str">
        <f>IFERROR(VLOOKUP(B589,'اسماء العملاء'!$A$2:$C$142,3,FALSE),"")</f>
        <v/>
      </c>
      <c r="F589" s="330" t="str">
        <f>IFERROR(VLOOKUP(B589,'اسماء العملاء'!$A$2:$J$1270,9,FALSE),"")</f>
        <v/>
      </c>
      <c r="G589" s="330" t="str">
        <f>IFERROR(VLOOKUP(B589,'اسماء العملاء'!$A$2:$J$1270,8,FALSE),"")</f>
        <v/>
      </c>
      <c r="H589" s="321" t="str">
        <f>IFERROR(VLOOKUP(B589,'اسماء العملاء'!$A$2:$J$1270,10,FALSE),"")</f>
        <v/>
      </c>
    </row>
    <row r="590" spans="1:8" ht="21.95" customHeight="1">
      <c r="A590" s="326" t="str">
        <f t="shared" ca="1" si="9"/>
        <v/>
      </c>
      <c r="B590" s="324"/>
      <c r="C590" s="125" t="str">
        <f>IFERROR(VLOOKUP(B590,'اسماء العملاء'!$A$2:$E$142,5,FALSE),"")</f>
        <v/>
      </c>
      <c r="D590" s="126" t="str">
        <f>IFERROR(VLOOKUP(B590,'اسماء العملاء'!$A$2:$C$142,2,FALSE),"")</f>
        <v/>
      </c>
      <c r="E590" s="177" t="str">
        <f>IFERROR(VLOOKUP(B590,'اسماء العملاء'!$A$2:$C$142,3,FALSE),"")</f>
        <v/>
      </c>
      <c r="F590" s="330" t="str">
        <f>IFERROR(VLOOKUP(B590,'اسماء العملاء'!$A$2:$J$1270,9,FALSE),"")</f>
        <v/>
      </c>
      <c r="G590" s="330" t="str">
        <f>IFERROR(VLOOKUP(B590,'اسماء العملاء'!$A$2:$J$1270,8,FALSE),"")</f>
        <v/>
      </c>
      <c r="H590" s="321" t="str">
        <f>IFERROR(VLOOKUP(B590,'اسماء العملاء'!$A$2:$J$1270,10,FALSE),"")</f>
        <v/>
      </c>
    </row>
    <row r="591" spans="1:8" ht="21.95" customHeight="1">
      <c r="A591" s="326" t="str">
        <f t="shared" ca="1" si="9"/>
        <v/>
      </c>
      <c r="B591" s="324"/>
      <c r="C591" s="125" t="str">
        <f>IFERROR(VLOOKUP(B591,'اسماء العملاء'!$A$2:$E$142,5,FALSE),"")</f>
        <v/>
      </c>
      <c r="D591" s="126" t="str">
        <f>IFERROR(VLOOKUP(B591,'اسماء العملاء'!$A$2:$C$142,2,FALSE),"")</f>
        <v/>
      </c>
      <c r="E591" s="177" t="str">
        <f>IFERROR(VLOOKUP(B591,'اسماء العملاء'!$A$2:$C$142,3,FALSE),"")</f>
        <v/>
      </c>
      <c r="F591" s="330" t="str">
        <f>IFERROR(VLOOKUP(B591,'اسماء العملاء'!$A$2:$J$1270,9,FALSE),"")</f>
        <v/>
      </c>
      <c r="G591" s="330" t="str">
        <f>IFERROR(VLOOKUP(B591,'اسماء العملاء'!$A$2:$J$1270,8,FALSE),"")</f>
        <v/>
      </c>
      <c r="H591" s="321" t="str">
        <f>IFERROR(VLOOKUP(B591,'اسماء العملاء'!$A$2:$J$1270,10,FALSE),"")</f>
        <v/>
      </c>
    </row>
    <row r="592" spans="1:8" ht="21.95" customHeight="1">
      <c r="A592" s="326" t="str">
        <f t="shared" ca="1" si="9"/>
        <v/>
      </c>
      <c r="B592" s="324"/>
      <c r="C592" s="125" t="str">
        <f>IFERROR(VLOOKUP(B592,'اسماء العملاء'!$A$2:$E$142,5,FALSE),"")</f>
        <v/>
      </c>
      <c r="D592" s="126" t="str">
        <f>IFERROR(VLOOKUP(B592,'اسماء العملاء'!$A$2:$C$142,2,FALSE),"")</f>
        <v/>
      </c>
      <c r="E592" s="177" t="str">
        <f>IFERROR(VLOOKUP(B592,'اسماء العملاء'!$A$2:$C$142,3,FALSE),"")</f>
        <v/>
      </c>
      <c r="F592" s="330" t="str">
        <f>IFERROR(VLOOKUP(B592,'اسماء العملاء'!$A$2:$J$1270,9,FALSE),"")</f>
        <v/>
      </c>
      <c r="G592" s="330" t="str">
        <f>IFERROR(VLOOKUP(B592,'اسماء العملاء'!$A$2:$J$1270,8,FALSE),"")</f>
        <v/>
      </c>
      <c r="H592" s="321" t="str">
        <f>IFERROR(VLOOKUP(B592,'اسماء العملاء'!$A$2:$J$1270,10,FALSE),"")</f>
        <v/>
      </c>
    </row>
    <row r="593" spans="1:8" ht="21.95" customHeight="1">
      <c r="A593" s="326" t="str">
        <f t="shared" ca="1" si="9"/>
        <v/>
      </c>
      <c r="B593" s="324"/>
      <c r="C593" s="125" t="str">
        <f>IFERROR(VLOOKUP(B593,'اسماء العملاء'!$A$2:$E$142,5,FALSE),"")</f>
        <v/>
      </c>
      <c r="D593" s="126" t="str">
        <f>IFERROR(VLOOKUP(B593,'اسماء العملاء'!$A$2:$C$142,2,FALSE),"")</f>
        <v/>
      </c>
      <c r="E593" s="177" t="str">
        <f>IFERROR(VLOOKUP(B593,'اسماء العملاء'!$A$2:$C$142,3,FALSE),"")</f>
        <v/>
      </c>
      <c r="F593" s="330" t="str">
        <f>IFERROR(VLOOKUP(B593,'اسماء العملاء'!$A$2:$J$1270,9,FALSE),"")</f>
        <v/>
      </c>
      <c r="G593" s="330" t="str">
        <f>IFERROR(VLOOKUP(B593,'اسماء العملاء'!$A$2:$J$1270,8,FALSE),"")</f>
        <v/>
      </c>
      <c r="H593" s="321" t="str">
        <f>IFERROR(VLOOKUP(B593,'اسماء العملاء'!$A$2:$J$1270,10,FALSE),"")</f>
        <v/>
      </c>
    </row>
    <row r="594" spans="1:8" ht="21.95" customHeight="1">
      <c r="A594" s="326" t="str">
        <f t="shared" ca="1" si="9"/>
        <v/>
      </c>
      <c r="B594" s="324"/>
      <c r="C594" s="125" t="str">
        <f>IFERROR(VLOOKUP(B594,'اسماء العملاء'!$A$2:$E$142,5,FALSE),"")</f>
        <v/>
      </c>
      <c r="D594" s="126" t="str">
        <f>IFERROR(VLOOKUP(B594,'اسماء العملاء'!$A$2:$C$142,2,FALSE),"")</f>
        <v/>
      </c>
      <c r="E594" s="177" t="str">
        <f>IFERROR(VLOOKUP(B594,'اسماء العملاء'!$A$2:$C$142,3,FALSE),"")</f>
        <v/>
      </c>
      <c r="F594" s="330" t="str">
        <f>IFERROR(VLOOKUP(B594,'اسماء العملاء'!$A$2:$J$1270,9,FALSE),"")</f>
        <v/>
      </c>
      <c r="G594" s="330" t="str">
        <f>IFERROR(VLOOKUP(B594,'اسماء العملاء'!$A$2:$J$1270,8,FALSE),"")</f>
        <v/>
      </c>
      <c r="H594" s="321" t="str">
        <f>IFERROR(VLOOKUP(B594,'اسماء العملاء'!$A$2:$J$1270,10,FALSE),"")</f>
        <v/>
      </c>
    </row>
    <row r="595" spans="1:8" ht="21.95" customHeight="1">
      <c r="A595" s="326" t="str">
        <f t="shared" ca="1" si="9"/>
        <v/>
      </c>
      <c r="B595" s="324"/>
      <c r="C595" s="125" t="str">
        <f>IFERROR(VLOOKUP(B595,'اسماء العملاء'!$A$2:$E$142,5,FALSE),"")</f>
        <v/>
      </c>
      <c r="D595" s="126" t="str">
        <f>IFERROR(VLOOKUP(B595,'اسماء العملاء'!$A$2:$C$142,2,FALSE),"")</f>
        <v/>
      </c>
      <c r="E595" s="177" t="str">
        <f>IFERROR(VLOOKUP(B595,'اسماء العملاء'!$A$2:$C$142,3,FALSE),"")</f>
        <v/>
      </c>
      <c r="F595" s="330" t="str">
        <f>IFERROR(VLOOKUP(B595,'اسماء العملاء'!$A$2:$J$1270,9,FALSE),"")</f>
        <v/>
      </c>
      <c r="G595" s="330" t="str">
        <f>IFERROR(VLOOKUP(B595,'اسماء العملاء'!$A$2:$J$1270,8,FALSE),"")</f>
        <v/>
      </c>
      <c r="H595" s="321" t="str">
        <f>IFERROR(VLOOKUP(B595,'اسماء العملاء'!$A$2:$J$1270,10,FALSE),"")</f>
        <v/>
      </c>
    </row>
    <row r="596" spans="1:8" ht="21.95" customHeight="1">
      <c r="A596" s="326" t="str">
        <f t="shared" ca="1" si="9"/>
        <v/>
      </c>
      <c r="B596" s="324"/>
      <c r="C596" s="125" t="str">
        <f>IFERROR(VLOOKUP(B596,'اسماء العملاء'!$A$2:$E$142,5,FALSE),"")</f>
        <v/>
      </c>
      <c r="D596" s="126" t="str">
        <f>IFERROR(VLOOKUP(B596,'اسماء العملاء'!$A$2:$C$142,2,FALSE),"")</f>
        <v/>
      </c>
      <c r="E596" s="177" t="str">
        <f>IFERROR(VLOOKUP(B596,'اسماء العملاء'!$A$2:$C$142,3,FALSE),"")</f>
        <v/>
      </c>
      <c r="F596" s="330" t="str">
        <f>IFERROR(VLOOKUP(B596,'اسماء العملاء'!$A$2:$J$1270,9,FALSE),"")</f>
        <v/>
      </c>
      <c r="G596" s="330" t="str">
        <f>IFERROR(VLOOKUP(B596,'اسماء العملاء'!$A$2:$J$1270,8,FALSE),"")</f>
        <v/>
      </c>
      <c r="H596" s="321" t="str">
        <f>IFERROR(VLOOKUP(B596,'اسماء العملاء'!$A$2:$J$1270,10,FALSE),"")</f>
        <v/>
      </c>
    </row>
    <row r="597" spans="1:8" ht="21.95" customHeight="1">
      <c r="A597" s="326" t="str">
        <f t="shared" ca="1" si="9"/>
        <v/>
      </c>
      <c r="B597" s="324"/>
      <c r="C597" s="125" t="str">
        <f>IFERROR(VLOOKUP(B597,'اسماء العملاء'!$A$2:$E$142,5,FALSE),"")</f>
        <v/>
      </c>
      <c r="D597" s="126" t="str">
        <f>IFERROR(VLOOKUP(B597,'اسماء العملاء'!$A$2:$C$142,2,FALSE),"")</f>
        <v/>
      </c>
      <c r="E597" s="177" t="str">
        <f>IFERROR(VLOOKUP(B597,'اسماء العملاء'!$A$2:$C$142,3,FALSE),"")</f>
        <v/>
      </c>
      <c r="F597" s="330" t="str">
        <f>IFERROR(VLOOKUP(B597,'اسماء العملاء'!$A$2:$J$1270,9,FALSE),"")</f>
        <v/>
      </c>
      <c r="G597" s="330" t="str">
        <f>IFERROR(VLOOKUP(B597,'اسماء العملاء'!$A$2:$J$1270,8,FALSE),"")</f>
        <v/>
      </c>
      <c r="H597" s="321" t="str">
        <f>IFERROR(VLOOKUP(B597,'اسماء العملاء'!$A$2:$J$1270,10,FALSE),"")</f>
        <v/>
      </c>
    </row>
    <row r="598" spans="1:8" ht="21.95" customHeight="1">
      <c r="A598" s="326" t="str">
        <f t="shared" ca="1" si="9"/>
        <v/>
      </c>
      <c r="B598" s="324"/>
      <c r="C598" s="125" t="str">
        <f>IFERROR(VLOOKUP(B598,'اسماء العملاء'!$A$2:$E$142,5,FALSE),"")</f>
        <v/>
      </c>
      <c r="D598" s="126" t="str">
        <f>IFERROR(VLOOKUP(B598,'اسماء العملاء'!$A$2:$C$142,2,FALSE),"")</f>
        <v/>
      </c>
      <c r="E598" s="177" t="str">
        <f>IFERROR(VLOOKUP(B598,'اسماء العملاء'!$A$2:$C$142,3,FALSE),"")</f>
        <v/>
      </c>
      <c r="F598" s="330" t="str">
        <f>IFERROR(VLOOKUP(B598,'اسماء العملاء'!$A$2:$J$1270,9,FALSE),"")</f>
        <v/>
      </c>
      <c r="G598" s="330" t="str">
        <f>IFERROR(VLOOKUP(B598,'اسماء العملاء'!$A$2:$J$1270,8,FALSE),"")</f>
        <v/>
      </c>
      <c r="H598" s="321" t="str">
        <f>IFERROR(VLOOKUP(B598,'اسماء العملاء'!$A$2:$J$1270,10,FALSE),"")</f>
        <v/>
      </c>
    </row>
    <row r="599" spans="1:8" ht="21.95" customHeight="1">
      <c r="A599" s="326" t="str">
        <f t="shared" ca="1" si="9"/>
        <v/>
      </c>
      <c r="B599" s="324"/>
      <c r="C599" s="125" t="str">
        <f>IFERROR(VLOOKUP(B599,'اسماء العملاء'!$A$2:$E$142,5,FALSE),"")</f>
        <v/>
      </c>
      <c r="D599" s="126" t="str">
        <f>IFERROR(VLOOKUP(B599,'اسماء العملاء'!$A$2:$C$142,2,FALSE),"")</f>
        <v/>
      </c>
      <c r="E599" s="177" t="str">
        <f>IFERROR(VLOOKUP(B599,'اسماء العملاء'!$A$2:$C$142,3,FALSE),"")</f>
        <v/>
      </c>
      <c r="F599" s="330" t="str">
        <f>IFERROR(VLOOKUP(B599,'اسماء العملاء'!$A$2:$J$1270,9,FALSE),"")</f>
        <v/>
      </c>
      <c r="G599" s="330" t="str">
        <f>IFERROR(VLOOKUP(B599,'اسماء العملاء'!$A$2:$J$1270,8,FALSE),"")</f>
        <v/>
      </c>
      <c r="H599" s="321" t="str">
        <f>IFERROR(VLOOKUP(B599,'اسماء العملاء'!$A$2:$J$1270,10,FALSE),"")</f>
        <v/>
      </c>
    </row>
    <row r="600" spans="1:8" ht="21.95" customHeight="1">
      <c r="A600" s="326" t="str">
        <f t="shared" ca="1" si="9"/>
        <v/>
      </c>
      <c r="B600" s="324"/>
      <c r="C600" s="125" t="str">
        <f>IFERROR(VLOOKUP(B600,'اسماء العملاء'!$A$2:$E$142,5,FALSE),"")</f>
        <v/>
      </c>
      <c r="D600" s="126" t="str">
        <f>IFERROR(VLOOKUP(B600,'اسماء العملاء'!$A$2:$C$142,2,FALSE),"")</f>
        <v/>
      </c>
      <c r="E600" s="177" t="str">
        <f>IFERROR(VLOOKUP(B600,'اسماء العملاء'!$A$2:$C$142,3,FALSE),"")</f>
        <v/>
      </c>
      <c r="F600" s="330" t="str">
        <f>IFERROR(VLOOKUP(B600,'اسماء العملاء'!$A$2:$J$1270,9,FALSE),"")</f>
        <v/>
      </c>
      <c r="G600" s="330" t="str">
        <f>IFERROR(VLOOKUP(B600,'اسماء العملاء'!$A$2:$J$1270,8,FALSE),"")</f>
        <v/>
      </c>
      <c r="H600" s="321" t="str">
        <f>IFERROR(VLOOKUP(B600,'اسماء العملاء'!$A$2:$J$1270,10,FALSE),"")</f>
        <v/>
      </c>
    </row>
    <row r="601" spans="1:8" ht="21.95" customHeight="1">
      <c r="A601" s="326" t="str">
        <f t="shared" ca="1" si="9"/>
        <v/>
      </c>
      <c r="B601" s="324"/>
      <c r="C601" s="125" t="str">
        <f>IFERROR(VLOOKUP(B601,'اسماء العملاء'!$A$2:$E$142,5,FALSE),"")</f>
        <v/>
      </c>
      <c r="D601" s="126" t="str">
        <f>IFERROR(VLOOKUP(B601,'اسماء العملاء'!$A$2:$C$142,2,FALSE),"")</f>
        <v/>
      </c>
      <c r="E601" s="177" t="str">
        <f>IFERROR(VLOOKUP(B601,'اسماء العملاء'!$A$2:$C$142,3,FALSE),"")</f>
        <v/>
      </c>
      <c r="F601" s="330" t="str">
        <f>IFERROR(VLOOKUP(B601,'اسماء العملاء'!$A$2:$J$1270,9,FALSE),"")</f>
        <v/>
      </c>
      <c r="G601" s="330" t="str">
        <f>IFERROR(VLOOKUP(B601,'اسماء العملاء'!$A$2:$J$1270,8,FALSE),"")</f>
        <v/>
      </c>
      <c r="H601" s="321" t="str">
        <f>IFERROR(VLOOKUP(B601,'اسماء العملاء'!$A$2:$J$1270,10,FALSE),"")</f>
        <v/>
      </c>
    </row>
    <row r="602" spans="1:8" ht="21.95" customHeight="1">
      <c r="A602" s="326" t="str">
        <f t="shared" ca="1" si="9"/>
        <v/>
      </c>
      <c r="B602" s="324"/>
      <c r="C602" s="125" t="str">
        <f>IFERROR(VLOOKUP(B602,'اسماء العملاء'!$A$2:$E$142,5,FALSE),"")</f>
        <v/>
      </c>
      <c r="D602" s="126" t="str">
        <f>IFERROR(VLOOKUP(B602,'اسماء العملاء'!$A$2:$C$142,2,FALSE),"")</f>
        <v/>
      </c>
      <c r="E602" s="177" t="str">
        <f>IFERROR(VLOOKUP(B602,'اسماء العملاء'!$A$2:$C$142,3,FALSE),"")</f>
        <v/>
      </c>
      <c r="F602" s="330" t="str">
        <f>IFERROR(VLOOKUP(B602,'اسماء العملاء'!$A$2:$J$1270,9,FALSE),"")</f>
        <v/>
      </c>
      <c r="G602" s="330" t="str">
        <f>IFERROR(VLOOKUP(B602,'اسماء العملاء'!$A$2:$J$1270,8,FALSE),"")</f>
        <v/>
      </c>
      <c r="H602" s="321" t="str">
        <f>IFERROR(VLOOKUP(B602,'اسماء العملاء'!$A$2:$J$1270,10,FALSE),"")</f>
        <v/>
      </c>
    </row>
    <row r="603" spans="1:8" ht="21.95" customHeight="1">
      <c r="A603" s="326" t="str">
        <f t="shared" ca="1" si="9"/>
        <v/>
      </c>
      <c r="B603" s="324"/>
      <c r="C603" s="125" t="str">
        <f>IFERROR(VLOOKUP(B603,'اسماء العملاء'!$A$2:$E$142,5,FALSE),"")</f>
        <v/>
      </c>
      <c r="D603" s="126" t="str">
        <f>IFERROR(VLOOKUP(B603,'اسماء العملاء'!$A$2:$C$142,2,FALSE),"")</f>
        <v/>
      </c>
      <c r="E603" s="177" t="str">
        <f>IFERROR(VLOOKUP(B603,'اسماء العملاء'!$A$2:$C$142,3,FALSE),"")</f>
        <v/>
      </c>
      <c r="F603" s="330" t="str">
        <f>IFERROR(VLOOKUP(B603,'اسماء العملاء'!$A$2:$J$1270,9,FALSE),"")</f>
        <v/>
      </c>
      <c r="G603" s="330" t="str">
        <f>IFERROR(VLOOKUP(B603,'اسماء العملاء'!$A$2:$J$1270,8,FALSE),"")</f>
        <v/>
      </c>
      <c r="H603" s="321" t="str">
        <f>IFERROR(VLOOKUP(B603,'اسماء العملاء'!$A$2:$J$1270,10,FALSE),"")</f>
        <v/>
      </c>
    </row>
    <row r="604" spans="1:8" ht="21.95" customHeight="1">
      <c r="A604" s="326" t="str">
        <f t="shared" ca="1" si="9"/>
        <v/>
      </c>
      <c r="B604" s="324"/>
      <c r="C604" s="125" t="str">
        <f>IFERROR(VLOOKUP(B604,'اسماء العملاء'!$A$2:$E$142,5,FALSE),"")</f>
        <v/>
      </c>
      <c r="D604" s="126" t="str">
        <f>IFERROR(VLOOKUP(B604,'اسماء العملاء'!$A$2:$C$142,2,FALSE),"")</f>
        <v/>
      </c>
      <c r="E604" s="177" t="str">
        <f>IFERROR(VLOOKUP(B604,'اسماء العملاء'!$A$2:$C$142,3,FALSE),"")</f>
        <v/>
      </c>
      <c r="F604" s="330" t="str">
        <f>IFERROR(VLOOKUP(B604,'اسماء العملاء'!$A$2:$J$1270,9,FALSE),"")</f>
        <v/>
      </c>
      <c r="G604" s="330" t="str">
        <f>IFERROR(VLOOKUP(B604,'اسماء العملاء'!$A$2:$J$1270,8,FALSE),"")</f>
        <v/>
      </c>
      <c r="H604" s="321" t="str">
        <f>IFERROR(VLOOKUP(B604,'اسماء العملاء'!$A$2:$J$1270,10,FALSE),"")</f>
        <v/>
      </c>
    </row>
    <row r="605" spans="1:8" ht="21.95" customHeight="1">
      <c r="A605" s="326" t="str">
        <f t="shared" ca="1" si="9"/>
        <v/>
      </c>
      <c r="B605" s="324"/>
      <c r="C605" s="125" t="str">
        <f>IFERROR(VLOOKUP(B605,'اسماء العملاء'!$A$2:$E$142,5,FALSE),"")</f>
        <v/>
      </c>
      <c r="D605" s="126" t="str">
        <f>IFERROR(VLOOKUP(B605,'اسماء العملاء'!$A$2:$C$142,2,FALSE),"")</f>
        <v/>
      </c>
      <c r="E605" s="177" t="str">
        <f>IFERROR(VLOOKUP(B605,'اسماء العملاء'!$A$2:$C$142,3,FALSE),"")</f>
        <v/>
      </c>
      <c r="F605" s="330" t="str">
        <f>IFERROR(VLOOKUP(B605,'اسماء العملاء'!$A$2:$J$1270,9,FALSE),"")</f>
        <v/>
      </c>
      <c r="G605" s="330" t="str">
        <f>IFERROR(VLOOKUP(B605,'اسماء العملاء'!$A$2:$J$1270,8,FALSE),"")</f>
        <v/>
      </c>
      <c r="H605" s="321" t="str">
        <f>IFERROR(VLOOKUP(B605,'اسماء العملاء'!$A$2:$J$1270,10,FALSE),"")</f>
        <v/>
      </c>
    </row>
    <row r="606" spans="1:8" ht="21.95" customHeight="1">
      <c r="A606" s="326" t="str">
        <f t="shared" ca="1" si="9"/>
        <v/>
      </c>
      <c r="B606" s="324"/>
      <c r="C606" s="125" t="str">
        <f>IFERROR(VLOOKUP(B606,'اسماء العملاء'!$A$2:$E$142,5,FALSE),"")</f>
        <v/>
      </c>
      <c r="D606" s="126" t="str">
        <f>IFERROR(VLOOKUP(B606,'اسماء العملاء'!$A$2:$C$142,2,FALSE),"")</f>
        <v/>
      </c>
      <c r="E606" s="177" t="str">
        <f>IFERROR(VLOOKUP(B606,'اسماء العملاء'!$A$2:$C$142,3,FALSE),"")</f>
        <v/>
      </c>
      <c r="F606" s="330" t="str">
        <f>IFERROR(VLOOKUP(B606,'اسماء العملاء'!$A$2:$J$1270,9,FALSE),"")</f>
        <v/>
      </c>
      <c r="G606" s="330" t="str">
        <f>IFERROR(VLOOKUP(B606,'اسماء العملاء'!$A$2:$J$1270,8,FALSE),"")</f>
        <v/>
      </c>
      <c r="H606" s="321" t="str">
        <f>IFERROR(VLOOKUP(B606,'اسماء العملاء'!$A$2:$J$1270,10,FALSE),"")</f>
        <v/>
      </c>
    </row>
    <row r="607" spans="1:8" ht="21.95" customHeight="1">
      <c r="A607" s="326" t="str">
        <f t="shared" ca="1" si="9"/>
        <v/>
      </c>
      <c r="B607" s="324"/>
      <c r="C607" s="125" t="str">
        <f>IFERROR(VLOOKUP(B607,'اسماء العملاء'!$A$2:$E$142,5,FALSE),"")</f>
        <v/>
      </c>
      <c r="D607" s="126" t="str">
        <f>IFERROR(VLOOKUP(B607,'اسماء العملاء'!$A$2:$C$142,2,FALSE),"")</f>
        <v/>
      </c>
      <c r="E607" s="177" t="str">
        <f>IFERROR(VLOOKUP(B607,'اسماء العملاء'!$A$2:$C$142,3,FALSE),"")</f>
        <v/>
      </c>
      <c r="F607" s="330" t="str">
        <f>IFERROR(VLOOKUP(B607,'اسماء العملاء'!$A$2:$J$1270,9,FALSE),"")</f>
        <v/>
      </c>
      <c r="G607" s="330" t="str">
        <f>IFERROR(VLOOKUP(B607,'اسماء العملاء'!$A$2:$J$1270,8,FALSE),"")</f>
        <v/>
      </c>
      <c r="H607" s="321" t="str">
        <f>IFERROR(VLOOKUP(B607,'اسماء العملاء'!$A$2:$J$1270,10,FALSE),"")</f>
        <v/>
      </c>
    </row>
    <row r="608" spans="1:8" ht="21.95" customHeight="1">
      <c r="A608" s="326" t="str">
        <f t="shared" ca="1" si="9"/>
        <v/>
      </c>
      <c r="B608" s="324"/>
      <c r="C608" s="125" t="str">
        <f>IFERROR(VLOOKUP(B608,'اسماء العملاء'!$A$2:$E$142,5,FALSE),"")</f>
        <v/>
      </c>
      <c r="D608" s="126" t="str">
        <f>IFERROR(VLOOKUP(B608,'اسماء العملاء'!$A$2:$C$142,2,FALSE),"")</f>
        <v/>
      </c>
      <c r="E608" s="177" t="str">
        <f>IFERROR(VLOOKUP(B608,'اسماء العملاء'!$A$2:$C$142,3,FALSE),"")</f>
        <v/>
      </c>
      <c r="F608" s="330" t="str">
        <f>IFERROR(VLOOKUP(B608,'اسماء العملاء'!$A$2:$J$1270,9,FALSE),"")</f>
        <v/>
      </c>
      <c r="G608" s="330" t="str">
        <f>IFERROR(VLOOKUP(B608,'اسماء العملاء'!$A$2:$J$1270,8,FALSE),"")</f>
        <v/>
      </c>
      <c r="H608" s="321" t="str">
        <f>IFERROR(VLOOKUP(B608,'اسماء العملاء'!$A$2:$J$1270,10,FALSE),"")</f>
        <v/>
      </c>
    </row>
    <row r="609" spans="1:8" ht="21.95" customHeight="1">
      <c r="A609" s="326" t="str">
        <f t="shared" ca="1" si="9"/>
        <v/>
      </c>
      <c r="B609" s="324"/>
      <c r="C609" s="125" t="str">
        <f>IFERROR(VLOOKUP(B609,'اسماء العملاء'!$A$2:$E$142,5,FALSE),"")</f>
        <v/>
      </c>
      <c r="D609" s="126" t="str">
        <f>IFERROR(VLOOKUP(B609,'اسماء العملاء'!$A$2:$C$142,2,FALSE),"")</f>
        <v/>
      </c>
      <c r="E609" s="177" t="str">
        <f>IFERROR(VLOOKUP(B609,'اسماء العملاء'!$A$2:$C$142,3,FALSE),"")</f>
        <v/>
      </c>
      <c r="F609" s="330" t="str">
        <f>IFERROR(VLOOKUP(B609,'اسماء العملاء'!$A$2:$J$1270,9,FALSE),"")</f>
        <v/>
      </c>
      <c r="G609" s="330" t="str">
        <f>IFERROR(VLOOKUP(B609,'اسماء العملاء'!$A$2:$J$1270,8,FALSE),"")</f>
        <v/>
      </c>
      <c r="H609" s="321" t="str">
        <f>IFERROR(VLOOKUP(B609,'اسماء العملاء'!$A$2:$J$1270,10,FALSE),"")</f>
        <v/>
      </c>
    </row>
    <row r="610" spans="1:8" ht="21.95" customHeight="1">
      <c r="A610" s="326" t="str">
        <f t="shared" ca="1" si="9"/>
        <v/>
      </c>
      <c r="B610" s="324"/>
      <c r="C610" s="125" t="str">
        <f>IFERROR(VLOOKUP(B610,'اسماء العملاء'!$A$2:$E$142,5,FALSE),"")</f>
        <v/>
      </c>
      <c r="D610" s="126" t="str">
        <f>IFERROR(VLOOKUP(B610,'اسماء العملاء'!$A$2:$C$142,2,FALSE),"")</f>
        <v/>
      </c>
      <c r="E610" s="177" t="str">
        <f>IFERROR(VLOOKUP(B610,'اسماء العملاء'!$A$2:$C$142,3,FALSE),"")</f>
        <v/>
      </c>
      <c r="F610" s="330" t="str">
        <f>IFERROR(VLOOKUP(B610,'اسماء العملاء'!$A$2:$J$1270,9,FALSE),"")</f>
        <v/>
      </c>
      <c r="G610" s="330" t="str">
        <f>IFERROR(VLOOKUP(B610,'اسماء العملاء'!$A$2:$J$1270,8,FALSE),"")</f>
        <v/>
      </c>
      <c r="H610" s="321" t="str">
        <f>IFERROR(VLOOKUP(B610,'اسماء العملاء'!$A$2:$J$1270,10,FALSE),"")</f>
        <v/>
      </c>
    </row>
    <row r="611" spans="1:8" ht="21.95" customHeight="1">
      <c r="A611" s="326" t="str">
        <f t="shared" ca="1" si="9"/>
        <v/>
      </c>
      <c r="B611" s="324"/>
      <c r="C611" s="125" t="str">
        <f>IFERROR(VLOOKUP(B611,'اسماء العملاء'!$A$2:$E$142,5,FALSE),"")</f>
        <v/>
      </c>
      <c r="D611" s="126" t="str">
        <f>IFERROR(VLOOKUP(B611,'اسماء العملاء'!$A$2:$C$142,2,FALSE),"")</f>
        <v/>
      </c>
      <c r="E611" s="177" t="str">
        <f>IFERROR(VLOOKUP(B611,'اسماء العملاء'!$A$2:$C$142,3,FALSE),"")</f>
        <v/>
      </c>
      <c r="F611" s="330" t="str">
        <f>IFERROR(VLOOKUP(B611,'اسماء العملاء'!$A$2:$J$1270,9,FALSE),"")</f>
        <v/>
      </c>
      <c r="G611" s="330" t="str">
        <f>IFERROR(VLOOKUP(B611,'اسماء العملاء'!$A$2:$J$1270,8,FALSE),"")</f>
        <v/>
      </c>
      <c r="H611" s="321" t="str">
        <f>IFERROR(VLOOKUP(B611,'اسماء العملاء'!$A$2:$J$1270,10,FALSE),"")</f>
        <v/>
      </c>
    </row>
    <row r="612" spans="1:8" ht="21.95" customHeight="1">
      <c r="A612" s="326" t="str">
        <f t="shared" ca="1" si="9"/>
        <v/>
      </c>
      <c r="B612" s="324"/>
      <c r="C612" s="125" t="str">
        <f>IFERROR(VLOOKUP(B612,'اسماء العملاء'!$A$2:$E$142,5,FALSE),"")</f>
        <v/>
      </c>
      <c r="D612" s="126" t="str">
        <f>IFERROR(VLOOKUP(B612,'اسماء العملاء'!$A$2:$C$142,2,FALSE),"")</f>
        <v/>
      </c>
      <c r="E612" s="177" t="str">
        <f>IFERROR(VLOOKUP(B612,'اسماء العملاء'!$A$2:$C$142,3,FALSE),"")</f>
        <v/>
      </c>
      <c r="F612" s="330" t="str">
        <f>IFERROR(VLOOKUP(B612,'اسماء العملاء'!$A$2:$J$1270,9,FALSE),"")</f>
        <v/>
      </c>
      <c r="G612" s="330" t="str">
        <f>IFERROR(VLOOKUP(B612,'اسماء العملاء'!$A$2:$J$1270,8,FALSE),"")</f>
        <v/>
      </c>
      <c r="H612" s="321" t="str">
        <f>IFERROR(VLOOKUP(B612,'اسماء العملاء'!$A$2:$J$1270,10,FALSE),"")</f>
        <v/>
      </c>
    </row>
    <row r="613" spans="1:8" ht="21.95" customHeight="1">
      <c r="A613" s="326" t="str">
        <f t="shared" ca="1" si="9"/>
        <v/>
      </c>
      <c r="B613" s="324"/>
      <c r="C613" s="125" t="str">
        <f>IFERROR(VLOOKUP(B613,'اسماء العملاء'!$A$2:$E$142,5,FALSE),"")</f>
        <v/>
      </c>
      <c r="D613" s="126" t="str">
        <f>IFERROR(VLOOKUP(B613,'اسماء العملاء'!$A$2:$C$142,2,FALSE),"")</f>
        <v/>
      </c>
      <c r="E613" s="177" t="str">
        <f>IFERROR(VLOOKUP(B613,'اسماء العملاء'!$A$2:$C$142,3,FALSE),"")</f>
        <v/>
      </c>
      <c r="F613" s="330" t="str">
        <f>IFERROR(VLOOKUP(B613,'اسماء العملاء'!$A$2:$J$1270,9,FALSE),"")</f>
        <v/>
      </c>
      <c r="G613" s="330" t="str">
        <f>IFERROR(VLOOKUP(B613,'اسماء العملاء'!$A$2:$J$1270,8,FALSE),"")</f>
        <v/>
      </c>
      <c r="H613" s="321" t="str">
        <f>IFERROR(VLOOKUP(B613,'اسماء العملاء'!$A$2:$J$1270,10,FALSE),"")</f>
        <v/>
      </c>
    </row>
    <row r="614" spans="1:8" ht="21.95" customHeight="1">
      <c r="A614" s="326" t="str">
        <f t="shared" ca="1" si="9"/>
        <v/>
      </c>
      <c r="B614" s="324"/>
      <c r="C614" s="125" t="str">
        <f>IFERROR(VLOOKUP(B614,'اسماء العملاء'!$A$2:$E$142,5,FALSE),"")</f>
        <v/>
      </c>
      <c r="D614" s="126" t="str">
        <f>IFERROR(VLOOKUP(B614,'اسماء العملاء'!$A$2:$C$142,2,FALSE),"")</f>
        <v/>
      </c>
      <c r="E614" s="177" t="str">
        <f>IFERROR(VLOOKUP(B614,'اسماء العملاء'!$A$2:$C$142,3,FALSE),"")</f>
        <v/>
      </c>
      <c r="F614" s="330" t="str">
        <f>IFERROR(VLOOKUP(B614,'اسماء العملاء'!$A$2:$J$1270,9,FALSE),"")</f>
        <v/>
      </c>
      <c r="G614" s="330" t="str">
        <f>IFERROR(VLOOKUP(B614,'اسماء العملاء'!$A$2:$J$1270,8,FALSE),"")</f>
        <v/>
      </c>
      <c r="H614" s="321" t="str">
        <f>IFERROR(VLOOKUP(B614,'اسماء العملاء'!$A$2:$J$1270,10,FALSE),"")</f>
        <v/>
      </c>
    </row>
    <row r="615" spans="1:8" ht="21.95" customHeight="1">
      <c r="A615" s="326" t="str">
        <f t="shared" ca="1" si="9"/>
        <v/>
      </c>
      <c r="B615" s="324"/>
      <c r="C615" s="125" t="str">
        <f>IFERROR(VLOOKUP(B615,'اسماء العملاء'!$A$2:$E$142,5,FALSE),"")</f>
        <v/>
      </c>
      <c r="D615" s="126" t="str">
        <f>IFERROR(VLOOKUP(B615,'اسماء العملاء'!$A$2:$C$142,2,FALSE),"")</f>
        <v/>
      </c>
      <c r="E615" s="177" t="str">
        <f>IFERROR(VLOOKUP(B615,'اسماء العملاء'!$A$2:$C$142,3,FALSE),"")</f>
        <v/>
      </c>
      <c r="F615" s="330" t="str">
        <f>IFERROR(VLOOKUP(B615,'اسماء العملاء'!$A$2:$J$1270,9,FALSE),"")</f>
        <v/>
      </c>
      <c r="G615" s="330" t="str">
        <f>IFERROR(VLOOKUP(B615,'اسماء العملاء'!$A$2:$J$1270,8,FALSE),"")</f>
        <v/>
      </c>
      <c r="H615" s="321" t="str">
        <f>IFERROR(VLOOKUP(B615,'اسماء العملاء'!$A$2:$J$1270,10,FALSE),"")</f>
        <v/>
      </c>
    </row>
    <row r="616" spans="1:8" ht="21.95" customHeight="1">
      <c r="A616" s="326" t="str">
        <f t="shared" ca="1" si="9"/>
        <v/>
      </c>
      <c r="B616" s="324"/>
      <c r="C616" s="125" t="str">
        <f>IFERROR(VLOOKUP(B616,'اسماء العملاء'!$A$2:$E$142,5,FALSE),"")</f>
        <v/>
      </c>
      <c r="D616" s="126" t="str">
        <f>IFERROR(VLOOKUP(B616,'اسماء العملاء'!$A$2:$C$142,2,FALSE),"")</f>
        <v/>
      </c>
      <c r="E616" s="177" t="str">
        <f>IFERROR(VLOOKUP(B616,'اسماء العملاء'!$A$2:$C$142,3,FALSE),"")</f>
        <v/>
      </c>
      <c r="F616" s="330" t="str">
        <f>IFERROR(VLOOKUP(B616,'اسماء العملاء'!$A$2:$J$1270,9,FALSE),"")</f>
        <v/>
      </c>
      <c r="G616" s="330" t="str">
        <f>IFERROR(VLOOKUP(B616,'اسماء العملاء'!$A$2:$J$1270,8,FALSE),"")</f>
        <v/>
      </c>
      <c r="H616" s="321" t="str">
        <f>IFERROR(VLOOKUP(B616,'اسماء العملاء'!$A$2:$J$1270,10,FALSE),"")</f>
        <v/>
      </c>
    </row>
    <row r="617" spans="1:8" ht="21.95" customHeight="1">
      <c r="A617" s="326" t="str">
        <f t="shared" ca="1" si="9"/>
        <v/>
      </c>
      <c r="B617" s="324"/>
      <c r="C617" s="125" t="str">
        <f>IFERROR(VLOOKUP(B617,'اسماء العملاء'!$A$2:$E$142,5,FALSE),"")</f>
        <v/>
      </c>
      <c r="D617" s="126" t="str">
        <f>IFERROR(VLOOKUP(B617,'اسماء العملاء'!$A$2:$C$142,2,FALSE),"")</f>
        <v/>
      </c>
      <c r="E617" s="177" t="str">
        <f>IFERROR(VLOOKUP(B617,'اسماء العملاء'!$A$2:$C$142,3,FALSE),"")</f>
        <v/>
      </c>
      <c r="F617" s="330" t="str">
        <f>IFERROR(VLOOKUP(B617,'اسماء العملاء'!$A$2:$J$1270,9,FALSE),"")</f>
        <v/>
      </c>
      <c r="G617" s="330" t="str">
        <f>IFERROR(VLOOKUP(B617,'اسماء العملاء'!$A$2:$J$1270,8,FALSE),"")</f>
        <v/>
      </c>
      <c r="H617" s="321" t="str">
        <f>IFERROR(VLOOKUP(B617,'اسماء العملاء'!$A$2:$J$1270,10,FALSE),"")</f>
        <v/>
      </c>
    </row>
    <row r="618" spans="1:8" ht="21.95" customHeight="1">
      <c r="A618" s="326" t="str">
        <f t="shared" ca="1" si="9"/>
        <v/>
      </c>
      <c r="B618" s="324"/>
      <c r="C618" s="125" t="str">
        <f>IFERROR(VLOOKUP(B618,'اسماء العملاء'!$A$2:$E$142,5,FALSE),"")</f>
        <v/>
      </c>
      <c r="D618" s="126" t="str">
        <f>IFERROR(VLOOKUP(B618,'اسماء العملاء'!$A$2:$C$142,2,FALSE),"")</f>
        <v/>
      </c>
      <c r="E618" s="177" t="str">
        <f>IFERROR(VLOOKUP(B618,'اسماء العملاء'!$A$2:$C$142,3,FALSE),"")</f>
        <v/>
      </c>
      <c r="F618" s="330" t="str">
        <f>IFERROR(VLOOKUP(B618,'اسماء العملاء'!$A$2:$J$1270,9,FALSE),"")</f>
        <v/>
      </c>
      <c r="G618" s="330" t="str">
        <f>IFERROR(VLOOKUP(B618,'اسماء العملاء'!$A$2:$J$1270,8,FALSE),"")</f>
        <v/>
      </c>
      <c r="H618" s="321" t="str">
        <f>IFERROR(VLOOKUP(B618,'اسماء العملاء'!$A$2:$J$1270,10,FALSE),"")</f>
        <v/>
      </c>
    </row>
    <row r="619" spans="1:8" ht="21.95" customHeight="1">
      <c r="A619" s="326" t="str">
        <f t="shared" ca="1" si="9"/>
        <v/>
      </c>
      <c r="B619" s="324"/>
      <c r="C619" s="125" t="str">
        <f>IFERROR(VLOOKUP(B619,'اسماء العملاء'!$A$2:$E$142,5,FALSE),"")</f>
        <v/>
      </c>
      <c r="D619" s="126" t="str">
        <f>IFERROR(VLOOKUP(B619,'اسماء العملاء'!$A$2:$C$142,2,FALSE),"")</f>
        <v/>
      </c>
      <c r="E619" s="177" t="str">
        <f>IFERROR(VLOOKUP(B619,'اسماء العملاء'!$A$2:$C$142,3,FALSE),"")</f>
        <v/>
      </c>
      <c r="F619" s="330" t="str">
        <f>IFERROR(VLOOKUP(B619,'اسماء العملاء'!$A$2:$J$1270,9,FALSE),"")</f>
        <v/>
      </c>
      <c r="G619" s="330" t="str">
        <f>IFERROR(VLOOKUP(B619,'اسماء العملاء'!$A$2:$J$1270,8,FALSE),"")</f>
        <v/>
      </c>
      <c r="H619" s="321" t="str">
        <f>IFERROR(VLOOKUP(B619,'اسماء العملاء'!$A$2:$J$1270,10,FALSE),"")</f>
        <v/>
      </c>
    </row>
    <row r="620" spans="1:8" ht="21.95" customHeight="1">
      <c r="A620" s="326" t="str">
        <f t="shared" ca="1" si="9"/>
        <v/>
      </c>
      <c r="B620" s="324"/>
      <c r="C620" s="125" t="str">
        <f>IFERROR(VLOOKUP(B620,'اسماء العملاء'!$A$2:$E$142,5,FALSE),"")</f>
        <v/>
      </c>
      <c r="D620" s="126" t="str">
        <f>IFERROR(VLOOKUP(B620,'اسماء العملاء'!$A$2:$C$142,2,FALSE),"")</f>
        <v/>
      </c>
      <c r="E620" s="177" t="str">
        <f>IFERROR(VLOOKUP(B620,'اسماء العملاء'!$A$2:$C$142,3,FALSE),"")</f>
        <v/>
      </c>
      <c r="F620" s="330" t="str">
        <f>IFERROR(VLOOKUP(B620,'اسماء العملاء'!$A$2:$J$1270,9,FALSE),"")</f>
        <v/>
      </c>
      <c r="G620" s="330" t="str">
        <f>IFERROR(VLOOKUP(B620,'اسماء العملاء'!$A$2:$J$1270,8,FALSE),"")</f>
        <v/>
      </c>
      <c r="H620" s="321" t="str">
        <f>IFERROR(VLOOKUP(B620,'اسماء العملاء'!$A$2:$J$1270,10,FALSE),"")</f>
        <v/>
      </c>
    </row>
    <row r="621" spans="1:8" ht="21.95" customHeight="1">
      <c r="A621" s="326" t="str">
        <f t="shared" ca="1" si="9"/>
        <v/>
      </c>
      <c r="B621" s="324"/>
      <c r="C621" s="125" t="str">
        <f>IFERROR(VLOOKUP(B621,'اسماء العملاء'!$A$2:$E$142,5,FALSE),"")</f>
        <v/>
      </c>
      <c r="D621" s="126" t="str">
        <f>IFERROR(VLOOKUP(B621,'اسماء العملاء'!$A$2:$C$142,2,FALSE),"")</f>
        <v/>
      </c>
      <c r="E621" s="177" t="str">
        <f>IFERROR(VLOOKUP(B621,'اسماء العملاء'!$A$2:$C$142,3,FALSE),"")</f>
        <v/>
      </c>
      <c r="F621" s="330" t="str">
        <f>IFERROR(VLOOKUP(B621,'اسماء العملاء'!$A$2:$J$1270,9,FALSE),"")</f>
        <v/>
      </c>
      <c r="G621" s="330" t="str">
        <f>IFERROR(VLOOKUP(B621,'اسماء العملاء'!$A$2:$J$1270,8,FALSE),"")</f>
        <v/>
      </c>
      <c r="H621" s="321" t="str">
        <f>IFERROR(VLOOKUP(B621,'اسماء العملاء'!$A$2:$J$1270,10,FALSE),"")</f>
        <v/>
      </c>
    </row>
    <row r="622" spans="1:8" ht="21.95" customHeight="1">
      <c r="A622" s="326" t="str">
        <f t="shared" ca="1" si="9"/>
        <v/>
      </c>
      <c r="B622" s="324"/>
      <c r="C622" s="125" t="str">
        <f>IFERROR(VLOOKUP(B622,'اسماء العملاء'!$A$2:$E$142,5,FALSE),"")</f>
        <v/>
      </c>
      <c r="D622" s="126" t="str">
        <f>IFERROR(VLOOKUP(B622,'اسماء العملاء'!$A$2:$C$142,2,FALSE),"")</f>
        <v/>
      </c>
      <c r="E622" s="177" t="str">
        <f>IFERROR(VLOOKUP(B622,'اسماء العملاء'!$A$2:$C$142,3,FALSE),"")</f>
        <v/>
      </c>
      <c r="F622" s="330" t="str">
        <f>IFERROR(VLOOKUP(B622,'اسماء العملاء'!$A$2:$J$1270,9,FALSE),"")</f>
        <v/>
      </c>
      <c r="G622" s="330" t="str">
        <f>IFERROR(VLOOKUP(B622,'اسماء العملاء'!$A$2:$J$1270,8,FALSE),"")</f>
        <v/>
      </c>
      <c r="H622" s="321" t="str">
        <f>IFERROR(VLOOKUP(B622,'اسماء العملاء'!$A$2:$J$1270,10,FALSE),"")</f>
        <v/>
      </c>
    </row>
    <row r="623" spans="1:8" ht="21.95" customHeight="1">
      <c r="A623" s="326" t="str">
        <f t="shared" ca="1" si="9"/>
        <v/>
      </c>
      <c r="B623" s="324"/>
      <c r="C623" s="125" t="str">
        <f>IFERROR(VLOOKUP(B623,'اسماء العملاء'!$A$2:$E$142,5,FALSE),"")</f>
        <v/>
      </c>
      <c r="D623" s="126" t="str">
        <f>IFERROR(VLOOKUP(B623,'اسماء العملاء'!$A$2:$C$142,2,FALSE),"")</f>
        <v/>
      </c>
      <c r="E623" s="177" t="str">
        <f>IFERROR(VLOOKUP(B623,'اسماء العملاء'!$A$2:$C$142,3,FALSE),"")</f>
        <v/>
      </c>
      <c r="F623" s="330" t="str">
        <f>IFERROR(VLOOKUP(B623,'اسماء العملاء'!$A$2:$J$1270,9,FALSE),"")</f>
        <v/>
      </c>
      <c r="G623" s="330" t="str">
        <f>IFERROR(VLOOKUP(B623,'اسماء العملاء'!$A$2:$J$1270,8,FALSE),"")</f>
        <v/>
      </c>
      <c r="H623" s="321" t="str">
        <f>IFERROR(VLOOKUP(B623,'اسماء العملاء'!$A$2:$J$1270,10,FALSE),"")</f>
        <v/>
      </c>
    </row>
    <row r="624" spans="1:8" ht="21.95" customHeight="1">
      <c r="A624" s="326" t="str">
        <f t="shared" ca="1" si="9"/>
        <v/>
      </c>
      <c r="B624" s="324"/>
      <c r="C624" s="125" t="str">
        <f>IFERROR(VLOOKUP(B624,'اسماء العملاء'!$A$2:$E$142,5,FALSE),"")</f>
        <v/>
      </c>
      <c r="D624" s="126" t="str">
        <f>IFERROR(VLOOKUP(B624,'اسماء العملاء'!$A$2:$C$142,2,FALSE),"")</f>
        <v/>
      </c>
      <c r="E624" s="177" t="str">
        <f>IFERROR(VLOOKUP(B624,'اسماء العملاء'!$A$2:$C$142,3,FALSE),"")</f>
        <v/>
      </c>
      <c r="F624" s="330" t="str">
        <f>IFERROR(VLOOKUP(B624,'اسماء العملاء'!$A$2:$J$1270,9,FALSE),"")</f>
        <v/>
      </c>
      <c r="G624" s="330" t="str">
        <f>IFERROR(VLOOKUP(B624,'اسماء العملاء'!$A$2:$J$1270,8,FALSE),"")</f>
        <v/>
      </c>
      <c r="H624" s="321" t="str">
        <f>IFERROR(VLOOKUP(B624,'اسماء العملاء'!$A$2:$J$1270,10,FALSE),"")</f>
        <v/>
      </c>
    </row>
    <row r="625" spans="1:8" ht="21.95" customHeight="1">
      <c r="A625" s="326" t="str">
        <f t="shared" ca="1" si="9"/>
        <v/>
      </c>
      <c r="B625" s="324"/>
      <c r="C625" s="125" t="str">
        <f>IFERROR(VLOOKUP(B625,'اسماء العملاء'!$A$2:$E$142,5,FALSE),"")</f>
        <v/>
      </c>
      <c r="D625" s="126" t="str">
        <f>IFERROR(VLOOKUP(B625,'اسماء العملاء'!$A$2:$C$142,2,FALSE),"")</f>
        <v/>
      </c>
      <c r="E625" s="177" t="str">
        <f>IFERROR(VLOOKUP(B625,'اسماء العملاء'!$A$2:$C$142,3,FALSE),"")</f>
        <v/>
      </c>
      <c r="F625" s="330" t="str">
        <f>IFERROR(VLOOKUP(B625,'اسماء العملاء'!$A$2:$J$1270,9,FALSE),"")</f>
        <v/>
      </c>
      <c r="G625" s="330" t="str">
        <f>IFERROR(VLOOKUP(B625,'اسماء العملاء'!$A$2:$J$1270,8,FALSE),"")</f>
        <v/>
      </c>
      <c r="H625" s="321" t="str">
        <f>IFERROR(VLOOKUP(B625,'اسماء العملاء'!$A$2:$J$1270,10,FALSE),"")</f>
        <v/>
      </c>
    </row>
    <row r="626" spans="1:8" ht="21.95" customHeight="1">
      <c r="A626" s="326" t="str">
        <f t="shared" ca="1" si="9"/>
        <v/>
      </c>
      <c r="B626" s="324"/>
      <c r="C626" s="125" t="str">
        <f>IFERROR(VLOOKUP(B626,'اسماء العملاء'!$A$2:$E$142,5,FALSE),"")</f>
        <v/>
      </c>
      <c r="D626" s="126" t="str">
        <f>IFERROR(VLOOKUP(B626,'اسماء العملاء'!$A$2:$C$142,2,FALSE),"")</f>
        <v/>
      </c>
      <c r="E626" s="177" t="str">
        <f>IFERROR(VLOOKUP(B626,'اسماء العملاء'!$A$2:$C$142,3,FALSE),"")</f>
        <v/>
      </c>
      <c r="F626" s="330" t="str">
        <f>IFERROR(VLOOKUP(B626,'اسماء العملاء'!$A$2:$J$1270,9,FALSE),"")</f>
        <v/>
      </c>
      <c r="G626" s="330" t="str">
        <f>IFERROR(VLOOKUP(B626,'اسماء العملاء'!$A$2:$J$1270,8,FALSE),"")</f>
        <v/>
      </c>
      <c r="H626" s="321" t="str">
        <f>IFERROR(VLOOKUP(B626,'اسماء العملاء'!$A$2:$J$1270,10,FALSE),"")</f>
        <v/>
      </c>
    </row>
    <row r="627" spans="1:8" ht="21.95" customHeight="1">
      <c r="A627" s="326" t="str">
        <f t="shared" ca="1" si="9"/>
        <v/>
      </c>
      <c r="B627" s="324"/>
      <c r="C627" s="125" t="str">
        <f>IFERROR(VLOOKUP(B627,'اسماء العملاء'!$A$2:$E$142,5,FALSE),"")</f>
        <v/>
      </c>
      <c r="D627" s="126" t="str">
        <f>IFERROR(VLOOKUP(B627,'اسماء العملاء'!$A$2:$C$142,2,FALSE),"")</f>
        <v/>
      </c>
      <c r="E627" s="177" t="str">
        <f>IFERROR(VLOOKUP(B627,'اسماء العملاء'!$A$2:$C$142,3,FALSE),"")</f>
        <v/>
      </c>
      <c r="F627" s="330" t="str">
        <f>IFERROR(VLOOKUP(B627,'اسماء العملاء'!$A$2:$J$1270,9,FALSE),"")</f>
        <v/>
      </c>
      <c r="G627" s="330" t="str">
        <f>IFERROR(VLOOKUP(B627,'اسماء العملاء'!$A$2:$J$1270,8,FALSE),"")</f>
        <v/>
      </c>
      <c r="H627" s="321" t="str">
        <f>IFERROR(VLOOKUP(B627,'اسماء العملاء'!$A$2:$J$1270,10,FALSE),"")</f>
        <v/>
      </c>
    </row>
    <row r="628" spans="1:8" ht="21.95" customHeight="1">
      <c r="A628" s="326" t="str">
        <f t="shared" ca="1" si="9"/>
        <v/>
      </c>
      <c r="B628" s="324"/>
      <c r="C628" s="125" t="str">
        <f>IFERROR(VLOOKUP(B628,'اسماء العملاء'!$A$2:$E$142,5,FALSE),"")</f>
        <v/>
      </c>
      <c r="D628" s="126" t="str">
        <f>IFERROR(VLOOKUP(B628,'اسماء العملاء'!$A$2:$C$142,2,FALSE),"")</f>
        <v/>
      </c>
      <c r="E628" s="177" t="str">
        <f>IFERROR(VLOOKUP(B628,'اسماء العملاء'!$A$2:$C$142,3,FALSE),"")</f>
        <v/>
      </c>
      <c r="F628" s="330" t="str">
        <f>IFERROR(VLOOKUP(B628,'اسماء العملاء'!$A$2:$J$1270,9,FALSE),"")</f>
        <v/>
      </c>
      <c r="G628" s="330" t="str">
        <f>IFERROR(VLOOKUP(B628,'اسماء العملاء'!$A$2:$J$1270,8,FALSE),"")</f>
        <v/>
      </c>
      <c r="H628" s="321" t="str">
        <f>IFERROR(VLOOKUP(B628,'اسماء العملاء'!$A$2:$J$1270,10,FALSE),"")</f>
        <v/>
      </c>
    </row>
    <row r="629" spans="1:8" ht="21.95" customHeight="1">
      <c r="A629" s="326" t="str">
        <f t="shared" ca="1" si="9"/>
        <v/>
      </c>
      <c r="B629" s="324"/>
      <c r="C629" s="125" t="str">
        <f>IFERROR(VLOOKUP(B629,'اسماء العملاء'!$A$2:$E$142,5,FALSE),"")</f>
        <v/>
      </c>
      <c r="D629" s="126" t="str">
        <f>IFERROR(VLOOKUP(B629,'اسماء العملاء'!$A$2:$C$142,2,FALSE),"")</f>
        <v/>
      </c>
      <c r="E629" s="177" t="str">
        <f>IFERROR(VLOOKUP(B629,'اسماء العملاء'!$A$2:$C$142,3,FALSE),"")</f>
        <v/>
      </c>
      <c r="F629" s="330" t="str">
        <f>IFERROR(VLOOKUP(B629,'اسماء العملاء'!$A$2:$J$1270,9,FALSE),"")</f>
        <v/>
      </c>
      <c r="G629" s="330" t="str">
        <f>IFERROR(VLOOKUP(B629,'اسماء العملاء'!$A$2:$J$1270,8,FALSE),"")</f>
        <v/>
      </c>
      <c r="H629" s="321" t="str">
        <f>IFERROR(VLOOKUP(B629,'اسماء العملاء'!$A$2:$J$1270,10,FALSE),"")</f>
        <v/>
      </c>
    </row>
    <row r="630" spans="1:8" ht="21.95" customHeight="1">
      <c r="A630" s="326" t="str">
        <f t="shared" ca="1" si="9"/>
        <v/>
      </c>
      <c r="B630" s="324"/>
      <c r="C630" s="125" t="str">
        <f>IFERROR(VLOOKUP(B630,'اسماء العملاء'!$A$2:$E$142,5,FALSE),"")</f>
        <v/>
      </c>
      <c r="D630" s="126" t="str">
        <f>IFERROR(VLOOKUP(B630,'اسماء العملاء'!$A$2:$C$142,2,FALSE),"")</f>
        <v/>
      </c>
      <c r="E630" s="177" t="str">
        <f>IFERROR(VLOOKUP(B630,'اسماء العملاء'!$A$2:$C$142,3,FALSE),"")</f>
        <v/>
      </c>
      <c r="F630" s="330" t="str">
        <f>IFERROR(VLOOKUP(B630,'اسماء العملاء'!$A$2:$J$1270,9,FALSE),"")</f>
        <v/>
      </c>
      <c r="G630" s="330" t="str">
        <f>IFERROR(VLOOKUP(B630,'اسماء العملاء'!$A$2:$J$1270,8,FALSE),"")</f>
        <v/>
      </c>
      <c r="H630" s="321" t="str">
        <f>IFERROR(VLOOKUP(B630,'اسماء العملاء'!$A$2:$J$1270,10,FALSE),"")</f>
        <v/>
      </c>
    </row>
    <row r="631" spans="1:8" ht="21.95" customHeight="1">
      <c r="A631" s="326" t="str">
        <f t="shared" ca="1" si="9"/>
        <v/>
      </c>
      <c r="B631" s="324"/>
      <c r="C631" s="125" t="str">
        <f>IFERROR(VLOOKUP(B631,'اسماء العملاء'!$A$2:$E$142,5,FALSE),"")</f>
        <v/>
      </c>
      <c r="D631" s="126" t="str">
        <f>IFERROR(VLOOKUP(B631,'اسماء العملاء'!$A$2:$C$142,2,FALSE),"")</f>
        <v/>
      </c>
      <c r="E631" s="177" t="str">
        <f>IFERROR(VLOOKUP(B631,'اسماء العملاء'!$A$2:$C$142,3,FALSE),"")</f>
        <v/>
      </c>
      <c r="F631" s="330" t="str">
        <f>IFERROR(VLOOKUP(B631,'اسماء العملاء'!$A$2:$J$1270,9,FALSE),"")</f>
        <v/>
      </c>
      <c r="G631" s="330" t="str">
        <f>IFERROR(VLOOKUP(B631,'اسماء العملاء'!$A$2:$J$1270,8,FALSE),"")</f>
        <v/>
      </c>
      <c r="H631" s="321" t="str">
        <f>IFERROR(VLOOKUP(B631,'اسماء العملاء'!$A$2:$J$1270,10,FALSE),"")</f>
        <v/>
      </c>
    </row>
    <row r="632" spans="1:8" ht="21.95" customHeight="1">
      <c r="A632" s="326" t="str">
        <f t="shared" ca="1" si="9"/>
        <v/>
      </c>
      <c r="B632" s="324"/>
      <c r="C632" s="125" t="str">
        <f>IFERROR(VLOOKUP(B632,'اسماء العملاء'!$A$2:$E$142,5,FALSE),"")</f>
        <v/>
      </c>
      <c r="D632" s="126" t="str">
        <f>IFERROR(VLOOKUP(B632,'اسماء العملاء'!$A$2:$C$142,2,FALSE),"")</f>
        <v/>
      </c>
      <c r="E632" s="177" t="str">
        <f>IFERROR(VLOOKUP(B632,'اسماء العملاء'!$A$2:$C$142,3,FALSE),"")</f>
        <v/>
      </c>
      <c r="F632" s="330" t="str">
        <f>IFERROR(VLOOKUP(B632,'اسماء العملاء'!$A$2:$J$1270,9,FALSE),"")</f>
        <v/>
      </c>
      <c r="G632" s="330" t="str">
        <f>IFERROR(VLOOKUP(B632,'اسماء العملاء'!$A$2:$J$1270,8,FALSE),"")</f>
        <v/>
      </c>
      <c r="H632" s="321" t="str">
        <f>IFERROR(VLOOKUP(B632,'اسماء العملاء'!$A$2:$J$1270,10,FALSE),"")</f>
        <v/>
      </c>
    </row>
    <row r="633" spans="1:8" ht="21.95" customHeight="1">
      <c r="A633" s="326" t="str">
        <f t="shared" ca="1" si="9"/>
        <v/>
      </c>
      <c r="B633" s="324"/>
      <c r="C633" s="125" t="str">
        <f>IFERROR(VLOOKUP(B633,'اسماء العملاء'!$A$2:$E$142,5,FALSE),"")</f>
        <v/>
      </c>
      <c r="D633" s="126" t="str">
        <f>IFERROR(VLOOKUP(B633,'اسماء العملاء'!$A$2:$C$142,2,FALSE),"")</f>
        <v/>
      </c>
      <c r="E633" s="177" t="str">
        <f>IFERROR(VLOOKUP(B633,'اسماء العملاء'!$A$2:$C$142,3,FALSE),"")</f>
        <v/>
      </c>
      <c r="F633" s="330" t="str">
        <f>IFERROR(VLOOKUP(B633,'اسماء العملاء'!$A$2:$J$1270,9,FALSE),"")</f>
        <v/>
      </c>
      <c r="G633" s="330" t="str">
        <f>IFERROR(VLOOKUP(B633,'اسماء العملاء'!$A$2:$J$1270,8,FALSE),"")</f>
        <v/>
      </c>
      <c r="H633" s="321" t="str">
        <f>IFERROR(VLOOKUP(B633,'اسماء العملاء'!$A$2:$J$1270,10,FALSE),"")</f>
        <v/>
      </c>
    </row>
    <row r="634" spans="1:8" ht="21.95" customHeight="1">
      <c r="A634" s="326" t="str">
        <f t="shared" ca="1" si="9"/>
        <v/>
      </c>
      <c r="B634" s="324"/>
      <c r="C634" s="125" t="str">
        <f>IFERROR(VLOOKUP(B634,'اسماء العملاء'!$A$2:$E$142,5,FALSE),"")</f>
        <v/>
      </c>
      <c r="D634" s="126" t="str">
        <f>IFERROR(VLOOKUP(B634,'اسماء العملاء'!$A$2:$C$142,2,FALSE),"")</f>
        <v/>
      </c>
      <c r="E634" s="177" t="str">
        <f>IFERROR(VLOOKUP(B634,'اسماء العملاء'!$A$2:$C$142,3,FALSE),"")</f>
        <v/>
      </c>
      <c r="F634" s="330" t="str">
        <f>IFERROR(VLOOKUP(B634,'اسماء العملاء'!$A$2:$J$1270,9,FALSE),"")</f>
        <v/>
      </c>
      <c r="G634" s="330" t="str">
        <f>IFERROR(VLOOKUP(B634,'اسماء العملاء'!$A$2:$J$1270,8,FALSE),"")</f>
        <v/>
      </c>
      <c r="H634" s="321" t="str">
        <f>IFERROR(VLOOKUP(B634,'اسماء العملاء'!$A$2:$J$1270,10,FALSE),"")</f>
        <v/>
      </c>
    </row>
    <row r="635" spans="1:8" ht="21.95" customHeight="1">
      <c r="A635" s="326" t="str">
        <f t="shared" ca="1" si="9"/>
        <v/>
      </c>
      <c r="B635" s="324"/>
      <c r="C635" s="125" t="str">
        <f>IFERROR(VLOOKUP(B635,'اسماء العملاء'!$A$2:$E$142,5,FALSE),"")</f>
        <v/>
      </c>
      <c r="D635" s="126" t="str">
        <f>IFERROR(VLOOKUP(B635,'اسماء العملاء'!$A$2:$C$142,2,FALSE),"")</f>
        <v/>
      </c>
      <c r="E635" s="177" t="str">
        <f>IFERROR(VLOOKUP(B635,'اسماء العملاء'!$A$2:$C$142,3,FALSE),"")</f>
        <v/>
      </c>
      <c r="F635" s="330" t="str">
        <f>IFERROR(VLOOKUP(B635,'اسماء العملاء'!$A$2:$J$1270,9,FALSE),"")</f>
        <v/>
      </c>
      <c r="G635" s="330" t="str">
        <f>IFERROR(VLOOKUP(B635,'اسماء العملاء'!$A$2:$J$1270,8,FALSE),"")</f>
        <v/>
      </c>
      <c r="H635" s="321" t="str">
        <f>IFERROR(VLOOKUP(B635,'اسماء العملاء'!$A$2:$J$1270,10,FALSE),"")</f>
        <v/>
      </c>
    </row>
    <row r="636" spans="1:8" ht="21.95" customHeight="1">
      <c r="A636" s="326" t="str">
        <f t="shared" ca="1" si="9"/>
        <v/>
      </c>
      <c r="B636" s="324"/>
      <c r="C636" s="125" t="str">
        <f>IFERROR(VLOOKUP(B636,'اسماء العملاء'!$A$2:$E$142,5,FALSE),"")</f>
        <v/>
      </c>
      <c r="D636" s="126" t="str">
        <f>IFERROR(VLOOKUP(B636,'اسماء العملاء'!$A$2:$C$142,2,FALSE),"")</f>
        <v/>
      </c>
      <c r="E636" s="177" t="str">
        <f>IFERROR(VLOOKUP(B636,'اسماء العملاء'!$A$2:$C$142,3,FALSE),"")</f>
        <v/>
      </c>
      <c r="F636" s="330" t="str">
        <f>IFERROR(VLOOKUP(B636,'اسماء العملاء'!$A$2:$J$1270,9,FALSE),"")</f>
        <v/>
      </c>
      <c r="G636" s="330" t="str">
        <f>IFERROR(VLOOKUP(B636,'اسماء العملاء'!$A$2:$J$1270,8,FALSE),"")</f>
        <v/>
      </c>
      <c r="H636" s="321" t="str">
        <f>IFERROR(VLOOKUP(B636,'اسماء العملاء'!$A$2:$J$1270,10,FALSE),"")</f>
        <v/>
      </c>
    </row>
    <row r="637" spans="1:8" ht="21.95" customHeight="1">
      <c r="A637" s="326" t="str">
        <f t="shared" ca="1" si="9"/>
        <v/>
      </c>
      <c r="B637" s="324"/>
      <c r="C637" s="125" t="str">
        <f>IFERROR(VLOOKUP(B637,'اسماء العملاء'!$A$2:$E$142,5,FALSE),"")</f>
        <v/>
      </c>
      <c r="D637" s="126" t="str">
        <f>IFERROR(VLOOKUP(B637,'اسماء العملاء'!$A$2:$C$142,2,FALSE),"")</f>
        <v/>
      </c>
      <c r="E637" s="177" t="str">
        <f>IFERROR(VLOOKUP(B637,'اسماء العملاء'!$A$2:$C$142,3,FALSE),"")</f>
        <v/>
      </c>
      <c r="F637" s="330" t="str">
        <f>IFERROR(VLOOKUP(B637,'اسماء العملاء'!$A$2:$J$1270,9,FALSE),"")</f>
        <v/>
      </c>
      <c r="G637" s="330" t="str">
        <f>IFERROR(VLOOKUP(B637,'اسماء العملاء'!$A$2:$J$1270,8,FALSE),"")</f>
        <v/>
      </c>
      <c r="H637" s="321" t="str">
        <f>IFERROR(VLOOKUP(B637,'اسماء العملاء'!$A$2:$J$1270,10,FALSE),"")</f>
        <v/>
      </c>
    </row>
    <row r="638" spans="1:8" ht="21.95" customHeight="1">
      <c r="A638" s="326" t="str">
        <f t="shared" ca="1" si="9"/>
        <v/>
      </c>
      <c r="B638" s="324"/>
      <c r="C638" s="125" t="str">
        <f>IFERROR(VLOOKUP(B638,'اسماء العملاء'!$A$2:$E$142,5,FALSE),"")</f>
        <v/>
      </c>
      <c r="D638" s="126" t="str">
        <f>IFERROR(VLOOKUP(B638,'اسماء العملاء'!$A$2:$C$142,2,FALSE),"")</f>
        <v/>
      </c>
      <c r="E638" s="177" t="str">
        <f>IFERROR(VLOOKUP(B638,'اسماء العملاء'!$A$2:$C$142,3,FALSE),"")</f>
        <v/>
      </c>
      <c r="F638" s="330" t="str">
        <f>IFERROR(VLOOKUP(B638,'اسماء العملاء'!$A$2:$J$1270,9,FALSE),"")</f>
        <v/>
      </c>
      <c r="G638" s="330" t="str">
        <f>IFERROR(VLOOKUP(B638,'اسماء العملاء'!$A$2:$J$1270,8,FALSE),"")</f>
        <v/>
      </c>
      <c r="H638" s="321" t="str">
        <f>IFERROR(VLOOKUP(B638,'اسماء العملاء'!$A$2:$J$1270,10,FALSE),"")</f>
        <v/>
      </c>
    </row>
    <row r="639" spans="1:8" ht="21.95" customHeight="1">
      <c r="A639" s="326" t="str">
        <f t="shared" ca="1" si="9"/>
        <v/>
      </c>
      <c r="B639" s="324"/>
      <c r="C639" s="125" t="str">
        <f>IFERROR(VLOOKUP(B639,'اسماء العملاء'!$A$2:$E$142,5,FALSE),"")</f>
        <v/>
      </c>
      <c r="D639" s="126" t="str">
        <f>IFERROR(VLOOKUP(B639,'اسماء العملاء'!$A$2:$C$142,2,FALSE),"")</f>
        <v/>
      </c>
      <c r="E639" s="177" t="str">
        <f>IFERROR(VLOOKUP(B639,'اسماء العملاء'!$A$2:$C$142,3,FALSE),"")</f>
        <v/>
      </c>
      <c r="F639" s="330" t="str">
        <f>IFERROR(VLOOKUP(B639,'اسماء العملاء'!$A$2:$J$1270,9,FALSE),"")</f>
        <v/>
      </c>
      <c r="G639" s="330" t="str">
        <f>IFERROR(VLOOKUP(B639,'اسماء العملاء'!$A$2:$J$1270,8,FALSE),"")</f>
        <v/>
      </c>
      <c r="H639" s="321" t="str">
        <f>IFERROR(VLOOKUP(B639,'اسماء العملاء'!$A$2:$J$1270,10,FALSE),"")</f>
        <v/>
      </c>
    </row>
    <row r="640" spans="1:8" ht="21.95" customHeight="1">
      <c r="A640" s="326" t="str">
        <f t="shared" ca="1" si="9"/>
        <v/>
      </c>
      <c r="B640" s="324"/>
      <c r="C640" s="125" t="str">
        <f>IFERROR(VLOOKUP(B640,'اسماء العملاء'!$A$2:$E$142,5,FALSE),"")</f>
        <v/>
      </c>
      <c r="D640" s="126" t="str">
        <f>IFERROR(VLOOKUP(B640,'اسماء العملاء'!$A$2:$C$142,2,FALSE),"")</f>
        <v/>
      </c>
      <c r="E640" s="177" t="str">
        <f>IFERROR(VLOOKUP(B640,'اسماء العملاء'!$A$2:$C$142,3,FALSE),"")</f>
        <v/>
      </c>
      <c r="F640" s="330" t="str">
        <f>IFERROR(VLOOKUP(B640,'اسماء العملاء'!$A$2:$J$1270,9,FALSE),"")</f>
        <v/>
      </c>
      <c r="G640" s="330" t="str">
        <f>IFERROR(VLOOKUP(B640,'اسماء العملاء'!$A$2:$J$1270,8,FALSE),"")</f>
        <v/>
      </c>
      <c r="H640" s="321" t="str">
        <f>IFERROR(VLOOKUP(B640,'اسماء العملاء'!$A$2:$J$1270,10,FALSE),"")</f>
        <v/>
      </c>
    </row>
    <row r="641" spans="1:8" ht="21.95" customHeight="1">
      <c r="A641" s="326" t="str">
        <f t="shared" ca="1" si="9"/>
        <v/>
      </c>
      <c r="B641" s="324"/>
      <c r="C641" s="125" t="str">
        <f>IFERROR(VLOOKUP(B641,'اسماء العملاء'!$A$2:$E$142,5,FALSE),"")</f>
        <v/>
      </c>
      <c r="D641" s="126" t="str">
        <f>IFERROR(VLOOKUP(B641,'اسماء العملاء'!$A$2:$C$142,2,FALSE),"")</f>
        <v/>
      </c>
      <c r="E641" s="177" t="str">
        <f>IFERROR(VLOOKUP(B641,'اسماء العملاء'!$A$2:$C$142,3,FALSE),"")</f>
        <v/>
      </c>
      <c r="F641" s="330" t="str">
        <f>IFERROR(VLOOKUP(B641,'اسماء العملاء'!$A$2:$J$1270,9,FALSE),"")</f>
        <v/>
      </c>
      <c r="G641" s="330" t="str">
        <f>IFERROR(VLOOKUP(B641,'اسماء العملاء'!$A$2:$J$1270,8,FALSE),"")</f>
        <v/>
      </c>
      <c r="H641" s="321" t="str">
        <f>IFERROR(VLOOKUP(B641,'اسماء العملاء'!$A$2:$J$1270,10,FALSE),"")</f>
        <v/>
      </c>
    </row>
    <row r="642" spans="1:8" ht="21.95" customHeight="1">
      <c r="A642" s="326" t="str">
        <f t="shared" ca="1" si="9"/>
        <v/>
      </c>
      <c r="B642" s="324"/>
      <c r="C642" s="125" t="str">
        <f>IFERROR(VLOOKUP(B642,'اسماء العملاء'!$A$2:$E$142,5,FALSE),"")</f>
        <v/>
      </c>
      <c r="D642" s="126" t="str">
        <f>IFERROR(VLOOKUP(B642,'اسماء العملاء'!$A$2:$C$142,2,FALSE),"")</f>
        <v/>
      </c>
      <c r="E642" s="177" t="str">
        <f>IFERROR(VLOOKUP(B642,'اسماء العملاء'!$A$2:$C$142,3,FALSE),"")</f>
        <v/>
      </c>
      <c r="F642" s="330" t="str">
        <f>IFERROR(VLOOKUP(B642,'اسماء العملاء'!$A$2:$J$1270,9,FALSE),"")</f>
        <v/>
      </c>
      <c r="G642" s="330" t="str">
        <f>IFERROR(VLOOKUP(B642,'اسماء العملاء'!$A$2:$J$1270,8,FALSE),"")</f>
        <v/>
      </c>
      <c r="H642" s="321" t="str">
        <f>IFERROR(VLOOKUP(B642,'اسماء العملاء'!$A$2:$J$1270,10,FALSE),"")</f>
        <v/>
      </c>
    </row>
    <row r="643" spans="1:8" ht="21.95" customHeight="1">
      <c r="A643" s="326" t="str">
        <f t="shared" ca="1" si="9"/>
        <v/>
      </c>
      <c r="B643" s="324"/>
      <c r="C643" s="125" t="str">
        <f>IFERROR(VLOOKUP(B643,'اسماء العملاء'!$A$2:$E$142,5,FALSE),"")</f>
        <v/>
      </c>
      <c r="D643" s="126" t="str">
        <f>IFERROR(VLOOKUP(B643,'اسماء العملاء'!$A$2:$C$142,2,FALSE),"")</f>
        <v/>
      </c>
      <c r="E643" s="177" t="str">
        <f>IFERROR(VLOOKUP(B643,'اسماء العملاء'!$A$2:$C$142,3,FALSE),"")</f>
        <v/>
      </c>
      <c r="F643" s="330" t="str">
        <f>IFERROR(VLOOKUP(B643,'اسماء العملاء'!$A$2:$J$1270,9,FALSE),"")</f>
        <v/>
      </c>
      <c r="G643" s="330" t="str">
        <f>IFERROR(VLOOKUP(B643,'اسماء العملاء'!$A$2:$J$1270,8,FALSE),"")</f>
        <v/>
      </c>
      <c r="H643" s="321" t="str">
        <f>IFERROR(VLOOKUP(B643,'اسماء العملاء'!$A$2:$J$1270,10,FALSE),"")</f>
        <v/>
      </c>
    </row>
    <row r="644" spans="1:8" ht="21.95" customHeight="1">
      <c r="A644" s="326" t="str">
        <f t="shared" ref="A644:A707" ca="1" si="10">IF(B644="","",TODAY())</f>
        <v/>
      </c>
      <c r="B644" s="324"/>
      <c r="C644" s="125" t="str">
        <f>IFERROR(VLOOKUP(B644,'اسماء العملاء'!$A$2:$E$142,5,FALSE),"")</f>
        <v/>
      </c>
      <c r="D644" s="126" t="str">
        <f>IFERROR(VLOOKUP(B644,'اسماء العملاء'!$A$2:$C$142,2,FALSE),"")</f>
        <v/>
      </c>
      <c r="E644" s="177" t="str">
        <f>IFERROR(VLOOKUP(B644,'اسماء العملاء'!$A$2:$C$142,3,FALSE),"")</f>
        <v/>
      </c>
      <c r="F644" s="330" t="str">
        <f>IFERROR(VLOOKUP(B644,'اسماء العملاء'!$A$2:$J$1270,9,FALSE),"")</f>
        <v/>
      </c>
      <c r="G644" s="330" t="str">
        <f>IFERROR(VLOOKUP(B644,'اسماء العملاء'!$A$2:$J$1270,8,FALSE),"")</f>
        <v/>
      </c>
      <c r="H644" s="321" t="str">
        <f>IFERROR(VLOOKUP(B644,'اسماء العملاء'!$A$2:$J$1270,10,FALSE),"")</f>
        <v/>
      </c>
    </row>
    <row r="645" spans="1:8" ht="21.95" customHeight="1">
      <c r="A645" s="326" t="str">
        <f t="shared" ca="1" si="10"/>
        <v/>
      </c>
      <c r="B645" s="324"/>
      <c r="C645" s="125" t="str">
        <f>IFERROR(VLOOKUP(B645,'اسماء العملاء'!$A$2:$E$142,5,FALSE),"")</f>
        <v/>
      </c>
      <c r="D645" s="126" t="str">
        <f>IFERROR(VLOOKUP(B645,'اسماء العملاء'!$A$2:$C$142,2,FALSE),"")</f>
        <v/>
      </c>
      <c r="E645" s="177" t="str">
        <f>IFERROR(VLOOKUP(B645,'اسماء العملاء'!$A$2:$C$142,3,FALSE),"")</f>
        <v/>
      </c>
      <c r="F645" s="330" t="str">
        <f>IFERROR(VLOOKUP(B645,'اسماء العملاء'!$A$2:$J$1270,9,FALSE),"")</f>
        <v/>
      </c>
      <c r="G645" s="330" t="str">
        <f>IFERROR(VLOOKUP(B645,'اسماء العملاء'!$A$2:$J$1270,8,FALSE),"")</f>
        <v/>
      </c>
      <c r="H645" s="321" t="str">
        <f>IFERROR(VLOOKUP(B645,'اسماء العملاء'!$A$2:$J$1270,10,FALSE),"")</f>
        <v/>
      </c>
    </row>
    <row r="646" spans="1:8" ht="21.95" customHeight="1">
      <c r="A646" s="326" t="str">
        <f t="shared" ca="1" si="10"/>
        <v/>
      </c>
      <c r="B646" s="324"/>
      <c r="C646" s="125" t="str">
        <f>IFERROR(VLOOKUP(B646,'اسماء العملاء'!$A$2:$E$142,5,FALSE),"")</f>
        <v/>
      </c>
      <c r="D646" s="126" t="str">
        <f>IFERROR(VLOOKUP(B646,'اسماء العملاء'!$A$2:$C$142,2,FALSE),"")</f>
        <v/>
      </c>
      <c r="E646" s="177" t="str">
        <f>IFERROR(VLOOKUP(B646,'اسماء العملاء'!$A$2:$C$142,3,FALSE),"")</f>
        <v/>
      </c>
      <c r="F646" s="330" t="str">
        <f>IFERROR(VLOOKUP(B646,'اسماء العملاء'!$A$2:$J$1270,9,FALSE),"")</f>
        <v/>
      </c>
      <c r="G646" s="330" t="str">
        <f>IFERROR(VLOOKUP(B646,'اسماء العملاء'!$A$2:$J$1270,8,FALSE),"")</f>
        <v/>
      </c>
      <c r="H646" s="321" t="str">
        <f>IFERROR(VLOOKUP(B646,'اسماء العملاء'!$A$2:$J$1270,10,FALSE),"")</f>
        <v/>
      </c>
    </row>
    <row r="647" spans="1:8" ht="21.95" customHeight="1">
      <c r="A647" s="326" t="str">
        <f t="shared" ca="1" si="10"/>
        <v/>
      </c>
      <c r="B647" s="324"/>
      <c r="C647" s="125" t="str">
        <f>IFERROR(VLOOKUP(B647,'اسماء العملاء'!$A$2:$E$142,5,FALSE),"")</f>
        <v/>
      </c>
      <c r="D647" s="126" t="str">
        <f>IFERROR(VLOOKUP(B647,'اسماء العملاء'!$A$2:$C$142,2,FALSE),"")</f>
        <v/>
      </c>
      <c r="E647" s="177" t="str">
        <f>IFERROR(VLOOKUP(B647,'اسماء العملاء'!$A$2:$C$142,3,FALSE),"")</f>
        <v/>
      </c>
      <c r="F647" s="330" t="str">
        <f>IFERROR(VLOOKUP(B647,'اسماء العملاء'!$A$2:$J$1270,9,FALSE),"")</f>
        <v/>
      </c>
      <c r="G647" s="330" t="str">
        <f>IFERROR(VLOOKUP(B647,'اسماء العملاء'!$A$2:$J$1270,8,FALSE),"")</f>
        <v/>
      </c>
      <c r="H647" s="321" t="str">
        <f>IFERROR(VLOOKUP(B647,'اسماء العملاء'!$A$2:$J$1270,10,FALSE),"")</f>
        <v/>
      </c>
    </row>
    <row r="648" spans="1:8" ht="21.95" customHeight="1">
      <c r="A648" s="326" t="str">
        <f t="shared" ca="1" si="10"/>
        <v/>
      </c>
      <c r="B648" s="324"/>
      <c r="C648" s="125" t="str">
        <f>IFERROR(VLOOKUP(B648,'اسماء العملاء'!$A$2:$E$142,5,FALSE),"")</f>
        <v/>
      </c>
      <c r="D648" s="126" t="str">
        <f>IFERROR(VLOOKUP(B648,'اسماء العملاء'!$A$2:$C$142,2,FALSE),"")</f>
        <v/>
      </c>
      <c r="E648" s="177" t="str">
        <f>IFERROR(VLOOKUP(B648,'اسماء العملاء'!$A$2:$C$142,3,FALSE),"")</f>
        <v/>
      </c>
      <c r="F648" s="330" t="str">
        <f>IFERROR(VLOOKUP(B648,'اسماء العملاء'!$A$2:$J$1270,9,FALSE),"")</f>
        <v/>
      </c>
      <c r="G648" s="330" t="str">
        <f>IFERROR(VLOOKUP(B648,'اسماء العملاء'!$A$2:$J$1270,8,FALSE),"")</f>
        <v/>
      </c>
      <c r="H648" s="321" t="str">
        <f>IFERROR(VLOOKUP(B648,'اسماء العملاء'!$A$2:$J$1270,10,FALSE),"")</f>
        <v/>
      </c>
    </row>
    <row r="649" spans="1:8" ht="21.95" customHeight="1">
      <c r="A649" s="326" t="str">
        <f t="shared" ca="1" si="10"/>
        <v/>
      </c>
      <c r="B649" s="324"/>
      <c r="C649" s="125" t="str">
        <f>IFERROR(VLOOKUP(B649,'اسماء العملاء'!$A$2:$E$142,5,FALSE),"")</f>
        <v/>
      </c>
      <c r="D649" s="126" t="str">
        <f>IFERROR(VLOOKUP(B649,'اسماء العملاء'!$A$2:$C$142,2,FALSE),"")</f>
        <v/>
      </c>
      <c r="E649" s="177" t="str">
        <f>IFERROR(VLOOKUP(B649,'اسماء العملاء'!$A$2:$C$142,3,FALSE),"")</f>
        <v/>
      </c>
      <c r="F649" s="330" t="str">
        <f>IFERROR(VLOOKUP(B649,'اسماء العملاء'!$A$2:$J$1270,9,FALSE),"")</f>
        <v/>
      </c>
      <c r="G649" s="330" t="str">
        <f>IFERROR(VLOOKUP(B649,'اسماء العملاء'!$A$2:$J$1270,8,FALSE),"")</f>
        <v/>
      </c>
      <c r="H649" s="321" t="str">
        <f>IFERROR(VLOOKUP(B649,'اسماء العملاء'!$A$2:$J$1270,10,FALSE),"")</f>
        <v/>
      </c>
    </row>
    <row r="650" spans="1:8" ht="21.95" customHeight="1">
      <c r="A650" s="326" t="str">
        <f t="shared" ca="1" si="10"/>
        <v/>
      </c>
      <c r="B650" s="324"/>
      <c r="C650" s="125" t="str">
        <f>IFERROR(VLOOKUP(B650,'اسماء العملاء'!$A$2:$E$142,5,FALSE),"")</f>
        <v/>
      </c>
      <c r="D650" s="126" t="str">
        <f>IFERROR(VLOOKUP(B650,'اسماء العملاء'!$A$2:$C$142,2,FALSE),"")</f>
        <v/>
      </c>
      <c r="E650" s="177" t="str">
        <f>IFERROR(VLOOKUP(B650,'اسماء العملاء'!$A$2:$C$142,3,FALSE),"")</f>
        <v/>
      </c>
      <c r="F650" s="330" t="str">
        <f>IFERROR(VLOOKUP(B650,'اسماء العملاء'!$A$2:$J$1270,9,FALSE),"")</f>
        <v/>
      </c>
      <c r="G650" s="330" t="str">
        <f>IFERROR(VLOOKUP(B650,'اسماء العملاء'!$A$2:$J$1270,8,FALSE),"")</f>
        <v/>
      </c>
      <c r="H650" s="321" t="str">
        <f>IFERROR(VLOOKUP(B650,'اسماء العملاء'!$A$2:$J$1270,10,FALSE),"")</f>
        <v/>
      </c>
    </row>
    <row r="651" spans="1:8" ht="21.95" customHeight="1">
      <c r="A651" s="326" t="str">
        <f t="shared" ca="1" si="10"/>
        <v/>
      </c>
      <c r="B651" s="324"/>
      <c r="C651" s="125" t="str">
        <f>IFERROR(VLOOKUP(B651,'اسماء العملاء'!$A$2:$E$142,5,FALSE),"")</f>
        <v/>
      </c>
      <c r="D651" s="126" t="str">
        <f>IFERROR(VLOOKUP(B651,'اسماء العملاء'!$A$2:$C$142,2,FALSE),"")</f>
        <v/>
      </c>
      <c r="E651" s="177" t="str">
        <f>IFERROR(VLOOKUP(B651,'اسماء العملاء'!$A$2:$C$142,3,FALSE),"")</f>
        <v/>
      </c>
      <c r="F651" s="330" t="str">
        <f>IFERROR(VLOOKUP(B651,'اسماء العملاء'!$A$2:$J$1270,9,FALSE),"")</f>
        <v/>
      </c>
      <c r="G651" s="330" t="str">
        <f>IFERROR(VLOOKUP(B651,'اسماء العملاء'!$A$2:$J$1270,8,FALSE),"")</f>
        <v/>
      </c>
      <c r="H651" s="321" t="str">
        <f>IFERROR(VLOOKUP(B651,'اسماء العملاء'!$A$2:$J$1270,10,FALSE),"")</f>
        <v/>
      </c>
    </row>
    <row r="652" spans="1:8" ht="21.95" customHeight="1">
      <c r="A652" s="326" t="str">
        <f t="shared" ca="1" si="10"/>
        <v/>
      </c>
      <c r="B652" s="324"/>
      <c r="C652" s="125" t="str">
        <f>IFERROR(VLOOKUP(B652,'اسماء العملاء'!$A$2:$E$142,5,FALSE),"")</f>
        <v/>
      </c>
      <c r="D652" s="126" t="str">
        <f>IFERROR(VLOOKUP(B652,'اسماء العملاء'!$A$2:$C$142,2,FALSE),"")</f>
        <v/>
      </c>
      <c r="E652" s="177" t="str">
        <f>IFERROR(VLOOKUP(B652,'اسماء العملاء'!$A$2:$C$142,3,FALSE),"")</f>
        <v/>
      </c>
      <c r="F652" s="330" t="str">
        <f>IFERROR(VLOOKUP(B652,'اسماء العملاء'!$A$2:$J$1270,9,FALSE),"")</f>
        <v/>
      </c>
      <c r="G652" s="330" t="str">
        <f>IFERROR(VLOOKUP(B652,'اسماء العملاء'!$A$2:$J$1270,8,FALSE),"")</f>
        <v/>
      </c>
      <c r="H652" s="321" t="str">
        <f>IFERROR(VLOOKUP(B652,'اسماء العملاء'!$A$2:$J$1270,10,FALSE),"")</f>
        <v/>
      </c>
    </row>
    <row r="653" spans="1:8" ht="21.95" customHeight="1">
      <c r="A653" s="326" t="str">
        <f t="shared" ca="1" si="10"/>
        <v/>
      </c>
      <c r="B653" s="324"/>
      <c r="C653" s="125" t="str">
        <f>IFERROR(VLOOKUP(B653,'اسماء العملاء'!$A$2:$E$142,5,FALSE),"")</f>
        <v/>
      </c>
      <c r="D653" s="126" t="str">
        <f>IFERROR(VLOOKUP(B653,'اسماء العملاء'!$A$2:$C$142,2,FALSE),"")</f>
        <v/>
      </c>
      <c r="E653" s="177" t="str">
        <f>IFERROR(VLOOKUP(B653,'اسماء العملاء'!$A$2:$C$142,3,FALSE),"")</f>
        <v/>
      </c>
      <c r="F653" s="330" t="str">
        <f>IFERROR(VLOOKUP(B653,'اسماء العملاء'!$A$2:$J$1270,9,FALSE),"")</f>
        <v/>
      </c>
      <c r="G653" s="330" t="str">
        <f>IFERROR(VLOOKUP(B653,'اسماء العملاء'!$A$2:$J$1270,8,FALSE),"")</f>
        <v/>
      </c>
      <c r="H653" s="321" t="str">
        <f>IFERROR(VLOOKUP(B653,'اسماء العملاء'!$A$2:$J$1270,10,FALSE),"")</f>
        <v/>
      </c>
    </row>
    <row r="654" spans="1:8" ht="21.95" customHeight="1">
      <c r="A654" s="326" t="str">
        <f t="shared" ca="1" si="10"/>
        <v/>
      </c>
      <c r="B654" s="324"/>
      <c r="C654" s="125" t="str">
        <f>IFERROR(VLOOKUP(B654,'اسماء العملاء'!$A$2:$E$142,5,FALSE),"")</f>
        <v/>
      </c>
      <c r="D654" s="126" t="str">
        <f>IFERROR(VLOOKUP(B654,'اسماء العملاء'!$A$2:$C$142,2,FALSE),"")</f>
        <v/>
      </c>
      <c r="E654" s="177" t="str">
        <f>IFERROR(VLOOKUP(B654,'اسماء العملاء'!$A$2:$C$142,3,FALSE),"")</f>
        <v/>
      </c>
      <c r="F654" s="330" t="str">
        <f>IFERROR(VLOOKUP(B654,'اسماء العملاء'!$A$2:$J$1270,9,FALSE),"")</f>
        <v/>
      </c>
      <c r="G654" s="330" t="str">
        <f>IFERROR(VLOOKUP(B654,'اسماء العملاء'!$A$2:$J$1270,8,FALSE),"")</f>
        <v/>
      </c>
      <c r="H654" s="321" t="str">
        <f>IFERROR(VLOOKUP(B654,'اسماء العملاء'!$A$2:$J$1270,10,FALSE),"")</f>
        <v/>
      </c>
    </row>
    <row r="655" spans="1:8" ht="21.95" customHeight="1">
      <c r="A655" s="326" t="str">
        <f t="shared" ca="1" si="10"/>
        <v/>
      </c>
      <c r="B655" s="324"/>
      <c r="C655" s="125" t="str">
        <f>IFERROR(VLOOKUP(B655,'اسماء العملاء'!$A$2:$E$142,5,FALSE),"")</f>
        <v/>
      </c>
      <c r="D655" s="126" t="str">
        <f>IFERROR(VLOOKUP(B655,'اسماء العملاء'!$A$2:$C$142,2,FALSE),"")</f>
        <v/>
      </c>
      <c r="E655" s="177" t="str">
        <f>IFERROR(VLOOKUP(B655,'اسماء العملاء'!$A$2:$C$142,3,FALSE),"")</f>
        <v/>
      </c>
      <c r="F655" s="330" t="str">
        <f>IFERROR(VLOOKUP(B655,'اسماء العملاء'!$A$2:$J$1270,9,FALSE),"")</f>
        <v/>
      </c>
      <c r="G655" s="330" t="str">
        <f>IFERROR(VLOOKUP(B655,'اسماء العملاء'!$A$2:$J$1270,8,FALSE),"")</f>
        <v/>
      </c>
      <c r="H655" s="321" t="str">
        <f>IFERROR(VLOOKUP(B655,'اسماء العملاء'!$A$2:$J$1270,10,FALSE),"")</f>
        <v/>
      </c>
    </row>
    <row r="656" spans="1:8" ht="21.95" customHeight="1">
      <c r="A656" s="326" t="str">
        <f t="shared" ca="1" si="10"/>
        <v/>
      </c>
      <c r="B656" s="324"/>
      <c r="C656" s="125" t="str">
        <f>IFERROR(VLOOKUP(B656,'اسماء العملاء'!$A$2:$E$142,5,FALSE),"")</f>
        <v/>
      </c>
      <c r="D656" s="126" t="str">
        <f>IFERROR(VLOOKUP(B656,'اسماء العملاء'!$A$2:$C$142,2,FALSE),"")</f>
        <v/>
      </c>
      <c r="E656" s="177" t="str">
        <f>IFERROR(VLOOKUP(B656,'اسماء العملاء'!$A$2:$C$142,3,FALSE),"")</f>
        <v/>
      </c>
      <c r="F656" s="330" t="str">
        <f>IFERROR(VLOOKUP(B656,'اسماء العملاء'!$A$2:$J$1270,9,FALSE),"")</f>
        <v/>
      </c>
      <c r="G656" s="330" t="str">
        <f>IFERROR(VLOOKUP(B656,'اسماء العملاء'!$A$2:$J$1270,8,FALSE),"")</f>
        <v/>
      </c>
      <c r="H656" s="321" t="str">
        <f>IFERROR(VLOOKUP(B656,'اسماء العملاء'!$A$2:$J$1270,10,FALSE),"")</f>
        <v/>
      </c>
    </row>
    <row r="657" spans="1:8" ht="21.95" customHeight="1">
      <c r="A657" s="326" t="str">
        <f t="shared" ca="1" si="10"/>
        <v/>
      </c>
      <c r="B657" s="324"/>
      <c r="C657" s="125" t="str">
        <f>IFERROR(VLOOKUP(B657,'اسماء العملاء'!$A$2:$E$142,5,FALSE),"")</f>
        <v/>
      </c>
      <c r="D657" s="126" t="str">
        <f>IFERROR(VLOOKUP(B657,'اسماء العملاء'!$A$2:$C$142,2,FALSE),"")</f>
        <v/>
      </c>
      <c r="E657" s="177" t="str">
        <f>IFERROR(VLOOKUP(B657,'اسماء العملاء'!$A$2:$C$142,3,FALSE),"")</f>
        <v/>
      </c>
      <c r="F657" s="330" t="str">
        <f>IFERROR(VLOOKUP(B657,'اسماء العملاء'!$A$2:$J$1270,9,FALSE),"")</f>
        <v/>
      </c>
      <c r="G657" s="330" t="str">
        <f>IFERROR(VLOOKUP(B657,'اسماء العملاء'!$A$2:$J$1270,8,FALSE),"")</f>
        <v/>
      </c>
      <c r="H657" s="321" t="str">
        <f>IFERROR(VLOOKUP(B657,'اسماء العملاء'!$A$2:$J$1270,10,FALSE),"")</f>
        <v/>
      </c>
    </row>
    <row r="658" spans="1:8" ht="21.95" customHeight="1">
      <c r="A658" s="326" t="str">
        <f t="shared" ca="1" si="10"/>
        <v/>
      </c>
      <c r="B658" s="324"/>
      <c r="C658" s="125" t="str">
        <f>IFERROR(VLOOKUP(B658,'اسماء العملاء'!$A$2:$E$142,5,FALSE),"")</f>
        <v/>
      </c>
      <c r="D658" s="126" t="str">
        <f>IFERROR(VLOOKUP(B658,'اسماء العملاء'!$A$2:$C$142,2,FALSE),"")</f>
        <v/>
      </c>
      <c r="E658" s="177" t="str">
        <f>IFERROR(VLOOKUP(B658,'اسماء العملاء'!$A$2:$C$142,3,FALSE),"")</f>
        <v/>
      </c>
      <c r="F658" s="330" t="str">
        <f>IFERROR(VLOOKUP(B658,'اسماء العملاء'!$A$2:$J$1270,9,FALSE),"")</f>
        <v/>
      </c>
      <c r="G658" s="330" t="str">
        <f>IFERROR(VLOOKUP(B658,'اسماء العملاء'!$A$2:$J$1270,8,FALSE),"")</f>
        <v/>
      </c>
      <c r="H658" s="321" t="str">
        <f>IFERROR(VLOOKUP(B658,'اسماء العملاء'!$A$2:$J$1270,10,FALSE),"")</f>
        <v/>
      </c>
    </row>
    <row r="659" spans="1:8" ht="21.95" customHeight="1">
      <c r="A659" s="326" t="str">
        <f t="shared" ca="1" si="10"/>
        <v/>
      </c>
      <c r="B659" s="324"/>
      <c r="C659" s="125" t="str">
        <f>IFERROR(VLOOKUP(B659,'اسماء العملاء'!$A$2:$E$142,5,FALSE),"")</f>
        <v/>
      </c>
      <c r="D659" s="126" t="str">
        <f>IFERROR(VLOOKUP(B659,'اسماء العملاء'!$A$2:$C$142,2,FALSE),"")</f>
        <v/>
      </c>
      <c r="E659" s="177" t="str">
        <f>IFERROR(VLOOKUP(B659,'اسماء العملاء'!$A$2:$C$142,3,FALSE),"")</f>
        <v/>
      </c>
      <c r="F659" s="330" t="str">
        <f>IFERROR(VLOOKUP(B659,'اسماء العملاء'!$A$2:$J$1270,9,FALSE),"")</f>
        <v/>
      </c>
      <c r="G659" s="330" t="str">
        <f>IFERROR(VLOOKUP(B659,'اسماء العملاء'!$A$2:$J$1270,8,FALSE),"")</f>
        <v/>
      </c>
      <c r="H659" s="321" t="str">
        <f>IFERROR(VLOOKUP(B659,'اسماء العملاء'!$A$2:$J$1270,10,FALSE),"")</f>
        <v/>
      </c>
    </row>
    <row r="660" spans="1:8" ht="21.95" customHeight="1">
      <c r="A660" s="326" t="str">
        <f t="shared" ca="1" si="10"/>
        <v/>
      </c>
      <c r="B660" s="324"/>
      <c r="C660" s="125" t="str">
        <f>IFERROR(VLOOKUP(B660,'اسماء العملاء'!$A$2:$E$142,5,FALSE),"")</f>
        <v/>
      </c>
      <c r="D660" s="126" t="str">
        <f>IFERROR(VLOOKUP(B660,'اسماء العملاء'!$A$2:$C$142,2,FALSE),"")</f>
        <v/>
      </c>
      <c r="E660" s="177" t="str">
        <f>IFERROR(VLOOKUP(B660,'اسماء العملاء'!$A$2:$C$142,3,FALSE),"")</f>
        <v/>
      </c>
      <c r="F660" s="330" t="str">
        <f>IFERROR(VLOOKUP(B660,'اسماء العملاء'!$A$2:$J$1270,9,FALSE),"")</f>
        <v/>
      </c>
      <c r="G660" s="330" t="str">
        <f>IFERROR(VLOOKUP(B660,'اسماء العملاء'!$A$2:$J$1270,8,FALSE),"")</f>
        <v/>
      </c>
      <c r="H660" s="321" t="str">
        <f>IFERROR(VLOOKUP(B660,'اسماء العملاء'!$A$2:$J$1270,10,FALSE),"")</f>
        <v/>
      </c>
    </row>
    <row r="661" spans="1:8" ht="21.95" customHeight="1">
      <c r="A661" s="326" t="str">
        <f t="shared" ca="1" si="10"/>
        <v/>
      </c>
      <c r="B661" s="324"/>
      <c r="C661" s="125" t="str">
        <f>IFERROR(VLOOKUP(B661,'اسماء العملاء'!$A$2:$E$142,5,FALSE),"")</f>
        <v/>
      </c>
      <c r="D661" s="126" t="str">
        <f>IFERROR(VLOOKUP(B661,'اسماء العملاء'!$A$2:$C$142,2,FALSE),"")</f>
        <v/>
      </c>
      <c r="E661" s="177" t="str">
        <f>IFERROR(VLOOKUP(B661,'اسماء العملاء'!$A$2:$C$142,3,FALSE),"")</f>
        <v/>
      </c>
      <c r="F661" s="330" t="str">
        <f>IFERROR(VLOOKUP(B661,'اسماء العملاء'!$A$2:$J$1270,9,FALSE),"")</f>
        <v/>
      </c>
      <c r="G661" s="330" t="str">
        <f>IFERROR(VLOOKUP(B661,'اسماء العملاء'!$A$2:$J$1270,8,FALSE),"")</f>
        <v/>
      </c>
      <c r="H661" s="321" t="str">
        <f>IFERROR(VLOOKUP(B661,'اسماء العملاء'!$A$2:$J$1270,10,FALSE),"")</f>
        <v/>
      </c>
    </row>
    <row r="662" spans="1:8" ht="21.95" customHeight="1">
      <c r="A662" s="326" t="str">
        <f t="shared" ca="1" si="10"/>
        <v/>
      </c>
      <c r="B662" s="324"/>
      <c r="C662" s="125" t="str">
        <f>IFERROR(VLOOKUP(B662,'اسماء العملاء'!$A$2:$E$142,5,FALSE),"")</f>
        <v/>
      </c>
      <c r="D662" s="126" t="str">
        <f>IFERROR(VLOOKUP(B662,'اسماء العملاء'!$A$2:$C$142,2,FALSE),"")</f>
        <v/>
      </c>
      <c r="E662" s="177" t="str">
        <f>IFERROR(VLOOKUP(B662,'اسماء العملاء'!$A$2:$C$142,3,FALSE),"")</f>
        <v/>
      </c>
      <c r="F662" s="330" t="str">
        <f>IFERROR(VLOOKUP(B662,'اسماء العملاء'!$A$2:$J$1270,9,FALSE),"")</f>
        <v/>
      </c>
      <c r="G662" s="330" t="str">
        <f>IFERROR(VLOOKUP(B662,'اسماء العملاء'!$A$2:$J$1270,8,FALSE),"")</f>
        <v/>
      </c>
      <c r="H662" s="321" t="str">
        <f>IFERROR(VLOOKUP(B662,'اسماء العملاء'!$A$2:$J$1270,10,FALSE),"")</f>
        <v/>
      </c>
    </row>
    <row r="663" spans="1:8" ht="21.95" customHeight="1">
      <c r="A663" s="326" t="str">
        <f t="shared" ca="1" si="10"/>
        <v/>
      </c>
      <c r="B663" s="324"/>
      <c r="C663" s="125" t="str">
        <f>IFERROR(VLOOKUP(B663,'اسماء العملاء'!$A$2:$E$142,5,FALSE),"")</f>
        <v/>
      </c>
      <c r="D663" s="126" t="str">
        <f>IFERROR(VLOOKUP(B663,'اسماء العملاء'!$A$2:$C$142,2,FALSE),"")</f>
        <v/>
      </c>
      <c r="E663" s="177" t="str">
        <f>IFERROR(VLOOKUP(B663,'اسماء العملاء'!$A$2:$C$142,3,FALSE),"")</f>
        <v/>
      </c>
      <c r="F663" s="330" t="str">
        <f>IFERROR(VLOOKUP(B663,'اسماء العملاء'!$A$2:$J$1270,9,FALSE),"")</f>
        <v/>
      </c>
      <c r="G663" s="330" t="str">
        <f>IFERROR(VLOOKUP(B663,'اسماء العملاء'!$A$2:$J$1270,8,FALSE),"")</f>
        <v/>
      </c>
      <c r="H663" s="321" t="str">
        <f>IFERROR(VLOOKUP(B663,'اسماء العملاء'!$A$2:$J$1270,10,FALSE),"")</f>
        <v/>
      </c>
    </row>
    <row r="664" spans="1:8" ht="21.95" customHeight="1">
      <c r="A664" s="326" t="str">
        <f t="shared" ca="1" si="10"/>
        <v/>
      </c>
      <c r="B664" s="324"/>
      <c r="C664" s="125" t="str">
        <f>IFERROR(VLOOKUP(B664,'اسماء العملاء'!$A$2:$E$142,5,FALSE),"")</f>
        <v/>
      </c>
      <c r="D664" s="126" t="str">
        <f>IFERROR(VLOOKUP(B664,'اسماء العملاء'!$A$2:$C$142,2,FALSE),"")</f>
        <v/>
      </c>
      <c r="E664" s="177" t="str">
        <f>IFERROR(VLOOKUP(B664,'اسماء العملاء'!$A$2:$C$142,3,FALSE),"")</f>
        <v/>
      </c>
      <c r="F664" s="330" t="str">
        <f>IFERROR(VLOOKUP(B664,'اسماء العملاء'!$A$2:$J$1270,9,FALSE),"")</f>
        <v/>
      </c>
      <c r="G664" s="330" t="str">
        <f>IFERROR(VLOOKUP(B664,'اسماء العملاء'!$A$2:$J$1270,8,FALSE),"")</f>
        <v/>
      </c>
      <c r="H664" s="321" t="str">
        <f>IFERROR(VLOOKUP(B664,'اسماء العملاء'!$A$2:$J$1270,10,FALSE),"")</f>
        <v/>
      </c>
    </row>
    <row r="665" spans="1:8" ht="21.95" customHeight="1">
      <c r="A665" s="326" t="str">
        <f t="shared" ca="1" si="10"/>
        <v/>
      </c>
      <c r="B665" s="324"/>
      <c r="C665" s="125" t="str">
        <f>IFERROR(VLOOKUP(B665,'اسماء العملاء'!$A$2:$E$142,5,FALSE),"")</f>
        <v/>
      </c>
      <c r="D665" s="126" t="str">
        <f>IFERROR(VLOOKUP(B665,'اسماء العملاء'!$A$2:$C$142,2,FALSE),"")</f>
        <v/>
      </c>
      <c r="E665" s="177" t="str">
        <f>IFERROR(VLOOKUP(B665,'اسماء العملاء'!$A$2:$C$142,3,FALSE),"")</f>
        <v/>
      </c>
      <c r="F665" s="330" t="str">
        <f>IFERROR(VLOOKUP(B665,'اسماء العملاء'!$A$2:$J$1270,9,FALSE),"")</f>
        <v/>
      </c>
      <c r="G665" s="330" t="str">
        <f>IFERROR(VLOOKUP(B665,'اسماء العملاء'!$A$2:$J$1270,8,FALSE),"")</f>
        <v/>
      </c>
      <c r="H665" s="321" t="str">
        <f>IFERROR(VLOOKUP(B665,'اسماء العملاء'!$A$2:$J$1270,10,FALSE),"")</f>
        <v/>
      </c>
    </row>
    <row r="666" spans="1:8" ht="21.95" customHeight="1">
      <c r="A666" s="326" t="str">
        <f t="shared" ca="1" si="10"/>
        <v/>
      </c>
      <c r="B666" s="324"/>
      <c r="C666" s="125" t="str">
        <f>IFERROR(VLOOKUP(B666,'اسماء العملاء'!$A$2:$E$142,5,FALSE),"")</f>
        <v/>
      </c>
      <c r="D666" s="126" t="str">
        <f>IFERROR(VLOOKUP(B666,'اسماء العملاء'!$A$2:$C$142,2,FALSE),"")</f>
        <v/>
      </c>
      <c r="E666" s="177" t="str">
        <f>IFERROR(VLOOKUP(B666,'اسماء العملاء'!$A$2:$C$142,3,FALSE),"")</f>
        <v/>
      </c>
      <c r="F666" s="330" t="str">
        <f>IFERROR(VLOOKUP(B666,'اسماء العملاء'!$A$2:$J$1270,9,FALSE),"")</f>
        <v/>
      </c>
      <c r="G666" s="330" t="str">
        <f>IFERROR(VLOOKUP(B666,'اسماء العملاء'!$A$2:$J$1270,8,FALSE),"")</f>
        <v/>
      </c>
      <c r="H666" s="321" t="str">
        <f>IFERROR(VLOOKUP(B666,'اسماء العملاء'!$A$2:$J$1270,10,FALSE),"")</f>
        <v/>
      </c>
    </row>
    <row r="667" spans="1:8" ht="21.95" customHeight="1">
      <c r="A667" s="326" t="str">
        <f t="shared" ca="1" si="10"/>
        <v/>
      </c>
      <c r="B667" s="324"/>
      <c r="C667" s="125" t="str">
        <f>IFERROR(VLOOKUP(B667,'اسماء العملاء'!$A$2:$E$142,5,FALSE),"")</f>
        <v/>
      </c>
      <c r="D667" s="126" t="str">
        <f>IFERROR(VLOOKUP(B667,'اسماء العملاء'!$A$2:$C$142,2,FALSE),"")</f>
        <v/>
      </c>
      <c r="E667" s="177" t="str">
        <f>IFERROR(VLOOKUP(B667,'اسماء العملاء'!$A$2:$C$142,3,FALSE),"")</f>
        <v/>
      </c>
      <c r="F667" s="330" t="str">
        <f>IFERROR(VLOOKUP(B667,'اسماء العملاء'!$A$2:$J$1270,9,FALSE),"")</f>
        <v/>
      </c>
      <c r="G667" s="330" t="str">
        <f>IFERROR(VLOOKUP(B667,'اسماء العملاء'!$A$2:$J$1270,8,FALSE),"")</f>
        <v/>
      </c>
      <c r="H667" s="321" t="str">
        <f>IFERROR(VLOOKUP(B667,'اسماء العملاء'!$A$2:$J$1270,10,FALSE),"")</f>
        <v/>
      </c>
    </row>
    <row r="668" spans="1:8" ht="21.95" customHeight="1">
      <c r="A668" s="326" t="str">
        <f t="shared" ca="1" si="10"/>
        <v/>
      </c>
      <c r="B668" s="324"/>
      <c r="C668" s="125" t="str">
        <f>IFERROR(VLOOKUP(B668,'اسماء العملاء'!$A$2:$E$142,5,FALSE),"")</f>
        <v/>
      </c>
      <c r="D668" s="126" t="str">
        <f>IFERROR(VLOOKUP(B668,'اسماء العملاء'!$A$2:$C$142,2,FALSE),"")</f>
        <v/>
      </c>
      <c r="E668" s="177" t="str">
        <f>IFERROR(VLOOKUP(B668,'اسماء العملاء'!$A$2:$C$142,3,FALSE),"")</f>
        <v/>
      </c>
      <c r="F668" s="330" t="str">
        <f>IFERROR(VLOOKUP(B668,'اسماء العملاء'!$A$2:$J$1270,9,FALSE),"")</f>
        <v/>
      </c>
      <c r="G668" s="330" t="str">
        <f>IFERROR(VLOOKUP(B668,'اسماء العملاء'!$A$2:$J$1270,8,FALSE),"")</f>
        <v/>
      </c>
      <c r="H668" s="321" t="str">
        <f>IFERROR(VLOOKUP(B668,'اسماء العملاء'!$A$2:$J$1270,10,FALSE),"")</f>
        <v/>
      </c>
    </row>
    <row r="669" spans="1:8" ht="21.95" customHeight="1">
      <c r="A669" s="326" t="str">
        <f t="shared" ca="1" si="10"/>
        <v/>
      </c>
      <c r="B669" s="324"/>
      <c r="C669" s="125" t="str">
        <f>IFERROR(VLOOKUP(B669,'اسماء العملاء'!$A$2:$E$142,5,FALSE),"")</f>
        <v/>
      </c>
      <c r="D669" s="126" t="str">
        <f>IFERROR(VLOOKUP(B669,'اسماء العملاء'!$A$2:$C$142,2,FALSE),"")</f>
        <v/>
      </c>
      <c r="E669" s="177" t="str">
        <f>IFERROR(VLOOKUP(B669,'اسماء العملاء'!$A$2:$C$142,3,FALSE),"")</f>
        <v/>
      </c>
      <c r="F669" s="330" t="str">
        <f>IFERROR(VLOOKUP(B669,'اسماء العملاء'!$A$2:$J$1270,9,FALSE),"")</f>
        <v/>
      </c>
      <c r="G669" s="330" t="str">
        <f>IFERROR(VLOOKUP(B669,'اسماء العملاء'!$A$2:$J$1270,8,FALSE),"")</f>
        <v/>
      </c>
      <c r="H669" s="321" t="str">
        <f>IFERROR(VLOOKUP(B669,'اسماء العملاء'!$A$2:$J$1270,10,FALSE),"")</f>
        <v/>
      </c>
    </row>
    <row r="670" spans="1:8" ht="21.95" customHeight="1">
      <c r="A670" s="326" t="str">
        <f t="shared" ca="1" si="10"/>
        <v/>
      </c>
      <c r="B670" s="324"/>
      <c r="C670" s="125" t="str">
        <f>IFERROR(VLOOKUP(B670,'اسماء العملاء'!$A$2:$E$142,5,FALSE),"")</f>
        <v/>
      </c>
      <c r="D670" s="126" t="str">
        <f>IFERROR(VLOOKUP(B670,'اسماء العملاء'!$A$2:$C$142,2,FALSE),"")</f>
        <v/>
      </c>
      <c r="E670" s="177" t="str">
        <f>IFERROR(VLOOKUP(B670,'اسماء العملاء'!$A$2:$C$142,3,FALSE),"")</f>
        <v/>
      </c>
      <c r="F670" s="330" t="str">
        <f>IFERROR(VLOOKUP(B670,'اسماء العملاء'!$A$2:$J$1270,9,FALSE),"")</f>
        <v/>
      </c>
      <c r="G670" s="330" t="str">
        <f>IFERROR(VLOOKUP(B670,'اسماء العملاء'!$A$2:$J$1270,8,FALSE),"")</f>
        <v/>
      </c>
      <c r="H670" s="321" t="str">
        <f>IFERROR(VLOOKUP(B670,'اسماء العملاء'!$A$2:$J$1270,10,FALSE),"")</f>
        <v/>
      </c>
    </row>
    <row r="671" spans="1:8" ht="21.95" customHeight="1">
      <c r="A671" s="326" t="str">
        <f t="shared" ca="1" si="10"/>
        <v/>
      </c>
      <c r="B671" s="324"/>
      <c r="C671" s="125" t="str">
        <f>IFERROR(VLOOKUP(B671,'اسماء العملاء'!$A$2:$E$142,5,FALSE),"")</f>
        <v/>
      </c>
      <c r="D671" s="126" t="str">
        <f>IFERROR(VLOOKUP(B671,'اسماء العملاء'!$A$2:$C$142,2,FALSE),"")</f>
        <v/>
      </c>
      <c r="E671" s="177" t="str">
        <f>IFERROR(VLOOKUP(B671,'اسماء العملاء'!$A$2:$C$142,3,FALSE),"")</f>
        <v/>
      </c>
      <c r="F671" s="330" t="str">
        <f>IFERROR(VLOOKUP(B671,'اسماء العملاء'!$A$2:$J$1270,9,FALSE),"")</f>
        <v/>
      </c>
      <c r="G671" s="330" t="str">
        <f>IFERROR(VLOOKUP(B671,'اسماء العملاء'!$A$2:$J$1270,8,FALSE),"")</f>
        <v/>
      </c>
      <c r="H671" s="321" t="str">
        <f>IFERROR(VLOOKUP(B671,'اسماء العملاء'!$A$2:$J$1270,10,FALSE),"")</f>
        <v/>
      </c>
    </row>
    <row r="672" spans="1:8" ht="21.95" customHeight="1">
      <c r="A672" s="326" t="str">
        <f t="shared" ca="1" si="10"/>
        <v/>
      </c>
      <c r="B672" s="324"/>
      <c r="C672" s="125" t="str">
        <f>IFERROR(VLOOKUP(B672,'اسماء العملاء'!$A$2:$E$142,5,FALSE),"")</f>
        <v/>
      </c>
      <c r="D672" s="126" t="str">
        <f>IFERROR(VLOOKUP(B672,'اسماء العملاء'!$A$2:$C$142,2,FALSE),"")</f>
        <v/>
      </c>
      <c r="E672" s="177" t="str">
        <f>IFERROR(VLOOKUP(B672,'اسماء العملاء'!$A$2:$C$142,3,FALSE),"")</f>
        <v/>
      </c>
      <c r="F672" s="330" t="str">
        <f>IFERROR(VLOOKUP(B672,'اسماء العملاء'!$A$2:$J$1270,9,FALSE),"")</f>
        <v/>
      </c>
      <c r="G672" s="330" t="str">
        <f>IFERROR(VLOOKUP(B672,'اسماء العملاء'!$A$2:$J$1270,8,FALSE),"")</f>
        <v/>
      </c>
      <c r="H672" s="321" t="str">
        <f>IFERROR(VLOOKUP(B672,'اسماء العملاء'!$A$2:$J$1270,10,FALSE),"")</f>
        <v/>
      </c>
    </row>
    <row r="673" spans="1:8" ht="21.95" customHeight="1">
      <c r="A673" s="326" t="str">
        <f t="shared" ca="1" si="10"/>
        <v/>
      </c>
      <c r="B673" s="324"/>
      <c r="C673" s="125" t="str">
        <f>IFERROR(VLOOKUP(B673,'اسماء العملاء'!$A$2:$E$142,5,FALSE),"")</f>
        <v/>
      </c>
      <c r="D673" s="126" t="str">
        <f>IFERROR(VLOOKUP(B673,'اسماء العملاء'!$A$2:$C$142,2,FALSE),"")</f>
        <v/>
      </c>
      <c r="E673" s="177" t="str">
        <f>IFERROR(VLOOKUP(B673,'اسماء العملاء'!$A$2:$C$142,3,FALSE),"")</f>
        <v/>
      </c>
      <c r="F673" s="330" t="str">
        <f>IFERROR(VLOOKUP(B673,'اسماء العملاء'!$A$2:$J$1270,9,FALSE),"")</f>
        <v/>
      </c>
      <c r="G673" s="330" t="str">
        <f>IFERROR(VLOOKUP(B673,'اسماء العملاء'!$A$2:$J$1270,8,FALSE),"")</f>
        <v/>
      </c>
      <c r="H673" s="321" t="str">
        <f>IFERROR(VLOOKUP(B673,'اسماء العملاء'!$A$2:$J$1270,10,FALSE),"")</f>
        <v/>
      </c>
    </row>
    <row r="674" spans="1:8" ht="21.95" customHeight="1">
      <c r="A674" s="326" t="str">
        <f t="shared" ca="1" si="10"/>
        <v/>
      </c>
      <c r="B674" s="324"/>
      <c r="C674" s="125" t="str">
        <f>IFERROR(VLOOKUP(B674,'اسماء العملاء'!$A$2:$E$142,5,FALSE),"")</f>
        <v/>
      </c>
      <c r="D674" s="126" t="str">
        <f>IFERROR(VLOOKUP(B674,'اسماء العملاء'!$A$2:$C$142,2,FALSE),"")</f>
        <v/>
      </c>
      <c r="E674" s="177" t="str">
        <f>IFERROR(VLOOKUP(B674,'اسماء العملاء'!$A$2:$C$142,3,FALSE),"")</f>
        <v/>
      </c>
      <c r="F674" s="330" t="str">
        <f>IFERROR(VLOOKUP(B674,'اسماء العملاء'!$A$2:$J$1270,9,FALSE),"")</f>
        <v/>
      </c>
      <c r="G674" s="330" t="str">
        <f>IFERROR(VLOOKUP(B674,'اسماء العملاء'!$A$2:$J$1270,8,FALSE),"")</f>
        <v/>
      </c>
      <c r="H674" s="321" t="str">
        <f>IFERROR(VLOOKUP(B674,'اسماء العملاء'!$A$2:$J$1270,10,FALSE),"")</f>
        <v/>
      </c>
    </row>
    <row r="675" spans="1:8" ht="21.95" customHeight="1">
      <c r="A675" s="326" t="str">
        <f t="shared" ca="1" si="10"/>
        <v/>
      </c>
      <c r="B675" s="324"/>
      <c r="C675" s="125" t="str">
        <f>IFERROR(VLOOKUP(B675,'اسماء العملاء'!$A$2:$E$142,5,FALSE),"")</f>
        <v/>
      </c>
      <c r="D675" s="126" t="str">
        <f>IFERROR(VLOOKUP(B675,'اسماء العملاء'!$A$2:$C$142,2,FALSE),"")</f>
        <v/>
      </c>
      <c r="E675" s="177" t="str">
        <f>IFERROR(VLOOKUP(B675,'اسماء العملاء'!$A$2:$C$142,3,FALSE),"")</f>
        <v/>
      </c>
      <c r="F675" s="330" t="str">
        <f>IFERROR(VLOOKUP(B675,'اسماء العملاء'!$A$2:$J$1270,9,FALSE),"")</f>
        <v/>
      </c>
      <c r="G675" s="330" t="str">
        <f>IFERROR(VLOOKUP(B675,'اسماء العملاء'!$A$2:$J$1270,8,FALSE),"")</f>
        <v/>
      </c>
      <c r="H675" s="321" t="str">
        <f>IFERROR(VLOOKUP(B675,'اسماء العملاء'!$A$2:$J$1270,10,FALSE),"")</f>
        <v/>
      </c>
    </row>
    <row r="676" spans="1:8" ht="21.95" customHeight="1">
      <c r="A676" s="326" t="str">
        <f t="shared" ca="1" si="10"/>
        <v/>
      </c>
      <c r="B676" s="324"/>
      <c r="C676" s="125" t="str">
        <f>IFERROR(VLOOKUP(B676,'اسماء العملاء'!$A$2:$E$142,5,FALSE),"")</f>
        <v/>
      </c>
      <c r="D676" s="126" t="str">
        <f>IFERROR(VLOOKUP(B676,'اسماء العملاء'!$A$2:$C$142,2,FALSE),"")</f>
        <v/>
      </c>
      <c r="E676" s="177" t="str">
        <f>IFERROR(VLOOKUP(B676,'اسماء العملاء'!$A$2:$C$142,3,FALSE),"")</f>
        <v/>
      </c>
      <c r="F676" s="330" t="str">
        <f>IFERROR(VLOOKUP(B676,'اسماء العملاء'!$A$2:$J$1270,9,FALSE),"")</f>
        <v/>
      </c>
      <c r="G676" s="330" t="str">
        <f>IFERROR(VLOOKUP(B676,'اسماء العملاء'!$A$2:$J$1270,8,FALSE),"")</f>
        <v/>
      </c>
      <c r="H676" s="321" t="str">
        <f>IFERROR(VLOOKUP(B676,'اسماء العملاء'!$A$2:$J$1270,10,FALSE),"")</f>
        <v/>
      </c>
    </row>
    <row r="677" spans="1:8" ht="21.95" customHeight="1">
      <c r="A677" s="326" t="str">
        <f t="shared" ca="1" si="10"/>
        <v/>
      </c>
      <c r="B677" s="324"/>
      <c r="C677" s="125" t="str">
        <f>IFERROR(VLOOKUP(B677,'اسماء العملاء'!$A$2:$E$142,5,FALSE),"")</f>
        <v/>
      </c>
      <c r="D677" s="126" t="str">
        <f>IFERROR(VLOOKUP(B677,'اسماء العملاء'!$A$2:$C$142,2,FALSE),"")</f>
        <v/>
      </c>
      <c r="E677" s="177" t="str">
        <f>IFERROR(VLOOKUP(B677,'اسماء العملاء'!$A$2:$C$142,3,FALSE),"")</f>
        <v/>
      </c>
      <c r="F677" s="330" t="str">
        <f>IFERROR(VLOOKUP(B677,'اسماء العملاء'!$A$2:$J$1270,9,FALSE),"")</f>
        <v/>
      </c>
      <c r="G677" s="330" t="str">
        <f>IFERROR(VLOOKUP(B677,'اسماء العملاء'!$A$2:$J$1270,8,FALSE),"")</f>
        <v/>
      </c>
      <c r="H677" s="321" t="str">
        <f>IFERROR(VLOOKUP(B677,'اسماء العملاء'!$A$2:$J$1270,10,FALSE),"")</f>
        <v/>
      </c>
    </row>
    <row r="678" spans="1:8" ht="21.95" customHeight="1">
      <c r="A678" s="326" t="str">
        <f t="shared" ca="1" si="10"/>
        <v/>
      </c>
      <c r="B678" s="324"/>
      <c r="C678" s="125" t="str">
        <f>IFERROR(VLOOKUP(B678,'اسماء العملاء'!$A$2:$E$142,5,FALSE),"")</f>
        <v/>
      </c>
      <c r="D678" s="126" t="str">
        <f>IFERROR(VLOOKUP(B678,'اسماء العملاء'!$A$2:$C$142,2,FALSE),"")</f>
        <v/>
      </c>
      <c r="E678" s="177" t="str">
        <f>IFERROR(VLOOKUP(B678,'اسماء العملاء'!$A$2:$C$142,3,FALSE),"")</f>
        <v/>
      </c>
      <c r="F678" s="330" t="str">
        <f>IFERROR(VLOOKUP(B678,'اسماء العملاء'!$A$2:$J$1270,9,FALSE),"")</f>
        <v/>
      </c>
      <c r="G678" s="330" t="str">
        <f>IFERROR(VLOOKUP(B678,'اسماء العملاء'!$A$2:$J$1270,8,FALSE),"")</f>
        <v/>
      </c>
      <c r="H678" s="321" t="str">
        <f>IFERROR(VLOOKUP(B678,'اسماء العملاء'!$A$2:$J$1270,10,FALSE),"")</f>
        <v/>
      </c>
    </row>
    <row r="679" spans="1:8" ht="21.95" customHeight="1">
      <c r="A679" s="326" t="str">
        <f t="shared" ca="1" si="10"/>
        <v/>
      </c>
      <c r="B679" s="324"/>
      <c r="C679" s="125" t="str">
        <f>IFERROR(VLOOKUP(B679,'اسماء العملاء'!$A$2:$E$142,5,FALSE),"")</f>
        <v/>
      </c>
      <c r="D679" s="126" t="str">
        <f>IFERROR(VLOOKUP(B679,'اسماء العملاء'!$A$2:$C$142,2,FALSE),"")</f>
        <v/>
      </c>
      <c r="E679" s="177" t="str">
        <f>IFERROR(VLOOKUP(B679,'اسماء العملاء'!$A$2:$C$142,3,FALSE),"")</f>
        <v/>
      </c>
      <c r="F679" s="330" t="str">
        <f>IFERROR(VLOOKUP(B679,'اسماء العملاء'!$A$2:$J$1270,9,FALSE),"")</f>
        <v/>
      </c>
      <c r="G679" s="330" t="str">
        <f>IFERROR(VLOOKUP(B679,'اسماء العملاء'!$A$2:$J$1270,8,FALSE),"")</f>
        <v/>
      </c>
      <c r="H679" s="321" t="str">
        <f>IFERROR(VLOOKUP(B679,'اسماء العملاء'!$A$2:$J$1270,10,FALSE),"")</f>
        <v/>
      </c>
    </row>
    <row r="680" spans="1:8" ht="21.95" customHeight="1">
      <c r="A680" s="326" t="str">
        <f t="shared" ca="1" si="10"/>
        <v/>
      </c>
      <c r="B680" s="324"/>
      <c r="C680" s="125" t="str">
        <f>IFERROR(VLOOKUP(B680,'اسماء العملاء'!$A$2:$E$142,5,FALSE),"")</f>
        <v/>
      </c>
      <c r="D680" s="126" t="str">
        <f>IFERROR(VLOOKUP(B680,'اسماء العملاء'!$A$2:$C$142,2,FALSE),"")</f>
        <v/>
      </c>
      <c r="E680" s="177" t="str">
        <f>IFERROR(VLOOKUP(B680,'اسماء العملاء'!$A$2:$C$142,3,FALSE),"")</f>
        <v/>
      </c>
      <c r="F680" s="330" t="str">
        <f>IFERROR(VLOOKUP(B680,'اسماء العملاء'!$A$2:$J$1270,9,FALSE),"")</f>
        <v/>
      </c>
      <c r="G680" s="330" t="str">
        <f>IFERROR(VLOOKUP(B680,'اسماء العملاء'!$A$2:$J$1270,8,FALSE),"")</f>
        <v/>
      </c>
      <c r="H680" s="321" t="str">
        <f>IFERROR(VLOOKUP(B680,'اسماء العملاء'!$A$2:$J$1270,10,FALSE),"")</f>
        <v/>
      </c>
    </row>
    <row r="681" spans="1:8" ht="21.95" customHeight="1">
      <c r="A681" s="326" t="str">
        <f t="shared" ca="1" si="10"/>
        <v/>
      </c>
      <c r="B681" s="324"/>
      <c r="C681" s="125" t="str">
        <f>IFERROR(VLOOKUP(B681,'اسماء العملاء'!$A$2:$E$142,5,FALSE),"")</f>
        <v/>
      </c>
      <c r="D681" s="126" t="str">
        <f>IFERROR(VLOOKUP(B681,'اسماء العملاء'!$A$2:$C$142,2,FALSE),"")</f>
        <v/>
      </c>
      <c r="E681" s="177" t="str">
        <f>IFERROR(VLOOKUP(B681,'اسماء العملاء'!$A$2:$C$142,3,FALSE),"")</f>
        <v/>
      </c>
      <c r="F681" s="330" t="str">
        <f>IFERROR(VLOOKUP(B681,'اسماء العملاء'!$A$2:$J$1270,9,FALSE),"")</f>
        <v/>
      </c>
      <c r="G681" s="330" t="str">
        <f>IFERROR(VLOOKUP(B681,'اسماء العملاء'!$A$2:$J$1270,8,FALSE),"")</f>
        <v/>
      </c>
      <c r="H681" s="321" t="str">
        <f>IFERROR(VLOOKUP(B681,'اسماء العملاء'!$A$2:$J$1270,10,FALSE),"")</f>
        <v/>
      </c>
    </row>
    <row r="682" spans="1:8" ht="21.95" customHeight="1">
      <c r="A682" s="326" t="str">
        <f t="shared" ca="1" si="10"/>
        <v/>
      </c>
      <c r="B682" s="324"/>
      <c r="C682" s="125" t="str">
        <f>IFERROR(VLOOKUP(B682,'اسماء العملاء'!$A$2:$E$142,5,FALSE),"")</f>
        <v/>
      </c>
      <c r="D682" s="126" t="str">
        <f>IFERROR(VLOOKUP(B682,'اسماء العملاء'!$A$2:$C$142,2,FALSE),"")</f>
        <v/>
      </c>
      <c r="E682" s="177" t="str">
        <f>IFERROR(VLOOKUP(B682,'اسماء العملاء'!$A$2:$C$142,3,FALSE),"")</f>
        <v/>
      </c>
      <c r="F682" s="330" t="str">
        <f>IFERROR(VLOOKUP(B682,'اسماء العملاء'!$A$2:$J$1270,9,FALSE),"")</f>
        <v/>
      </c>
      <c r="G682" s="330" t="str">
        <f>IFERROR(VLOOKUP(B682,'اسماء العملاء'!$A$2:$J$1270,8,FALSE),"")</f>
        <v/>
      </c>
      <c r="H682" s="321" t="str">
        <f>IFERROR(VLOOKUP(B682,'اسماء العملاء'!$A$2:$J$1270,10,FALSE),"")</f>
        <v/>
      </c>
    </row>
    <row r="683" spans="1:8" ht="21.95" customHeight="1">
      <c r="A683" s="326" t="str">
        <f t="shared" ca="1" si="10"/>
        <v/>
      </c>
      <c r="B683" s="324"/>
      <c r="C683" s="125" t="str">
        <f>IFERROR(VLOOKUP(B683,'اسماء العملاء'!$A$2:$E$142,5,FALSE),"")</f>
        <v/>
      </c>
      <c r="D683" s="126" t="str">
        <f>IFERROR(VLOOKUP(B683,'اسماء العملاء'!$A$2:$C$142,2,FALSE),"")</f>
        <v/>
      </c>
      <c r="E683" s="177" t="str">
        <f>IFERROR(VLOOKUP(B683,'اسماء العملاء'!$A$2:$C$142,3,FALSE),"")</f>
        <v/>
      </c>
      <c r="F683" s="330" t="str">
        <f>IFERROR(VLOOKUP(B683,'اسماء العملاء'!$A$2:$J$1270,9,FALSE),"")</f>
        <v/>
      </c>
      <c r="G683" s="330" t="str">
        <f>IFERROR(VLOOKUP(B683,'اسماء العملاء'!$A$2:$J$1270,8,FALSE),"")</f>
        <v/>
      </c>
      <c r="H683" s="321" t="str">
        <f>IFERROR(VLOOKUP(B683,'اسماء العملاء'!$A$2:$J$1270,10,FALSE),"")</f>
        <v/>
      </c>
    </row>
    <row r="684" spans="1:8" ht="21.95" customHeight="1">
      <c r="A684" s="326" t="str">
        <f t="shared" ca="1" si="10"/>
        <v/>
      </c>
      <c r="B684" s="324"/>
      <c r="C684" s="125" t="str">
        <f>IFERROR(VLOOKUP(B684,'اسماء العملاء'!$A$2:$E$142,5,FALSE),"")</f>
        <v/>
      </c>
      <c r="D684" s="126" t="str">
        <f>IFERROR(VLOOKUP(B684,'اسماء العملاء'!$A$2:$C$142,2,FALSE),"")</f>
        <v/>
      </c>
      <c r="E684" s="177" t="str">
        <f>IFERROR(VLOOKUP(B684,'اسماء العملاء'!$A$2:$C$142,3,FALSE),"")</f>
        <v/>
      </c>
      <c r="F684" s="330" t="str">
        <f>IFERROR(VLOOKUP(B684,'اسماء العملاء'!$A$2:$J$1270,9,FALSE),"")</f>
        <v/>
      </c>
      <c r="G684" s="330" t="str">
        <f>IFERROR(VLOOKUP(B684,'اسماء العملاء'!$A$2:$J$1270,8,FALSE),"")</f>
        <v/>
      </c>
      <c r="H684" s="321" t="str">
        <f>IFERROR(VLOOKUP(B684,'اسماء العملاء'!$A$2:$J$1270,10,FALSE),"")</f>
        <v/>
      </c>
    </row>
    <row r="685" spans="1:8" ht="21.95" customHeight="1">
      <c r="A685" s="326" t="str">
        <f t="shared" ca="1" si="10"/>
        <v/>
      </c>
      <c r="B685" s="324"/>
      <c r="C685" s="125" t="str">
        <f>IFERROR(VLOOKUP(B685,'اسماء العملاء'!$A$2:$E$142,5,FALSE),"")</f>
        <v/>
      </c>
      <c r="D685" s="126" t="str">
        <f>IFERROR(VLOOKUP(B685,'اسماء العملاء'!$A$2:$C$142,2,FALSE),"")</f>
        <v/>
      </c>
      <c r="E685" s="177" t="str">
        <f>IFERROR(VLOOKUP(B685,'اسماء العملاء'!$A$2:$C$142,3,FALSE),"")</f>
        <v/>
      </c>
      <c r="F685" s="330" t="str">
        <f>IFERROR(VLOOKUP(B685,'اسماء العملاء'!$A$2:$J$1270,9,FALSE),"")</f>
        <v/>
      </c>
      <c r="G685" s="330" t="str">
        <f>IFERROR(VLOOKUP(B685,'اسماء العملاء'!$A$2:$J$1270,8,FALSE),"")</f>
        <v/>
      </c>
      <c r="H685" s="321" t="str">
        <f>IFERROR(VLOOKUP(B685,'اسماء العملاء'!$A$2:$J$1270,10,FALSE),"")</f>
        <v/>
      </c>
    </row>
    <row r="686" spans="1:8" ht="21.95" customHeight="1">
      <c r="A686" s="326" t="str">
        <f t="shared" ca="1" si="10"/>
        <v/>
      </c>
      <c r="B686" s="324"/>
      <c r="C686" s="125" t="str">
        <f>IFERROR(VLOOKUP(B686,'اسماء العملاء'!$A$2:$E$142,5,FALSE),"")</f>
        <v/>
      </c>
      <c r="D686" s="126" t="str">
        <f>IFERROR(VLOOKUP(B686,'اسماء العملاء'!$A$2:$C$142,2,FALSE),"")</f>
        <v/>
      </c>
      <c r="E686" s="177" t="str">
        <f>IFERROR(VLOOKUP(B686,'اسماء العملاء'!$A$2:$C$142,3,FALSE),"")</f>
        <v/>
      </c>
      <c r="F686" s="330" t="str">
        <f>IFERROR(VLOOKUP(B686,'اسماء العملاء'!$A$2:$J$1270,9,FALSE),"")</f>
        <v/>
      </c>
      <c r="G686" s="330" t="str">
        <f>IFERROR(VLOOKUP(B686,'اسماء العملاء'!$A$2:$J$1270,8,FALSE),"")</f>
        <v/>
      </c>
      <c r="H686" s="321" t="str">
        <f>IFERROR(VLOOKUP(B686,'اسماء العملاء'!$A$2:$J$1270,10,FALSE),"")</f>
        <v/>
      </c>
    </row>
    <row r="687" spans="1:8" ht="21.95" customHeight="1">
      <c r="A687" s="326" t="str">
        <f t="shared" ca="1" si="10"/>
        <v/>
      </c>
      <c r="B687" s="324"/>
      <c r="C687" s="125" t="str">
        <f>IFERROR(VLOOKUP(B687,'اسماء العملاء'!$A$2:$E$142,5,FALSE),"")</f>
        <v/>
      </c>
      <c r="D687" s="126" t="str">
        <f>IFERROR(VLOOKUP(B687,'اسماء العملاء'!$A$2:$C$142,2,FALSE),"")</f>
        <v/>
      </c>
      <c r="E687" s="177" t="str">
        <f>IFERROR(VLOOKUP(B687,'اسماء العملاء'!$A$2:$C$142,3,FALSE),"")</f>
        <v/>
      </c>
      <c r="F687" s="330" t="str">
        <f>IFERROR(VLOOKUP(B687,'اسماء العملاء'!$A$2:$J$1270,9,FALSE),"")</f>
        <v/>
      </c>
      <c r="G687" s="330" t="str">
        <f>IFERROR(VLOOKUP(B687,'اسماء العملاء'!$A$2:$J$1270,8,FALSE),"")</f>
        <v/>
      </c>
      <c r="H687" s="321" t="str">
        <f>IFERROR(VLOOKUP(B687,'اسماء العملاء'!$A$2:$J$1270,10,FALSE),"")</f>
        <v/>
      </c>
    </row>
    <row r="688" spans="1:8" ht="21.95" customHeight="1">
      <c r="A688" s="326" t="str">
        <f t="shared" ca="1" si="10"/>
        <v/>
      </c>
      <c r="B688" s="324"/>
      <c r="C688" s="125" t="str">
        <f>IFERROR(VLOOKUP(B688,'اسماء العملاء'!$A$2:$E$142,5,FALSE),"")</f>
        <v/>
      </c>
      <c r="D688" s="126" t="str">
        <f>IFERROR(VLOOKUP(B688,'اسماء العملاء'!$A$2:$C$142,2,FALSE),"")</f>
        <v/>
      </c>
      <c r="E688" s="177" t="str">
        <f>IFERROR(VLOOKUP(B688,'اسماء العملاء'!$A$2:$C$142,3,FALSE),"")</f>
        <v/>
      </c>
      <c r="F688" s="330" t="str">
        <f>IFERROR(VLOOKUP(B688,'اسماء العملاء'!$A$2:$J$1270,9,FALSE),"")</f>
        <v/>
      </c>
      <c r="G688" s="330" t="str">
        <f>IFERROR(VLOOKUP(B688,'اسماء العملاء'!$A$2:$J$1270,8,FALSE),"")</f>
        <v/>
      </c>
      <c r="H688" s="321" t="str">
        <f>IFERROR(VLOOKUP(B688,'اسماء العملاء'!$A$2:$J$1270,10,FALSE),"")</f>
        <v/>
      </c>
    </row>
    <row r="689" spans="1:8" ht="21.95" customHeight="1">
      <c r="A689" s="326" t="str">
        <f t="shared" ca="1" si="10"/>
        <v/>
      </c>
      <c r="B689" s="324"/>
      <c r="C689" s="125" t="str">
        <f>IFERROR(VLOOKUP(B689,'اسماء العملاء'!$A$2:$E$142,5,FALSE),"")</f>
        <v/>
      </c>
      <c r="D689" s="126" t="str">
        <f>IFERROR(VLOOKUP(B689,'اسماء العملاء'!$A$2:$C$142,2,FALSE),"")</f>
        <v/>
      </c>
      <c r="E689" s="177" t="str">
        <f>IFERROR(VLOOKUP(B689,'اسماء العملاء'!$A$2:$C$142,3,FALSE),"")</f>
        <v/>
      </c>
      <c r="F689" s="330" t="str">
        <f>IFERROR(VLOOKUP(B689,'اسماء العملاء'!$A$2:$J$1270,9,FALSE),"")</f>
        <v/>
      </c>
      <c r="G689" s="330" t="str">
        <f>IFERROR(VLOOKUP(B689,'اسماء العملاء'!$A$2:$J$1270,8,FALSE),"")</f>
        <v/>
      </c>
      <c r="H689" s="321" t="str">
        <f>IFERROR(VLOOKUP(B689,'اسماء العملاء'!$A$2:$J$1270,10,FALSE),"")</f>
        <v/>
      </c>
    </row>
    <row r="690" spans="1:8" ht="21.95" customHeight="1">
      <c r="A690" s="326" t="str">
        <f t="shared" ca="1" si="10"/>
        <v/>
      </c>
      <c r="B690" s="324"/>
      <c r="C690" s="125" t="str">
        <f>IFERROR(VLOOKUP(B690,'اسماء العملاء'!$A$2:$E$142,5,FALSE),"")</f>
        <v/>
      </c>
      <c r="D690" s="126" t="str">
        <f>IFERROR(VLOOKUP(B690,'اسماء العملاء'!$A$2:$C$142,2,FALSE),"")</f>
        <v/>
      </c>
      <c r="E690" s="177" t="str">
        <f>IFERROR(VLOOKUP(B690,'اسماء العملاء'!$A$2:$C$142,3,FALSE),"")</f>
        <v/>
      </c>
      <c r="F690" s="330" t="str">
        <f>IFERROR(VLOOKUP(B690,'اسماء العملاء'!$A$2:$J$1270,9,FALSE),"")</f>
        <v/>
      </c>
      <c r="G690" s="330" t="str">
        <f>IFERROR(VLOOKUP(B690,'اسماء العملاء'!$A$2:$J$1270,8,FALSE),"")</f>
        <v/>
      </c>
      <c r="H690" s="321" t="str">
        <f>IFERROR(VLOOKUP(B690,'اسماء العملاء'!$A$2:$J$1270,10,FALSE),"")</f>
        <v/>
      </c>
    </row>
    <row r="691" spans="1:8" ht="21.95" customHeight="1">
      <c r="A691" s="326" t="str">
        <f t="shared" ca="1" si="10"/>
        <v/>
      </c>
      <c r="B691" s="324"/>
      <c r="C691" s="125" t="str">
        <f>IFERROR(VLOOKUP(B691,'اسماء العملاء'!$A$2:$E$142,5,FALSE),"")</f>
        <v/>
      </c>
      <c r="D691" s="126" t="str">
        <f>IFERROR(VLOOKUP(B691,'اسماء العملاء'!$A$2:$C$142,2,FALSE),"")</f>
        <v/>
      </c>
      <c r="E691" s="177" t="str">
        <f>IFERROR(VLOOKUP(B691,'اسماء العملاء'!$A$2:$C$142,3,FALSE),"")</f>
        <v/>
      </c>
      <c r="F691" s="330" t="str">
        <f>IFERROR(VLOOKUP(B691,'اسماء العملاء'!$A$2:$J$1270,9,FALSE),"")</f>
        <v/>
      </c>
      <c r="G691" s="330" t="str">
        <f>IFERROR(VLOOKUP(B691,'اسماء العملاء'!$A$2:$J$1270,8,FALSE),"")</f>
        <v/>
      </c>
      <c r="H691" s="321" t="str">
        <f>IFERROR(VLOOKUP(B691,'اسماء العملاء'!$A$2:$J$1270,10,FALSE),"")</f>
        <v/>
      </c>
    </row>
    <row r="692" spans="1:8" ht="21.95" customHeight="1">
      <c r="A692" s="326" t="str">
        <f t="shared" ca="1" si="10"/>
        <v/>
      </c>
      <c r="B692" s="324"/>
      <c r="C692" s="125" t="str">
        <f>IFERROR(VLOOKUP(B692,'اسماء العملاء'!$A$2:$E$142,5,FALSE),"")</f>
        <v/>
      </c>
      <c r="D692" s="126" t="str">
        <f>IFERROR(VLOOKUP(B692,'اسماء العملاء'!$A$2:$C$142,2,FALSE),"")</f>
        <v/>
      </c>
      <c r="E692" s="177" t="str">
        <f>IFERROR(VLOOKUP(B692,'اسماء العملاء'!$A$2:$C$142,3,FALSE),"")</f>
        <v/>
      </c>
      <c r="F692" s="330" t="str">
        <f>IFERROR(VLOOKUP(B692,'اسماء العملاء'!$A$2:$J$1270,9,FALSE),"")</f>
        <v/>
      </c>
      <c r="G692" s="330" t="str">
        <f>IFERROR(VLOOKUP(B692,'اسماء العملاء'!$A$2:$J$1270,8,FALSE),"")</f>
        <v/>
      </c>
      <c r="H692" s="321" t="str">
        <f>IFERROR(VLOOKUP(B692,'اسماء العملاء'!$A$2:$J$1270,10,FALSE),"")</f>
        <v/>
      </c>
    </row>
    <row r="693" spans="1:8" ht="21.95" customHeight="1">
      <c r="A693" s="326" t="str">
        <f t="shared" ca="1" si="10"/>
        <v/>
      </c>
      <c r="B693" s="324"/>
      <c r="C693" s="125" t="str">
        <f>IFERROR(VLOOKUP(B693,'اسماء العملاء'!$A$2:$E$142,5,FALSE),"")</f>
        <v/>
      </c>
      <c r="D693" s="126" t="str">
        <f>IFERROR(VLOOKUP(B693,'اسماء العملاء'!$A$2:$C$142,2,FALSE),"")</f>
        <v/>
      </c>
      <c r="E693" s="177" t="str">
        <f>IFERROR(VLOOKUP(B693,'اسماء العملاء'!$A$2:$C$142,3,FALSE),"")</f>
        <v/>
      </c>
      <c r="F693" s="330" t="str">
        <f>IFERROR(VLOOKUP(B693,'اسماء العملاء'!$A$2:$J$1270,9,FALSE),"")</f>
        <v/>
      </c>
      <c r="G693" s="330" t="str">
        <f>IFERROR(VLOOKUP(B693,'اسماء العملاء'!$A$2:$J$1270,8,FALSE),"")</f>
        <v/>
      </c>
      <c r="H693" s="321" t="str">
        <f>IFERROR(VLOOKUP(B693,'اسماء العملاء'!$A$2:$J$1270,10,FALSE),"")</f>
        <v/>
      </c>
    </row>
    <row r="694" spans="1:8" ht="21.95" customHeight="1">
      <c r="A694" s="326" t="str">
        <f t="shared" ca="1" si="10"/>
        <v/>
      </c>
      <c r="B694" s="324"/>
      <c r="C694" s="125" t="str">
        <f>IFERROR(VLOOKUP(B694,'اسماء العملاء'!$A$2:$E$142,5,FALSE),"")</f>
        <v/>
      </c>
      <c r="D694" s="126" t="str">
        <f>IFERROR(VLOOKUP(B694,'اسماء العملاء'!$A$2:$C$142,2,FALSE),"")</f>
        <v/>
      </c>
      <c r="E694" s="177" t="str">
        <f>IFERROR(VLOOKUP(B694,'اسماء العملاء'!$A$2:$C$142,3,FALSE),"")</f>
        <v/>
      </c>
      <c r="F694" s="330" t="str">
        <f>IFERROR(VLOOKUP(B694,'اسماء العملاء'!$A$2:$J$1270,9,FALSE),"")</f>
        <v/>
      </c>
      <c r="G694" s="330" t="str">
        <f>IFERROR(VLOOKUP(B694,'اسماء العملاء'!$A$2:$J$1270,8,FALSE),"")</f>
        <v/>
      </c>
      <c r="H694" s="321" t="str">
        <f>IFERROR(VLOOKUP(B694,'اسماء العملاء'!$A$2:$J$1270,10,FALSE),"")</f>
        <v/>
      </c>
    </row>
    <row r="695" spans="1:8" ht="21.95" customHeight="1">
      <c r="A695" s="326" t="str">
        <f t="shared" ca="1" si="10"/>
        <v/>
      </c>
      <c r="B695" s="324"/>
      <c r="C695" s="125" t="str">
        <f>IFERROR(VLOOKUP(B695,'اسماء العملاء'!$A$2:$E$142,5,FALSE),"")</f>
        <v/>
      </c>
      <c r="D695" s="126" t="str">
        <f>IFERROR(VLOOKUP(B695,'اسماء العملاء'!$A$2:$C$142,2,FALSE),"")</f>
        <v/>
      </c>
      <c r="E695" s="177" t="str">
        <f>IFERROR(VLOOKUP(B695,'اسماء العملاء'!$A$2:$C$142,3,FALSE),"")</f>
        <v/>
      </c>
      <c r="F695" s="330" t="str">
        <f>IFERROR(VLOOKUP(B695,'اسماء العملاء'!$A$2:$J$1270,9,FALSE),"")</f>
        <v/>
      </c>
      <c r="G695" s="330" t="str">
        <f>IFERROR(VLOOKUP(B695,'اسماء العملاء'!$A$2:$J$1270,8,FALSE),"")</f>
        <v/>
      </c>
      <c r="H695" s="321" t="str">
        <f>IFERROR(VLOOKUP(B695,'اسماء العملاء'!$A$2:$J$1270,10,FALSE),"")</f>
        <v/>
      </c>
    </row>
    <row r="696" spans="1:8" ht="21.95" customHeight="1">
      <c r="A696" s="326" t="str">
        <f t="shared" ca="1" si="10"/>
        <v/>
      </c>
      <c r="B696" s="324"/>
      <c r="C696" s="125" t="str">
        <f>IFERROR(VLOOKUP(B696,'اسماء العملاء'!$A$2:$E$142,5,FALSE),"")</f>
        <v/>
      </c>
      <c r="D696" s="126" t="str">
        <f>IFERROR(VLOOKUP(B696,'اسماء العملاء'!$A$2:$C$142,2,FALSE),"")</f>
        <v/>
      </c>
      <c r="E696" s="177" t="str">
        <f>IFERROR(VLOOKUP(B696,'اسماء العملاء'!$A$2:$C$142,3,FALSE),"")</f>
        <v/>
      </c>
      <c r="F696" s="330" t="str">
        <f>IFERROR(VLOOKUP(B696,'اسماء العملاء'!$A$2:$J$1270,9,FALSE),"")</f>
        <v/>
      </c>
      <c r="G696" s="330" t="str">
        <f>IFERROR(VLOOKUP(B696,'اسماء العملاء'!$A$2:$J$1270,8,FALSE),"")</f>
        <v/>
      </c>
      <c r="H696" s="321" t="str">
        <f>IFERROR(VLOOKUP(B696,'اسماء العملاء'!$A$2:$J$1270,10,FALSE),"")</f>
        <v/>
      </c>
    </row>
    <row r="697" spans="1:8" ht="21.95" customHeight="1">
      <c r="A697" s="326" t="str">
        <f t="shared" ca="1" si="10"/>
        <v/>
      </c>
      <c r="B697" s="324"/>
      <c r="C697" s="125" t="str">
        <f>IFERROR(VLOOKUP(B697,'اسماء العملاء'!$A$2:$E$142,5,FALSE),"")</f>
        <v/>
      </c>
      <c r="D697" s="126" t="str">
        <f>IFERROR(VLOOKUP(B697,'اسماء العملاء'!$A$2:$C$142,2,FALSE),"")</f>
        <v/>
      </c>
      <c r="E697" s="177" t="str">
        <f>IFERROR(VLOOKUP(B697,'اسماء العملاء'!$A$2:$C$142,3,FALSE),"")</f>
        <v/>
      </c>
      <c r="F697" s="330" t="str">
        <f>IFERROR(VLOOKUP(B697,'اسماء العملاء'!$A$2:$J$1270,9,FALSE),"")</f>
        <v/>
      </c>
      <c r="G697" s="330" t="str">
        <f>IFERROR(VLOOKUP(B697,'اسماء العملاء'!$A$2:$J$1270,8,FALSE),"")</f>
        <v/>
      </c>
      <c r="H697" s="321" t="str">
        <f>IFERROR(VLOOKUP(B697,'اسماء العملاء'!$A$2:$J$1270,10,FALSE),"")</f>
        <v/>
      </c>
    </row>
    <row r="698" spans="1:8" ht="21.95" customHeight="1">
      <c r="A698" s="326" t="str">
        <f t="shared" ca="1" si="10"/>
        <v/>
      </c>
      <c r="B698" s="324"/>
      <c r="C698" s="125" t="str">
        <f>IFERROR(VLOOKUP(B698,'اسماء العملاء'!$A$2:$E$142,5,FALSE),"")</f>
        <v/>
      </c>
      <c r="D698" s="126" t="str">
        <f>IFERROR(VLOOKUP(B698,'اسماء العملاء'!$A$2:$C$142,2,FALSE),"")</f>
        <v/>
      </c>
      <c r="E698" s="177" t="str">
        <f>IFERROR(VLOOKUP(B698,'اسماء العملاء'!$A$2:$C$142,3,FALSE),"")</f>
        <v/>
      </c>
      <c r="F698" s="330" t="str">
        <f>IFERROR(VLOOKUP(B698,'اسماء العملاء'!$A$2:$J$1270,9,FALSE),"")</f>
        <v/>
      </c>
      <c r="G698" s="330" t="str">
        <f>IFERROR(VLOOKUP(B698,'اسماء العملاء'!$A$2:$J$1270,8,FALSE),"")</f>
        <v/>
      </c>
      <c r="H698" s="321" t="str">
        <f>IFERROR(VLOOKUP(B698,'اسماء العملاء'!$A$2:$J$1270,10,FALSE),"")</f>
        <v/>
      </c>
    </row>
    <row r="699" spans="1:8" ht="21.95" customHeight="1">
      <c r="A699" s="326" t="str">
        <f t="shared" ca="1" si="10"/>
        <v/>
      </c>
      <c r="B699" s="324"/>
      <c r="C699" s="125" t="str">
        <f>IFERROR(VLOOKUP(B699,'اسماء العملاء'!$A$2:$E$142,5,FALSE),"")</f>
        <v/>
      </c>
      <c r="D699" s="126" t="str">
        <f>IFERROR(VLOOKUP(B699,'اسماء العملاء'!$A$2:$C$142,2,FALSE),"")</f>
        <v/>
      </c>
      <c r="E699" s="177" t="str">
        <f>IFERROR(VLOOKUP(B699,'اسماء العملاء'!$A$2:$C$142,3,FALSE),"")</f>
        <v/>
      </c>
      <c r="F699" s="330" t="str">
        <f>IFERROR(VLOOKUP(B699,'اسماء العملاء'!$A$2:$J$1270,9,FALSE),"")</f>
        <v/>
      </c>
      <c r="G699" s="330" t="str">
        <f>IFERROR(VLOOKUP(B699,'اسماء العملاء'!$A$2:$J$1270,8,FALSE),"")</f>
        <v/>
      </c>
      <c r="H699" s="321" t="str">
        <f>IFERROR(VLOOKUP(B699,'اسماء العملاء'!$A$2:$J$1270,10,FALSE),"")</f>
        <v/>
      </c>
    </row>
    <row r="700" spans="1:8" ht="21.95" customHeight="1">
      <c r="A700" s="326" t="str">
        <f t="shared" ca="1" si="10"/>
        <v/>
      </c>
      <c r="B700" s="324"/>
      <c r="C700" s="125" t="str">
        <f>IFERROR(VLOOKUP(B700,'اسماء العملاء'!$A$2:$E$142,5,FALSE),"")</f>
        <v/>
      </c>
      <c r="D700" s="126" t="str">
        <f>IFERROR(VLOOKUP(B700,'اسماء العملاء'!$A$2:$C$142,2,FALSE),"")</f>
        <v/>
      </c>
      <c r="E700" s="177" t="str">
        <f>IFERROR(VLOOKUP(B700,'اسماء العملاء'!$A$2:$C$142,3,FALSE),"")</f>
        <v/>
      </c>
      <c r="F700" s="330" t="str">
        <f>IFERROR(VLOOKUP(B700,'اسماء العملاء'!$A$2:$J$1270,9,FALSE),"")</f>
        <v/>
      </c>
      <c r="G700" s="330" t="str">
        <f>IFERROR(VLOOKUP(B700,'اسماء العملاء'!$A$2:$J$1270,8,FALSE),"")</f>
        <v/>
      </c>
      <c r="H700" s="321" t="str">
        <f>IFERROR(VLOOKUP(B700,'اسماء العملاء'!$A$2:$J$1270,10,FALSE),"")</f>
        <v/>
      </c>
    </row>
    <row r="701" spans="1:8" ht="21.95" customHeight="1">
      <c r="A701" s="326" t="str">
        <f t="shared" ca="1" si="10"/>
        <v/>
      </c>
      <c r="B701" s="324"/>
      <c r="C701" s="125" t="str">
        <f>IFERROR(VLOOKUP(B701,'اسماء العملاء'!$A$2:$E$142,5,FALSE),"")</f>
        <v/>
      </c>
      <c r="D701" s="126" t="str">
        <f>IFERROR(VLOOKUP(B701,'اسماء العملاء'!$A$2:$C$142,2,FALSE),"")</f>
        <v/>
      </c>
      <c r="E701" s="177" t="str">
        <f>IFERROR(VLOOKUP(B701,'اسماء العملاء'!$A$2:$C$142,3,FALSE),"")</f>
        <v/>
      </c>
      <c r="F701" s="330" t="str">
        <f>IFERROR(VLOOKUP(B701,'اسماء العملاء'!$A$2:$J$1270,9,FALSE),"")</f>
        <v/>
      </c>
      <c r="G701" s="330" t="str">
        <f>IFERROR(VLOOKUP(B701,'اسماء العملاء'!$A$2:$J$1270,8,FALSE),"")</f>
        <v/>
      </c>
      <c r="H701" s="321" t="str">
        <f>IFERROR(VLOOKUP(B701,'اسماء العملاء'!$A$2:$J$1270,10,FALSE),"")</f>
        <v/>
      </c>
    </row>
    <row r="702" spans="1:8" ht="21.95" customHeight="1">
      <c r="A702" s="326" t="str">
        <f t="shared" ca="1" si="10"/>
        <v/>
      </c>
      <c r="B702" s="324"/>
      <c r="C702" s="125" t="str">
        <f>IFERROR(VLOOKUP(B702,'اسماء العملاء'!$A$2:$E$142,5,FALSE),"")</f>
        <v/>
      </c>
      <c r="D702" s="126" t="str">
        <f>IFERROR(VLOOKUP(B702,'اسماء العملاء'!$A$2:$C$142,2,FALSE),"")</f>
        <v/>
      </c>
      <c r="E702" s="177" t="str">
        <f>IFERROR(VLOOKUP(B702,'اسماء العملاء'!$A$2:$C$142,3,FALSE),"")</f>
        <v/>
      </c>
      <c r="F702" s="330" t="str">
        <f>IFERROR(VLOOKUP(B702,'اسماء العملاء'!$A$2:$J$1270,9,FALSE),"")</f>
        <v/>
      </c>
      <c r="G702" s="330" t="str">
        <f>IFERROR(VLOOKUP(B702,'اسماء العملاء'!$A$2:$J$1270,8,FALSE),"")</f>
        <v/>
      </c>
      <c r="H702" s="321" t="str">
        <f>IFERROR(VLOOKUP(B702,'اسماء العملاء'!$A$2:$J$1270,10,FALSE),"")</f>
        <v/>
      </c>
    </row>
    <row r="703" spans="1:8" ht="21.95" customHeight="1">
      <c r="A703" s="326" t="str">
        <f t="shared" ca="1" si="10"/>
        <v/>
      </c>
      <c r="B703" s="324"/>
      <c r="C703" s="125" t="str">
        <f>IFERROR(VLOOKUP(B703,'اسماء العملاء'!$A$2:$E$142,5,FALSE),"")</f>
        <v/>
      </c>
      <c r="D703" s="126" t="str">
        <f>IFERROR(VLOOKUP(B703,'اسماء العملاء'!$A$2:$C$142,2,FALSE),"")</f>
        <v/>
      </c>
      <c r="E703" s="177" t="str">
        <f>IFERROR(VLOOKUP(B703,'اسماء العملاء'!$A$2:$C$142,3,FALSE),"")</f>
        <v/>
      </c>
      <c r="F703" s="330" t="str">
        <f>IFERROR(VLOOKUP(B703,'اسماء العملاء'!$A$2:$J$1270,9,FALSE),"")</f>
        <v/>
      </c>
      <c r="G703" s="330" t="str">
        <f>IFERROR(VLOOKUP(B703,'اسماء العملاء'!$A$2:$J$1270,8,FALSE),"")</f>
        <v/>
      </c>
      <c r="H703" s="321" t="str">
        <f>IFERROR(VLOOKUP(B703,'اسماء العملاء'!$A$2:$J$1270,10,FALSE),"")</f>
        <v/>
      </c>
    </row>
    <row r="704" spans="1:8" ht="21.95" customHeight="1">
      <c r="A704" s="326" t="str">
        <f t="shared" ca="1" si="10"/>
        <v/>
      </c>
      <c r="B704" s="324"/>
      <c r="C704" s="125" t="str">
        <f>IFERROR(VLOOKUP(B704,'اسماء العملاء'!$A$2:$E$142,5,FALSE),"")</f>
        <v/>
      </c>
      <c r="D704" s="126" t="str">
        <f>IFERROR(VLOOKUP(B704,'اسماء العملاء'!$A$2:$C$142,2,FALSE),"")</f>
        <v/>
      </c>
      <c r="E704" s="177" t="str">
        <f>IFERROR(VLOOKUP(B704,'اسماء العملاء'!$A$2:$C$142,3,FALSE),"")</f>
        <v/>
      </c>
      <c r="F704" s="330" t="str">
        <f>IFERROR(VLOOKUP(B704,'اسماء العملاء'!$A$2:$J$1270,9,FALSE),"")</f>
        <v/>
      </c>
      <c r="G704" s="330" t="str">
        <f>IFERROR(VLOOKUP(B704,'اسماء العملاء'!$A$2:$J$1270,8,FALSE),"")</f>
        <v/>
      </c>
      <c r="H704" s="321" t="str">
        <f>IFERROR(VLOOKUP(B704,'اسماء العملاء'!$A$2:$J$1270,10,FALSE),"")</f>
        <v/>
      </c>
    </row>
    <row r="705" spans="1:8" ht="21.95" customHeight="1">
      <c r="A705" s="326" t="str">
        <f t="shared" ca="1" si="10"/>
        <v/>
      </c>
      <c r="B705" s="324"/>
      <c r="C705" s="125" t="str">
        <f>IFERROR(VLOOKUP(B705,'اسماء العملاء'!$A$2:$E$142,5,FALSE),"")</f>
        <v/>
      </c>
      <c r="D705" s="126" t="str">
        <f>IFERROR(VLOOKUP(B705,'اسماء العملاء'!$A$2:$C$142,2,FALSE),"")</f>
        <v/>
      </c>
      <c r="E705" s="177" t="str">
        <f>IFERROR(VLOOKUP(B705,'اسماء العملاء'!$A$2:$C$142,3,FALSE),"")</f>
        <v/>
      </c>
      <c r="F705" s="330" t="str">
        <f>IFERROR(VLOOKUP(B705,'اسماء العملاء'!$A$2:$J$1270,9,FALSE),"")</f>
        <v/>
      </c>
      <c r="G705" s="330" t="str">
        <f>IFERROR(VLOOKUP(B705,'اسماء العملاء'!$A$2:$J$1270,8,FALSE),"")</f>
        <v/>
      </c>
      <c r="H705" s="321" t="str">
        <f>IFERROR(VLOOKUP(B705,'اسماء العملاء'!$A$2:$J$1270,10,FALSE),"")</f>
        <v/>
      </c>
    </row>
    <row r="706" spans="1:8" ht="21.95" customHeight="1">
      <c r="A706" s="326" t="str">
        <f t="shared" ca="1" si="10"/>
        <v/>
      </c>
      <c r="B706" s="324"/>
      <c r="C706" s="125" t="str">
        <f>IFERROR(VLOOKUP(B706,'اسماء العملاء'!$A$2:$E$142,5,FALSE),"")</f>
        <v/>
      </c>
      <c r="D706" s="126" t="str">
        <f>IFERROR(VLOOKUP(B706,'اسماء العملاء'!$A$2:$C$142,2,FALSE),"")</f>
        <v/>
      </c>
      <c r="E706" s="177" t="str">
        <f>IFERROR(VLOOKUP(B706,'اسماء العملاء'!$A$2:$C$142,3,FALSE),"")</f>
        <v/>
      </c>
      <c r="F706" s="330" t="str">
        <f>IFERROR(VLOOKUP(B706,'اسماء العملاء'!$A$2:$J$1270,9,FALSE),"")</f>
        <v/>
      </c>
      <c r="G706" s="330" t="str">
        <f>IFERROR(VLOOKUP(B706,'اسماء العملاء'!$A$2:$J$1270,8,FALSE),"")</f>
        <v/>
      </c>
      <c r="H706" s="321" t="str">
        <f>IFERROR(VLOOKUP(B706,'اسماء العملاء'!$A$2:$J$1270,10,FALSE),"")</f>
        <v/>
      </c>
    </row>
    <row r="707" spans="1:8" ht="21.95" customHeight="1">
      <c r="A707" s="326" t="str">
        <f t="shared" ca="1" si="10"/>
        <v/>
      </c>
      <c r="B707" s="324"/>
      <c r="C707" s="125" t="str">
        <f>IFERROR(VLOOKUP(B707,'اسماء العملاء'!$A$2:$E$142,5,FALSE),"")</f>
        <v/>
      </c>
      <c r="D707" s="126" t="str">
        <f>IFERROR(VLOOKUP(B707,'اسماء العملاء'!$A$2:$C$142,2,FALSE),"")</f>
        <v/>
      </c>
      <c r="E707" s="177" t="str">
        <f>IFERROR(VLOOKUP(B707,'اسماء العملاء'!$A$2:$C$142,3,FALSE),"")</f>
        <v/>
      </c>
      <c r="F707" s="330" t="str">
        <f>IFERROR(VLOOKUP(B707,'اسماء العملاء'!$A$2:$J$1270,9,FALSE),"")</f>
        <v/>
      </c>
      <c r="G707" s="330" t="str">
        <f>IFERROR(VLOOKUP(B707,'اسماء العملاء'!$A$2:$J$1270,8,FALSE),"")</f>
        <v/>
      </c>
      <c r="H707" s="321" t="str">
        <f>IFERROR(VLOOKUP(B707,'اسماء العملاء'!$A$2:$J$1270,10,FALSE),"")</f>
        <v/>
      </c>
    </row>
    <row r="708" spans="1:8" ht="21.95" customHeight="1">
      <c r="A708" s="326" t="str">
        <f t="shared" ref="A708:A771" ca="1" si="11">IF(B708="","",TODAY())</f>
        <v/>
      </c>
      <c r="B708" s="324"/>
      <c r="C708" s="125" t="str">
        <f>IFERROR(VLOOKUP(B708,'اسماء العملاء'!$A$2:$E$142,5,FALSE),"")</f>
        <v/>
      </c>
      <c r="D708" s="126" t="str">
        <f>IFERROR(VLOOKUP(B708,'اسماء العملاء'!$A$2:$C$142,2,FALSE),"")</f>
        <v/>
      </c>
      <c r="E708" s="177" t="str">
        <f>IFERROR(VLOOKUP(B708,'اسماء العملاء'!$A$2:$C$142,3,FALSE),"")</f>
        <v/>
      </c>
      <c r="F708" s="330" t="str">
        <f>IFERROR(VLOOKUP(B708,'اسماء العملاء'!$A$2:$J$1270,9,FALSE),"")</f>
        <v/>
      </c>
      <c r="G708" s="330" t="str">
        <f>IFERROR(VLOOKUP(B708,'اسماء العملاء'!$A$2:$J$1270,8,FALSE),"")</f>
        <v/>
      </c>
      <c r="H708" s="321" t="str">
        <f>IFERROR(VLOOKUP(B708,'اسماء العملاء'!$A$2:$J$1270,10,FALSE),"")</f>
        <v/>
      </c>
    </row>
    <row r="709" spans="1:8" ht="21.95" customHeight="1">
      <c r="A709" s="326" t="str">
        <f t="shared" ca="1" si="11"/>
        <v/>
      </c>
      <c r="B709" s="324"/>
      <c r="C709" s="125" t="str">
        <f>IFERROR(VLOOKUP(B709,'اسماء العملاء'!$A$2:$E$142,5,FALSE),"")</f>
        <v/>
      </c>
      <c r="D709" s="126" t="str">
        <f>IFERROR(VLOOKUP(B709,'اسماء العملاء'!$A$2:$C$142,2,FALSE),"")</f>
        <v/>
      </c>
      <c r="E709" s="177" t="str">
        <f>IFERROR(VLOOKUP(B709,'اسماء العملاء'!$A$2:$C$142,3,FALSE),"")</f>
        <v/>
      </c>
      <c r="F709" s="330" t="str">
        <f>IFERROR(VLOOKUP(B709,'اسماء العملاء'!$A$2:$J$1270,9,FALSE),"")</f>
        <v/>
      </c>
      <c r="G709" s="330" t="str">
        <f>IFERROR(VLOOKUP(B709,'اسماء العملاء'!$A$2:$J$1270,8,FALSE),"")</f>
        <v/>
      </c>
      <c r="H709" s="321" t="str">
        <f>IFERROR(VLOOKUP(B709,'اسماء العملاء'!$A$2:$J$1270,10,FALSE),"")</f>
        <v/>
      </c>
    </row>
    <row r="710" spans="1:8" ht="21.95" customHeight="1">
      <c r="A710" s="326" t="str">
        <f t="shared" ca="1" si="11"/>
        <v/>
      </c>
      <c r="B710" s="324"/>
      <c r="C710" s="125" t="str">
        <f>IFERROR(VLOOKUP(B710,'اسماء العملاء'!$A$2:$E$142,5,FALSE),"")</f>
        <v/>
      </c>
      <c r="D710" s="126" t="str">
        <f>IFERROR(VLOOKUP(B710,'اسماء العملاء'!$A$2:$C$142,2,FALSE),"")</f>
        <v/>
      </c>
      <c r="E710" s="177" t="str">
        <f>IFERROR(VLOOKUP(B710,'اسماء العملاء'!$A$2:$C$142,3,FALSE),"")</f>
        <v/>
      </c>
      <c r="F710" s="330" t="str">
        <f>IFERROR(VLOOKUP(B710,'اسماء العملاء'!$A$2:$J$1270,9,FALSE),"")</f>
        <v/>
      </c>
      <c r="G710" s="330" t="str">
        <f>IFERROR(VLOOKUP(B710,'اسماء العملاء'!$A$2:$J$1270,8,FALSE),"")</f>
        <v/>
      </c>
      <c r="H710" s="321" t="str">
        <f>IFERROR(VLOOKUP(B710,'اسماء العملاء'!$A$2:$J$1270,10,FALSE),"")</f>
        <v/>
      </c>
    </row>
    <row r="711" spans="1:8" ht="21.95" customHeight="1">
      <c r="A711" s="326" t="str">
        <f t="shared" ca="1" si="11"/>
        <v/>
      </c>
      <c r="B711" s="324"/>
      <c r="C711" s="125" t="str">
        <f>IFERROR(VLOOKUP(B711,'اسماء العملاء'!$A$2:$E$142,5,FALSE),"")</f>
        <v/>
      </c>
      <c r="D711" s="126" t="str">
        <f>IFERROR(VLOOKUP(B711,'اسماء العملاء'!$A$2:$C$142,2,FALSE),"")</f>
        <v/>
      </c>
      <c r="E711" s="177" t="str">
        <f>IFERROR(VLOOKUP(B711,'اسماء العملاء'!$A$2:$C$142,3,FALSE),"")</f>
        <v/>
      </c>
      <c r="F711" s="330" t="str">
        <f>IFERROR(VLOOKUP(B711,'اسماء العملاء'!$A$2:$J$1270,9,FALSE),"")</f>
        <v/>
      </c>
      <c r="G711" s="330" t="str">
        <f>IFERROR(VLOOKUP(B711,'اسماء العملاء'!$A$2:$J$1270,8,FALSE),"")</f>
        <v/>
      </c>
      <c r="H711" s="321" t="str">
        <f>IFERROR(VLOOKUP(B711,'اسماء العملاء'!$A$2:$J$1270,10,FALSE),"")</f>
        <v/>
      </c>
    </row>
    <row r="712" spans="1:8" ht="21.95" customHeight="1">
      <c r="A712" s="326" t="str">
        <f t="shared" ca="1" si="11"/>
        <v/>
      </c>
      <c r="B712" s="324"/>
      <c r="C712" s="125" t="str">
        <f>IFERROR(VLOOKUP(B712,'اسماء العملاء'!$A$2:$E$142,5,FALSE),"")</f>
        <v/>
      </c>
      <c r="D712" s="126" t="str">
        <f>IFERROR(VLOOKUP(B712,'اسماء العملاء'!$A$2:$C$142,2,FALSE),"")</f>
        <v/>
      </c>
      <c r="E712" s="177" t="str">
        <f>IFERROR(VLOOKUP(B712,'اسماء العملاء'!$A$2:$C$142,3,FALSE),"")</f>
        <v/>
      </c>
      <c r="F712" s="330" t="str">
        <f>IFERROR(VLOOKUP(B712,'اسماء العملاء'!$A$2:$J$1270,9,FALSE),"")</f>
        <v/>
      </c>
      <c r="G712" s="330" t="str">
        <f>IFERROR(VLOOKUP(B712,'اسماء العملاء'!$A$2:$J$1270,8,FALSE),"")</f>
        <v/>
      </c>
      <c r="H712" s="321" t="str">
        <f>IFERROR(VLOOKUP(B712,'اسماء العملاء'!$A$2:$J$1270,10,FALSE),"")</f>
        <v/>
      </c>
    </row>
    <row r="713" spans="1:8" ht="21.95" customHeight="1">
      <c r="A713" s="326" t="str">
        <f t="shared" ca="1" si="11"/>
        <v/>
      </c>
      <c r="B713" s="324"/>
      <c r="C713" s="125" t="str">
        <f>IFERROR(VLOOKUP(B713,'اسماء العملاء'!$A$2:$E$142,5,FALSE),"")</f>
        <v/>
      </c>
      <c r="D713" s="126" t="str">
        <f>IFERROR(VLOOKUP(B713,'اسماء العملاء'!$A$2:$C$142,2,FALSE),"")</f>
        <v/>
      </c>
      <c r="E713" s="177" t="str">
        <f>IFERROR(VLOOKUP(B713,'اسماء العملاء'!$A$2:$C$142,3,FALSE),"")</f>
        <v/>
      </c>
      <c r="F713" s="330" t="str">
        <f>IFERROR(VLOOKUP(B713,'اسماء العملاء'!$A$2:$J$1270,9,FALSE),"")</f>
        <v/>
      </c>
      <c r="G713" s="330" t="str">
        <f>IFERROR(VLOOKUP(B713,'اسماء العملاء'!$A$2:$J$1270,8,FALSE),"")</f>
        <v/>
      </c>
      <c r="H713" s="321" t="str">
        <f>IFERROR(VLOOKUP(B713,'اسماء العملاء'!$A$2:$J$1270,10,FALSE),"")</f>
        <v/>
      </c>
    </row>
    <row r="714" spans="1:8" ht="21.95" customHeight="1">
      <c r="A714" s="326" t="str">
        <f t="shared" ca="1" si="11"/>
        <v/>
      </c>
      <c r="B714" s="324"/>
      <c r="C714" s="125" t="str">
        <f>IFERROR(VLOOKUP(B714,'اسماء العملاء'!$A$2:$E$142,5,FALSE),"")</f>
        <v/>
      </c>
      <c r="D714" s="126" t="str">
        <f>IFERROR(VLOOKUP(B714,'اسماء العملاء'!$A$2:$C$142,2,FALSE),"")</f>
        <v/>
      </c>
      <c r="E714" s="177" t="str">
        <f>IFERROR(VLOOKUP(B714,'اسماء العملاء'!$A$2:$C$142,3,FALSE),"")</f>
        <v/>
      </c>
      <c r="F714" s="330" t="str">
        <f>IFERROR(VLOOKUP(B714,'اسماء العملاء'!$A$2:$J$1270,9,FALSE),"")</f>
        <v/>
      </c>
      <c r="G714" s="330" t="str">
        <f>IFERROR(VLOOKUP(B714,'اسماء العملاء'!$A$2:$J$1270,8,FALSE),"")</f>
        <v/>
      </c>
      <c r="H714" s="321" t="str">
        <f>IFERROR(VLOOKUP(B714,'اسماء العملاء'!$A$2:$J$1270,10,FALSE),"")</f>
        <v/>
      </c>
    </row>
    <row r="715" spans="1:8" ht="21.95" customHeight="1">
      <c r="A715" s="326" t="str">
        <f t="shared" ca="1" si="11"/>
        <v/>
      </c>
      <c r="B715" s="324"/>
      <c r="C715" s="125" t="str">
        <f>IFERROR(VLOOKUP(B715,'اسماء العملاء'!$A$2:$E$142,5,FALSE),"")</f>
        <v/>
      </c>
      <c r="D715" s="126" t="str">
        <f>IFERROR(VLOOKUP(B715,'اسماء العملاء'!$A$2:$C$142,2,FALSE),"")</f>
        <v/>
      </c>
      <c r="E715" s="177" t="str">
        <f>IFERROR(VLOOKUP(B715,'اسماء العملاء'!$A$2:$C$142,3,FALSE),"")</f>
        <v/>
      </c>
      <c r="F715" s="330" t="str">
        <f>IFERROR(VLOOKUP(B715,'اسماء العملاء'!$A$2:$J$1270,9,FALSE),"")</f>
        <v/>
      </c>
      <c r="G715" s="330" t="str">
        <f>IFERROR(VLOOKUP(B715,'اسماء العملاء'!$A$2:$J$1270,8,FALSE),"")</f>
        <v/>
      </c>
      <c r="H715" s="321" t="str">
        <f>IFERROR(VLOOKUP(B715,'اسماء العملاء'!$A$2:$J$1270,10,FALSE),"")</f>
        <v/>
      </c>
    </row>
    <row r="716" spans="1:8" ht="21.95" customHeight="1">
      <c r="A716" s="326" t="str">
        <f t="shared" ca="1" si="11"/>
        <v/>
      </c>
      <c r="B716" s="324"/>
      <c r="C716" s="125" t="str">
        <f>IFERROR(VLOOKUP(B716,'اسماء العملاء'!$A$2:$E$142,5,FALSE),"")</f>
        <v/>
      </c>
      <c r="D716" s="126" t="str">
        <f>IFERROR(VLOOKUP(B716,'اسماء العملاء'!$A$2:$C$142,2,FALSE),"")</f>
        <v/>
      </c>
      <c r="E716" s="177" t="str">
        <f>IFERROR(VLOOKUP(B716,'اسماء العملاء'!$A$2:$C$142,3,FALSE),"")</f>
        <v/>
      </c>
      <c r="F716" s="330" t="str">
        <f>IFERROR(VLOOKUP(B716,'اسماء العملاء'!$A$2:$J$1270,9,FALSE),"")</f>
        <v/>
      </c>
      <c r="G716" s="330" t="str">
        <f>IFERROR(VLOOKUP(B716,'اسماء العملاء'!$A$2:$J$1270,8,FALSE),"")</f>
        <v/>
      </c>
      <c r="H716" s="321" t="str">
        <f>IFERROR(VLOOKUP(B716,'اسماء العملاء'!$A$2:$J$1270,10,FALSE),"")</f>
        <v/>
      </c>
    </row>
    <row r="717" spans="1:8" ht="21.95" customHeight="1">
      <c r="A717" s="326" t="str">
        <f t="shared" ca="1" si="11"/>
        <v/>
      </c>
      <c r="B717" s="324"/>
      <c r="C717" s="125" t="str">
        <f>IFERROR(VLOOKUP(B717,'اسماء العملاء'!$A$2:$E$142,5,FALSE),"")</f>
        <v/>
      </c>
      <c r="D717" s="126" t="str">
        <f>IFERROR(VLOOKUP(B717,'اسماء العملاء'!$A$2:$C$142,2,FALSE),"")</f>
        <v/>
      </c>
      <c r="E717" s="177" t="str">
        <f>IFERROR(VLOOKUP(B717,'اسماء العملاء'!$A$2:$C$142,3,FALSE),"")</f>
        <v/>
      </c>
      <c r="F717" s="330" t="str">
        <f>IFERROR(VLOOKUP(B717,'اسماء العملاء'!$A$2:$J$1270,9,FALSE),"")</f>
        <v/>
      </c>
      <c r="G717" s="330" t="str">
        <f>IFERROR(VLOOKUP(B717,'اسماء العملاء'!$A$2:$J$1270,8,FALSE),"")</f>
        <v/>
      </c>
      <c r="H717" s="321" t="str">
        <f>IFERROR(VLOOKUP(B717,'اسماء العملاء'!$A$2:$J$1270,10,FALSE),"")</f>
        <v/>
      </c>
    </row>
    <row r="718" spans="1:8" ht="21.95" customHeight="1">
      <c r="A718" s="326" t="str">
        <f t="shared" ca="1" si="11"/>
        <v/>
      </c>
      <c r="B718" s="324"/>
      <c r="C718" s="125" t="str">
        <f>IFERROR(VLOOKUP(B718,'اسماء العملاء'!$A$2:$E$142,5,FALSE),"")</f>
        <v/>
      </c>
      <c r="D718" s="126" t="str">
        <f>IFERROR(VLOOKUP(B718,'اسماء العملاء'!$A$2:$C$142,2,FALSE),"")</f>
        <v/>
      </c>
      <c r="E718" s="177" t="str">
        <f>IFERROR(VLOOKUP(B718,'اسماء العملاء'!$A$2:$C$142,3,FALSE),"")</f>
        <v/>
      </c>
      <c r="F718" s="330" t="str">
        <f>IFERROR(VLOOKUP(B718,'اسماء العملاء'!$A$2:$J$1270,9,FALSE),"")</f>
        <v/>
      </c>
      <c r="G718" s="330" t="str">
        <f>IFERROR(VLOOKUP(B718,'اسماء العملاء'!$A$2:$J$1270,8,FALSE),"")</f>
        <v/>
      </c>
      <c r="H718" s="321" t="str">
        <f>IFERROR(VLOOKUP(B718,'اسماء العملاء'!$A$2:$J$1270,10,FALSE),"")</f>
        <v/>
      </c>
    </row>
    <row r="719" spans="1:8" ht="21.95" customHeight="1">
      <c r="A719" s="326" t="str">
        <f t="shared" ca="1" si="11"/>
        <v/>
      </c>
      <c r="B719" s="324"/>
      <c r="C719" s="125" t="str">
        <f>IFERROR(VLOOKUP(B719,'اسماء العملاء'!$A$2:$E$142,5,FALSE),"")</f>
        <v/>
      </c>
      <c r="D719" s="126" t="str">
        <f>IFERROR(VLOOKUP(B719,'اسماء العملاء'!$A$2:$C$142,2,FALSE),"")</f>
        <v/>
      </c>
      <c r="E719" s="177" t="str">
        <f>IFERROR(VLOOKUP(B719,'اسماء العملاء'!$A$2:$C$142,3,FALSE),"")</f>
        <v/>
      </c>
      <c r="F719" s="330" t="str">
        <f>IFERROR(VLOOKUP(B719,'اسماء العملاء'!$A$2:$J$1270,9,FALSE),"")</f>
        <v/>
      </c>
      <c r="G719" s="330" t="str">
        <f>IFERROR(VLOOKUP(B719,'اسماء العملاء'!$A$2:$J$1270,8,FALSE),"")</f>
        <v/>
      </c>
      <c r="H719" s="321" t="str">
        <f>IFERROR(VLOOKUP(B719,'اسماء العملاء'!$A$2:$J$1270,10,FALSE),"")</f>
        <v/>
      </c>
    </row>
    <row r="720" spans="1:8" ht="21.95" customHeight="1">
      <c r="A720" s="326" t="str">
        <f t="shared" ca="1" si="11"/>
        <v/>
      </c>
      <c r="B720" s="324"/>
      <c r="C720" s="125" t="str">
        <f>IFERROR(VLOOKUP(B720,'اسماء العملاء'!$A$2:$E$142,5,FALSE),"")</f>
        <v/>
      </c>
      <c r="D720" s="126" t="str">
        <f>IFERROR(VLOOKUP(B720,'اسماء العملاء'!$A$2:$C$142,2,FALSE),"")</f>
        <v/>
      </c>
      <c r="E720" s="177" t="str">
        <f>IFERROR(VLOOKUP(B720,'اسماء العملاء'!$A$2:$C$142,3,FALSE),"")</f>
        <v/>
      </c>
      <c r="F720" s="330" t="str">
        <f>IFERROR(VLOOKUP(B720,'اسماء العملاء'!$A$2:$J$1270,9,FALSE),"")</f>
        <v/>
      </c>
      <c r="G720" s="330" t="str">
        <f>IFERROR(VLOOKUP(B720,'اسماء العملاء'!$A$2:$J$1270,8,FALSE),"")</f>
        <v/>
      </c>
      <c r="H720" s="321" t="str">
        <f>IFERROR(VLOOKUP(B720,'اسماء العملاء'!$A$2:$J$1270,10,FALSE),"")</f>
        <v/>
      </c>
    </row>
    <row r="721" spans="1:8" ht="21.95" customHeight="1">
      <c r="A721" s="326" t="str">
        <f t="shared" ca="1" si="11"/>
        <v/>
      </c>
      <c r="B721" s="324"/>
      <c r="C721" s="125" t="str">
        <f>IFERROR(VLOOKUP(B721,'اسماء العملاء'!$A$2:$E$142,5,FALSE),"")</f>
        <v/>
      </c>
      <c r="D721" s="126" t="str">
        <f>IFERROR(VLOOKUP(B721,'اسماء العملاء'!$A$2:$C$142,2,FALSE),"")</f>
        <v/>
      </c>
      <c r="E721" s="177" t="str">
        <f>IFERROR(VLOOKUP(B721,'اسماء العملاء'!$A$2:$C$142,3,FALSE),"")</f>
        <v/>
      </c>
      <c r="F721" s="330" t="str">
        <f>IFERROR(VLOOKUP(B721,'اسماء العملاء'!$A$2:$J$1270,9,FALSE),"")</f>
        <v/>
      </c>
      <c r="G721" s="330" t="str">
        <f>IFERROR(VLOOKUP(B721,'اسماء العملاء'!$A$2:$J$1270,8,FALSE),"")</f>
        <v/>
      </c>
      <c r="H721" s="321" t="str">
        <f>IFERROR(VLOOKUP(B721,'اسماء العملاء'!$A$2:$J$1270,10,FALSE),"")</f>
        <v/>
      </c>
    </row>
    <row r="722" spans="1:8" ht="21.95" customHeight="1">
      <c r="A722" s="326" t="str">
        <f t="shared" ca="1" si="11"/>
        <v/>
      </c>
      <c r="B722" s="324"/>
      <c r="C722" s="125" t="str">
        <f>IFERROR(VLOOKUP(B722,'اسماء العملاء'!$A$2:$E$142,5,FALSE),"")</f>
        <v/>
      </c>
      <c r="D722" s="126" t="str">
        <f>IFERROR(VLOOKUP(B722,'اسماء العملاء'!$A$2:$C$142,2,FALSE),"")</f>
        <v/>
      </c>
      <c r="E722" s="177" t="str">
        <f>IFERROR(VLOOKUP(B722,'اسماء العملاء'!$A$2:$C$142,3,FALSE),"")</f>
        <v/>
      </c>
      <c r="F722" s="330" t="str">
        <f>IFERROR(VLOOKUP(B722,'اسماء العملاء'!$A$2:$J$1270,9,FALSE),"")</f>
        <v/>
      </c>
      <c r="G722" s="330" t="str">
        <f>IFERROR(VLOOKUP(B722,'اسماء العملاء'!$A$2:$J$1270,8,FALSE),"")</f>
        <v/>
      </c>
      <c r="H722" s="321" t="str">
        <f>IFERROR(VLOOKUP(B722,'اسماء العملاء'!$A$2:$J$1270,10,FALSE),"")</f>
        <v/>
      </c>
    </row>
    <row r="723" spans="1:8" ht="21.95" customHeight="1">
      <c r="A723" s="326" t="str">
        <f t="shared" ca="1" si="11"/>
        <v/>
      </c>
      <c r="B723" s="324"/>
      <c r="C723" s="125" t="str">
        <f>IFERROR(VLOOKUP(B723,'اسماء العملاء'!$A$2:$E$142,5,FALSE),"")</f>
        <v/>
      </c>
      <c r="D723" s="126" t="str">
        <f>IFERROR(VLOOKUP(B723,'اسماء العملاء'!$A$2:$C$142,2,FALSE),"")</f>
        <v/>
      </c>
      <c r="E723" s="177" t="str">
        <f>IFERROR(VLOOKUP(B723,'اسماء العملاء'!$A$2:$C$142,3,FALSE),"")</f>
        <v/>
      </c>
      <c r="F723" s="330" t="str">
        <f>IFERROR(VLOOKUP(B723,'اسماء العملاء'!$A$2:$J$1270,9,FALSE),"")</f>
        <v/>
      </c>
      <c r="G723" s="330" t="str">
        <f>IFERROR(VLOOKUP(B723,'اسماء العملاء'!$A$2:$J$1270,8,FALSE),"")</f>
        <v/>
      </c>
      <c r="H723" s="321" t="str">
        <f>IFERROR(VLOOKUP(B723,'اسماء العملاء'!$A$2:$J$1270,10,FALSE),"")</f>
        <v/>
      </c>
    </row>
    <row r="724" spans="1:8" ht="21.95" customHeight="1">
      <c r="A724" s="326" t="str">
        <f t="shared" ca="1" si="11"/>
        <v/>
      </c>
      <c r="B724" s="324"/>
      <c r="C724" s="125" t="str">
        <f>IFERROR(VLOOKUP(B724,'اسماء العملاء'!$A$2:$E$142,5,FALSE),"")</f>
        <v/>
      </c>
      <c r="D724" s="126" t="str">
        <f>IFERROR(VLOOKUP(B724,'اسماء العملاء'!$A$2:$C$142,2,FALSE),"")</f>
        <v/>
      </c>
      <c r="E724" s="177" t="str">
        <f>IFERROR(VLOOKUP(B724,'اسماء العملاء'!$A$2:$C$142,3,FALSE),"")</f>
        <v/>
      </c>
      <c r="F724" s="330" t="str">
        <f>IFERROR(VLOOKUP(B724,'اسماء العملاء'!$A$2:$J$1270,9,FALSE),"")</f>
        <v/>
      </c>
      <c r="G724" s="330" t="str">
        <f>IFERROR(VLOOKUP(B724,'اسماء العملاء'!$A$2:$J$1270,8,FALSE),"")</f>
        <v/>
      </c>
      <c r="H724" s="321" t="str">
        <f>IFERROR(VLOOKUP(B724,'اسماء العملاء'!$A$2:$J$1270,10,FALSE),"")</f>
        <v/>
      </c>
    </row>
    <row r="725" spans="1:8" ht="21.95" customHeight="1">
      <c r="A725" s="326" t="str">
        <f t="shared" ca="1" si="11"/>
        <v/>
      </c>
      <c r="B725" s="324"/>
      <c r="C725" s="125" t="str">
        <f>IFERROR(VLOOKUP(B725,'اسماء العملاء'!$A$2:$E$142,5,FALSE),"")</f>
        <v/>
      </c>
      <c r="D725" s="126" t="str">
        <f>IFERROR(VLOOKUP(B725,'اسماء العملاء'!$A$2:$C$142,2,FALSE),"")</f>
        <v/>
      </c>
      <c r="E725" s="177" t="str">
        <f>IFERROR(VLOOKUP(B725,'اسماء العملاء'!$A$2:$C$142,3,FALSE),"")</f>
        <v/>
      </c>
      <c r="F725" s="330" t="str">
        <f>IFERROR(VLOOKUP(B725,'اسماء العملاء'!$A$2:$J$1270,9,FALSE),"")</f>
        <v/>
      </c>
      <c r="G725" s="330" t="str">
        <f>IFERROR(VLOOKUP(B725,'اسماء العملاء'!$A$2:$J$1270,8,FALSE),"")</f>
        <v/>
      </c>
      <c r="H725" s="321" t="str">
        <f>IFERROR(VLOOKUP(B725,'اسماء العملاء'!$A$2:$J$1270,10,FALSE),"")</f>
        <v/>
      </c>
    </row>
    <row r="726" spans="1:8" ht="21.95" customHeight="1">
      <c r="A726" s="326" t="str">
        <f t="shared" ca="1" si="11"/>
        <v/>
      </c>
      <c r="B726" s="324"/>
      <c r="C726" s="125" t="str">
        <f>IFERROR(VLOOKUP(B726,'اسماء العملاء'!$A$2:$E$142,5,FALSE),"")</f>
        <v/>
      </c>
      <c r="D726" s="126" t="str">
        <f>IFERROR(VLOOKUP(B726,'اسماء العملاء'!$A$2:$C$142,2,FALSE),"")</f>
        <v/>
      </c>
      <c r="E726" s="177" t="str">
        <f>IFERROR(VLOOKUP(B726,'اسماء العملاء'!$A$2:$C$142,3,FALSE),"")</f>
        <v/>
      </c>
      <c r="F726" s="330" t="str">
        <f>IFERROR(VLOOKUP(B726,'اسماء العملاء'!$A$2:$J$1270,9,FALSE),"")</f>
        <v/>
      </c>
      <c r="G726" s="330" t="str">
        <f>IFERROR(VLOOKUP(B726,'اسماء العملاء'!$A$2:$J$1270,8,FALSE),"")</f>
        <v/>
      </c>
      <c r="H726" s="321" t="str">
        <f>IFERROR(VLOOKUP(B726,'اسماء العملاء'!$A$2:$J$1270,10,FALSE),"")</f>
        <v/>
      </c>
    </row>
    <row r="727" spans="1:8" ht="21.95" customHeight="1">
      <c r="A727" s="326" t="str">
        <f t="shared" ca="1" si="11"/>
        <v/>
      </c>
      <c r="B727" s="324"/>
      <c r="C727" s="125" t="str">
        <f>IFERROR(VLOOKUP(B727,'اسماء العملاء'!$A$2:$E$142,5,FALSE),"")</f>
        <v/>
      </c>
      <c r="D727" s="126" t="str">
        <f>IFERROR(VLOOKUP(B727,'اسماء العملاء'!$A$2:$C$142,2,FALSE),"")</f>
        <v/>
      </c>
      <c r="E727" s="177" t="str">
        <f>IFERROR(VLOOKUP(B727,'اسماء العملاء'!$A$2:$C$142,3,FALSE),"")</f>
        <v/>
      </c>
      <c r="F727" s="330" t="str">
        <f>IFERROR(VLOOKUP(B727,'اسماء العملاء'!$A$2:$J$1270,9,FALSE),"")</f>
        <v/>
      </c>
      <c r="G727" s="330" t="str">
        <f>IFERROR(VLOOKUP(B727,'اسماء العملاء'!$A$2:$J$1270,8,FALSE),"")</f>
        <v/>
      </c>
      <c r="H727" s="321" t="str">
        <f>IFERROR(VLOOKUP(B727,'اسماء العملاء'!$A$2:$J$1270,10,FALSE),"")</f>
        <v/>
      </c>
    </row>
    <row r="728" spans="1:8" ht="21.95" customHeight="1">
      <c r="A728" s="326" t="str">
        <f t="shared" ca="1" si="11"/>
        <v/>
      </c>
      <c r="B728" s="324"/>
      <c r="C728" s="125" t="str">
        <f>IFERROR(VLOOKUP(B728,'اسماء العملاء'!$A$2:$E$142,5,FALSE),"")</f>
        <v/>
      </c>
      <c r="D728" s="126" t="str">
        <f>IFERROR(VLOOKUP(B728,'اسماء العملاء'!$A$2:$C$142,2,FALSE),"")</f>
        <v/>
      </c>
      <c r="E728" s="177" t="str">
        <f>IFERROR(VLOOKUP(B728,'اسماء العملاء'!$A$2:$C$142,3,FALSE),"")</f>
        <v/>
      </c>
      <c r="F728" s="330" t="str">
        <f>IFERROR(VLOOKUP(B728,'اسماء العملاء'!$A$2:$J$1270,9,FALSE),"")</f>
        <v/>
      </c>
      <c r="G728" s="330" t="str">
        <f>IFERROR(VLOOKUP(B728,'اسماء العملاء'!$A$2:$J$1270,8,FALSE),"")</f>
        <v/>
      </c>
      <c r="H728" s="321" t="str">
        <f>IFERROR(VLOOKUP(B728,'اسماء العملاء'!$A$2:$J$1270,10,FALSE),"")</f>
        <v/>
      </c>
    </row>
    <row r="729" spans="1:8" ht="21.95" customHeight="1">
      <c r="A729" s="326" t="str">
        <f t="shared" ca="1" si="11"/>
        <v/>
      </c>
      <c r="B729" s="324"/>
      <c r="C729" s="125" t="str">
        <f>IFERROR(VLOOKUP(B729,'اسماء العملاء'!$A$2:$E$142,5,FALSE),"")</f>
        <v/>
      </c>
      <c r="D729" s="126" t="str">
        <f>IFERROR(VLOOKUP(B729,'اسماء العملاء'!$A$2:$C$142,2,FALSE),"")</f>
        <v/>
      </c>
      <c r="E729" s="177" t="str">
        <f>IFERROR(VLOOKUP(B729,'اسماء العملاء'!$A$2:$C$142,3,FALSE),"")</f>
        <v/>
      </c>
      <c r="F729" s="330" t="str">
        <f>IFERROR(VLOOKUP(B729,'اسماء العملاء'!$A$2:$J$1270,9,FALSE),"")</f>
        <v/>
      </c>
      <c r="G729" s="330" t="str">
        <f>IFERROR(VLOOKUP(B729,'اسماء العملاء'!$A$2:$J$1270,8,FALSE),"")</f>
        <v/>
      </c>
      <c r="H729" s="321" t="str">
        <f>IFERROR(VLOOKUP(B729,'اسماء العملاء'!$A$2:$J$1270,10,FALSE),"")</f>
        <v/>
      </c>
    </row>
    <row r="730" spans="1:8" ht="21.95" customHeight="1">
      <c r="A730" s="326" t="str">
        <f t="shared" ca="1" si="11"/>
        <v/>
      </c>
      <c r="B730" s="324"/>
      <c r="C730" s="125" t="str">
        <f>IFERROR(VLOOKUP(B730,'اسماء العملاء'!$A$2:$E$142,5,FALSE),"")</f>
        <v/>
      </c>
      <c r="D730" s="126" t="str">
        <f>IFERROR(VLOOKUP(B730,'اسماء العملاء'!$A$2:$C$142,2,FALSE),"")</f>
        <v/>
      </c>
      <c r="E730" s="177" t="str">
        <f>IFERROR(VLOOKUP(B730,'اسماء العملاء'!$A$2:$C$142,3,FALSE),"")</f>
        <v/>
      </c>
      <c r="F730" s="330" t="str">
        <f>IFERROR(VLOOKUP(B730,'اسماء العملاء'!$A$2:$J$1270,9,FALSE),"")</f>
        <v/>
      </c>
      <c r="G730" s="330" t="str">
        <f>IFERROR(VLOOKUP(B730,'اسماء العملاء'!$A$2:$J$1270,8,FALSE),"")</f>
        <v/>
      </c>
      <c r="H730" s="321" t="str">
        <f>IFERROR(VLOOKUP(B730,'اسماء العملاء'!$A$2:$J$1270,10,FALSE),"")</f>
        <v/>
      </c>
    </row>
    <row r="731" spans="1:8" ht="21.95" customHeight="1">
      <c r="A731" s="326" t="str">
        <f t="shared" ca="1" si="11"/>
        <v/>
      </c>
      <c r="B731" s="324"/>
      <c r="C731" s="125" t="str">
        <f>IFERROR(VLOOKUP(B731,'اسماء العملاء'!$A$2:$E$142,5,FALSE),"")</f>
        <v/>
      </c>
      <c r="D731" s="126" t="str">
        <f>IFERROR(VLOOKUP(B731,'اسماء العملاء'!$A$2:$C$142,2,FALSE),"")</f>
        <v/>
      </c>
      <c r="E731" s="177" t="str">
        <f>IFERROR(VLOOKUP(B731,'اسماء العملاء'!$A$2:$C$142,3,FALSE),"")</f>
        <v/>
      </c>
      <c r="F731" s="330" t="str">
        <f>IFERROR(VLOOKUP(B731,'اسماء العملاء'!$A$2:$J$1270,9,FALSE),"")</f>
        <v/>
      </c>
      <c r="G731" s="330" t="str">
        <f>IFERROR(VLOOKUP(B731,'اسماء العملاء'!$A$2:$J$1270,8,FALSE),"")</f>
        <v/>
      </c>
      <c r="H731" s="321" t="str">
        <f>IFERROR(VLOOKUP(B731,'اسماء العملاء'!$A$2:$J$1270,10,FALSE),"")</f>
        <v/>
      </c>
    </row>
    <row r="732" spans="1:8" ht="21.95" customHeight="1">
      <c r="A732" s="326" t="str">
        <f t="shared" ca="1" si="11"/>
        <v/>
      </c>
      <c r="B732" s="324"/>
      <c r="C732" s="125" t="str">
        <f>IFERROR(VLOOKUP(B732,'اسماء العملاء'!$A$2:$E$142,5,FALSE),"")</f>
        <v/>
      </c>
      <c r="D732" s="126" t="str">
        <f>IFERROR(VLOOKUP(B732,'اسماء العملاء'!$A$2:$C$142,2,FALSE),"")</f>
        <v/>
      </c>
      <c r="E732" s="177" t="str">
        <f>IFERROR(VLOOKUP(B732,'اسماء العملاء'!$A$2:$C$142,3,FALSE),"")</f>
        <v/>
      </c>
      <c r="F732" s="330" t="str">
        <f>IFERROR(VLOOKUP(B732,'اسماء العملاء'!$A$2:$J$1270,9,FALSE),"")</f>
        <v/>
      </c>
      <c r="G732" s="330" t="str">
        <f>IFERROR(VLOOKUP(B732,'اسماء العملاء'!$A$2:$J$1270,8,FALSE),"")</f>
        <v/>
      </c>
      <c r="H732" s="321" t="str">
        <f>IFERROR(VLOOKUP(B732,'اسماء العملاء'!$A$2:$J$1270,10,FALSE),"")</f>
        <v/>
      </c>
    </row>
    <row r="733" spans="1:8" ht="21.95" customHeight="1">
      <c r="A733" s="326" t="str">
        <f t="shared" ca="1" si="11"/>
        <v/>
      </c>
      <c r="B733" s="324"/>
      <c r="C733" s="125" t="str">
        <f>IFERROR(VLOOKUP(B733,'اسماء العملاء'!$A$2:$E$142,5,FALSE),"")</f>
        <v/>
      </c>
      <c r="D733" s="126" t="str">
        <f>IFERROR(VLOOKUP(B733,'اسماء العملاء'!$A$2:$C$142,2,FALSE),"")</f>
        <v/>
      </c>
      <c r="E733" s="177" t="str">
        <f>IFERROR(VLOOKUP(B733,'اسماء العملاء'!$A$2:$C$142,3,FALSE),"")</f>
        <v/>
      </c>
      <c r="F733" s="330" t="str">
        <f>IFERROR(VLOOKUP(B733,'اسماء العملاء'!$A$2:$J$1270,9,FALSE),"")</f>
        <v/>
      </c>
      <c r="G733" s="330" t="str">
        <f>IFERROR(VLOOKUP(B733,'اسماء العملاء'!$A$2:$J$1270,8,FALSE),"")</f>
        <v/>
      </c>
      <c r="H733" s="321" t="str">
        <f>IFERROR(VLOOKUP(B733,'اسماء العملاء'!$A$2:$J$1270,10,FALSE),"")</f>
        <v/>
      </c>
    </row>
    <row r="734" spans="1:8" ht="21.95" customHeight="1">
      <c r="A734" s="326" t="str">
        <f t="shared" ca="1" si="11"/>
        <v/>
      </c>
      <c r="B734" s="324"/>
      <c r="C734" s="125" t="str">
        <f>IFERROR(VLOOKUP(B734,'اسماء العملاء'!$A$2:$E$142,5,FALSE),"")</f>
        <v/>
      </c>
      <c r="D734" s="126" t="str">
        <f>IFERROR(VLOOKUP(B734,'اسماء العملاء'!$A$2:$C$142,2,FALSE),"")</f>
        <v/>
      </c>
      <c r="E734" s="177" t="str">
        <f>IFERROR(VLOOKUP(B734,'اسماء العملاء'!$A$2:$C$142,3,FALSE),"")</f>
        <v/>
      </c>
      <c r="F734" s="330" t="str">
        <f>IFERROR(VLOOKUP(B734,'اسماء العملاء'!$A$2:$J$1270,9,FALSE),"")</f>
        <v/>
      </c>
      <c r="G734" s="330" t="str">
        <f>IFERROR(VLOOKUP(B734,'اسماء العملاء'!$A$2:$J$1270,8,FALSE),"")</f>
        <v/>
      </c>
      <c r="H734" s="321" t="str">
        <f>IFERROR(VLOOKUP(B734,'اسماء العملاء'!$A$2:$J$1270,10,FALSE),"")</f>
        <v/>
      </c>
    </row>
    <row r="735" spans="1:8" ht="21.95" customHeight="1">
      <c r="A735" s="326" t="str">
        <f t="shared" ca="1" si="11"/>
        <v/>
      </c>
      <c r="B735" s="324"/>
      <c r="C735" s="125" t="str">
        <f>IFERROR(VLOOKUP(B735,'اسماء العملاء'!$A$2:$E$142,5,FALSE),"")</f>
        <v/>
      </c>
      <c r="D735" s="126" t="str">
        <f>IFERROR(VLOOKUP(B735,'اسماء العملاء'!$A$2:$C$142,2,FALSE),"")</f>
        <v/>
      </c>
      <c r="E735" s="177" t="str">
        <f>IFERROR(VLOOKUP(B735,'اسماء العملاء'!$A$2:$C$142,3,FALSE),"")</f>
        <v/>
      </c>
      <c r="F735" s="330" t="str">
        <f>IFERROR(VLOOKUP(B735,'اسماء العملاء'!$A$2:$J$1270,9,FALSE),"")</f>
        <v/>
      </c>
      <c r="G735" s="330" t="str">
        <f>IFERROR(VLOOKUP(B735,'اسماء العملاء'!$A$2:$J$1270,8,FALSE),"")</f>
        <v/>
      </c>
      <c r="H735" s="321" t="str">
        <f>IFERROR(VLOOKUP(B735,'اسماء العملاء'!$A$2:$J$1270,10,FALSE),"")</f>
        <v/>
      </c>
    </row>
    <row r="736" spans="1:8" ht="21.95" customHeight="1">
      <c r="A736" s="326" t="str">
        <f t="shared" ca="1" si="11"/>
        <v/>
      </c>
      <c r="B736" s="324"/>
      <c r="C736" s="125" t="str">
        <f>IFERROR(VLOOKUP(B736,'اسماء العملاء'!$A$2:$E$142,5,FALSE),"")</f>
        <v/>
      </c>
      <c r="D736" s="126" t="str">
        <f>IFERROR(VLOOKUP(B736,'اسماء العملاء'!$A$2:$C$142,2,FALSE),"")</f>
        <v/>
      </c>
      <c r="E736" s="177" t="str">
        <f>IFERROR(VLOOKUP(B736,'اسماء العملاء'!$A$2:$C$142,3,FALSE),"")</f>
        <v/>
      </c>
      <c r="F736" s="330" t="str">
        <f>IFERROR(VLOOKUP(B736,'اسماء العملاء'!$A$2:$J$1270,9,FALSE),"")</f>
        <v/>
      </c>
      <c r="G736" s="330" t="str">
        <f>IFERROR(VLOOKUP(B736,'اسماء العملاء'!$A$2:$J$1270,8,FALSE),"")</f>
        <v/>
      </c>
      <c r="H736" s="321" t="str">
        <f>IFERROR(VLOOKUP(B736,'اسماء العملاء'!$A$2:$J$1270,10,FALSE),"")</f>
        <v/>
      </c>
    </row>
    <row r="737" spans="1:8" ht="21.95" customHeight="1">
      <c r="A737" s="326" t="str">
        <f t="shared" ca="1" si="11"/>
        <v/>
      </c>
      <c r="B737" s="324"/>
      <c r="C737" s="125" t="str">
        <f>IFERROR(VLOOKUP(B737,'اسماء العملاء'!$A$2:$E$142,5,FALSE),"")</f>
        <v/>
      </c>
      <c r="D737" s="126" t="str">
        <f>IFERROR(VLOOKUP(B737,'اسماء العملاء'!$A$2:$C$142,2,FALSE),"")</f>
        <v/>
      </c>
      <c r="E737" s="177" t="str">
        <f>IFERROR(VLOOKUP(B737,'اسماء العملاء'!$A$2:$C$142,3,FALSE),"")</f>
        <v/>
      </c>
      <c r="F737" s="330" t="str">
        <f>IFERROR(VLOOKUP(B737,'اسماء العملاء'!$A$2:$J$1270,9,FALSE),"")</f>
        <v/>
      </c>
      <c r="G737" s="330" t="str">
        <f>IFERROR(VLOOKUP(B737,'اسماء العملاء'!$A$2:$J$1270,8,FALSE),"")</f>
        <v/>
      </c>
      <c r="H737" s="321" t="str">
        <f>IFERROR(VLOOKUP(B737,'اسماء العملاء'!$A$2:$J$1270,10,FALSE),"")</f>
        <v/>
      </c>
    </row>
    <row r="738" spans="1:8" ht="21.95" customHeight="1">
      <c r="A738" s="326" t="str">
        <f t="shared" ca="1" si="11"/>
        <v/>
      </c>
      <c r="B738" s="324"/>
      <c r="C738" s="125" t="str">
        <f>IFERROR(VLOOKUP(B738,'اسماء العملاء'!$A$2:$E$142,5,FALSE),"")</f>
        <v/>
      </c>
      <c r="D738" s="126" t="str">
        <f>IFERROR(VLOOKUP(B738,'اسماء العملاء'!$A$2:$C$142,2,FALSE),"")</f>
        <v/>
      </c>
      <c r="E738" s="177" t="str">
        <f>IFERROR(VLOOKUP(B738,'اسماء العملاء'!$A$2:$C$142,3,FALSE),"")</f>
        <v/>
      </c>
      <c r="F738" s="330" t="str">
        <f>IFERROR(VLOOKUP(B738,'اسماء العملاء'!$A$2:$J$1270,9,FALSE),"")</f>
        <v/>
      </c>
      <c r="G738" s="330" t="str">
        <f>IFERROR(VLOOKUP(B738,'اسماء العملاء'!$A$2:$J$1270,8,FALSE),"")</f>
        <v/>
      </c>
      <c r="H738" s="321" t="str">
        <f>IFERROR(VLOOKUP(B738,'اسماء العملاء'!$A$2:$J$1270,10,FALSE),"")</f>
        <v/>
      </c>
    </row>
    <row r="739" spans="1:8" ht="21.95" customHeight="1">
      <c r="A739" s="326" t="str">
        <f t="shared" ca="1" si="11"/>
        <v/>
      </c>
      <c r="B739" s="324"/>
      <c r="C739" s="125" t="str">
        <f>IFERROR(VLOOKUP(B739,'اسماء العملاء'!$A$2:$E$142,5,FALSE),"")</f>
        <v/>
      </c>
      <c r="D739" s="126" t="str">
        <f>IFERROR(VLOOKUP(B739,'اسماء العملاء'!$A$2:$C$142,2,FALSE),"")</f>
        <v/>
      </c>
      <c r="E739" s="177" t="str">
        <f>IFERROR(VLOOKUP(B739,'اسماء العملاء'!$A$2:$C$142,3,FALSE),"")</f>
        <v/>
      </c>
      <c r="F739" s="330" t="str">
        <f>IFERROR(VLOOKUP(B739,'اسماء العملاء'!$A$2:$J$1270,9,FALSE),"")</f>
        <v/>
      </c>
      <c r="G739" s="330" t="str">
        <f>IFERROR(VLOOKUP(B739,'اسماء العملاء'!$A$2:$J$1270,8,FALSE),"")</f>
        <v/>
      </c>
      <c r="H739" s="321" t="str">
        <f>IFERROR(VLOOKUP(B739,'اسماء العملاء'!$A$2:$J$1270,10,FALSE),"")</f>
        <v/>
      </c>
    </row>
    <row r="740" spans="1:8" ht="21.95" customHeight="1">
      <c r="A740" s="326" t="str">
        <f t="shared" ca="1" si="11"/>
        <v/>
      </c>
      <c r="B740" s="324"/>
      <c r="C740" s="125" t="str">
        <f>IFERROR(VLOOKUP(B740,'اسماء العملاء'!$A$2:$E$142,5,FALSE),"")</f>
        <v/>
      </c>
      <c r="D740" s="126" t="str">
        <f>IFERROR(VLOOKUP(B740,'اسماء العملاء'!$A$2:$C$142,2,FALSE),"")</f>
        <v/>
      </c>
      <c r="E740" s="177" t="str">
        <f>IFERROR(VLOOKUP(B740,'اسماء العملاء'!$A$2:$C$142,3,FALSE),"")</f>
        <v/>
      </c>
      <c r="F740" s="330" t="str">
        <f>IFERROR(VLOOKUP(B740,'اسماء العملاء'!$A$2:$J$1270,9,FALSE),"")</f>
        <v/>
      </c>
      <c r="G740" s="330" t="str">
        <f>IFERROR(VLOOKUP(B740,'اسماء العملاء'!$A$2:$J$1270,8,FALSE),"")</f>
        <v/>
      </c>
      <c r="H740" s="321" t="str">
        <f>IFERROR(VLOOKUP(B740,'اسماء العملاء'!$A$2:$J$1270,10,FALSE),"")</f>
        <v/>
      </c>
    </row>
    <row r="741" spans="1:8" ht="21.95" customHeight="1">
      <c r="A741" s="326" t="str">
        <f t="shared" ca="1" si="11"/>
        <v/>
      </c>
      <c r="B741" s="324"/>
      <c r="C741" s="125" t="str">
        <f>IFERROR(VLOOKUP(B741,'اسماء العملاء'!$A$2:$E$142,5,FALSE),"")</f>
        <v/>
      </c>
      <c r="D741" s="126" t="str">
        <f>IFERROR(VLOOKUP(B741,'اسماء العملاء'!$A$2:$C$142,2,FALSE),"")</f>
        <v/>
      </c>
      <c r="E741" s="177" t="str">
        <f>IFERROR(VLOOKUP(B741,'اسماء العملاء'!$A$2:$C$142,3,FALSE),"")</f>
        <v/>
      </c>
      <c r="F741" s="330" t="str">
        <f>IFERROR(VLOOKUP(B741,'اسماء العملاء'!$A$2:$J$1270,9,FALSE),"")</f>
        <v/>
      </c>
      <c r="G741" s="330" t="str">
        <f>IFERROR(VLOOKUP(B741,'اسماء العملاء'!$A$2:$J$1270,8,FALSE),"")</f>
        <v/>
      </c>
      <c r="H741" s="321" t="str">
        <f>IFERROR(VLOOKUP(B741,'اسماء العملاء'!$A$2:$J$1270,10,FALSE),"")</f>
        <v/>
      </c>
    </row>
    <row r="742" spans="1:8" ht="21.95" customHeight="1">
      <c r="A742" s="326" t="str">
        <f t="shared" ca="1" si="11"/>
        <v/>
      </c>
      <c r="B742" s="324"/>
      <c r="C742" s="125" t="str">
        <f>IFERROR(VLOOKUP(B742,'اسماء العملاء'!$A$2:$E$142,5,FALSE),"")</f>
        <v/>
      </c>
      <c r="D742" s="126" t="str">
        <f>IFERROR(VLOOKUP(B742,'اسماء العملاء'!$A$2:$C$142,2,FALSE),"")</f>
        <v/>
      </c>
      <c r="E742" s="177" t="str">
        <f>IFERROR(VLOOKUP(B742,'اسماء العملاء'!$A$2:$C$142,3,FALSE),"")</f>
        <v/>
      </c>
      <c r="F742" s="330" t="str">
        <f>IFERROR(VLOOKUP(B742,'اسماء العملاء'!$A$2:$J$1270,9,FALSE),"")</f>
        <v/>
      </c>
      <c r="G742" s="330" t="str">
        <f>IFERROR(VLOOKUP(B742,'اسماء العملاء'!$A$2:$J$1270,8,FALSE),"")</f>
        <v/>
      </c>
      <c r="H742" s="321" t="str">
        <f>IFERROR(VLOOKUP(B742,'اسماء العملاء'!$A$2:$J$1270,10,FALSE),"")</f>
        <v/>
      </c>
    </row>
    <row r="743" spans="1:8" ht="21.95" customHeight="1">
      <c r="A743" s="326" t="str">
        <f t="shared" ca="1" si="11"/>
        <v/>
      </c>
      <c r="B743" s="324"/>
      <c r="C743" s="125" t="str">
        <f>IFERROR(VLOOKUP(B743,'اسماء العملاء'!$A$2:$E$142,5,FALSE),"")</f>
        <v/>
      </c>
      <c r="D743" s="126" t="str">
        <f>IFERROR(VLOOKUP(B743,'اسماء العملاء'!$A$2:$C$142,2,FALSE),"")</f>
        <v/>
      </c>
      <c r="E743" s="177" t="str">
        <f>IFERROR(VLOOKUP(B743,'اسماء العملاء'!$A$2:$C$142,3,FALSE),"")</f>
        <v/>
      </c>
      <c r="F743" s="330" t="str">
        <f>IFERROR(VLOOKUP(B743,'اسماء العملاء'!$A$2:$J$1270,9,FALSE),"")</f>
        <v/>
      </c>
      <c r="G743" s="330" t="str">
        <f>IFERROR(VLOOKUP(B743,'اسماء العملاء'!$A$2:$J$1270,8,FALSE),"")</f>
        <v/>
      </c>
      <c r="H743" s="321" t="str">
        <f>IFERROR(VLOOKUP(B743,'اسماء العملاء'!$A$2:$J$1270,10,FALSE),"")</f>
        <v/>
      </c>
    </row>
    <row r="744" spans="1:8" ht="21.95" customHeight="1">
      <c r="A744" s="326" t="str">
        <f t="shared" ca="1" si="11"/>
        <v/>
      </c>
      <c r="B744" s="324"/>
      <c r="C744" s="125" t="str">
        <f>IFERROR(VLOOKUP(B744,'اسماء العملاء'!$A$2:$E$142,5,FALSE),"")</f>
        <v/>
      </c>
      <c r="D744" s="126" t="str">
        <f>IFERROR(VLOOKUP(B744,'اسماء العملاء'!$A$2:$C$142,2,FALSE),"")</f>
        <v/>
      </c>
      <c r="E744" s="177" t="str">
        <f>IFERROR(VLOOKUP(B744,'اسماء العملاء'!$A$2:$C$142,3,FALSE),"")</f>
        <v/>
      </c>
      <c r="F744" s="330" t="str">
        <f>IFERROR(VLOOKUP(B744,'اسماء العملاء'!$A$2:$J$1270,9,FALSE),"")</f>
        <v/>
      </c>
      <c r="G744" s="330" t="str">
        <f>IFERROR(VLOOKUP(B744,'اسماء العملاء'!$A$2:$J$1270,8,FALSE),"")</f>
        <v/>
      </c>
      <c r="H744" s="321" t="str">
        <f>IFERROR(VLOOKUP(B744,'اسماء العملاء'!$A$2:$J$1270,10,FALSE),"")</f>
        <v/>
      </c>
    </row>
    <row r="745" spans="1:8" ht="21.95" customHeight="1">
      <c r="A745" s="326" t="str">
        <f t="shared" ca="1" si="11"/>
        <v/>
      </c>
      <c r="B745" s="324"/>
      <c r="C745" s="125" t="str">
        <f>IFERROR(VLOOKUP(B745,'اسماء العملاء'!$A$2:$E$142,5,FALSE),"")</f>
        <v/>
      </c>
      <c r="D745" s="126" t="str">
        <f>IFERROR(VLOOKUP(B745,'اسماء العملاء'!$A$2:$C$142,2,FALSE),"")</f>
        <v/>
      </c>
      <c r="E745" s="177" t="str">
        <f>IFERROR(VLOOKUP(B745,'اسماء العملاء'!$A$2:$C$142,3,FALSE),"")</f>
        <v/>
      </c>
      <c r="F745" s="330" t="str">
        <f>IFERROR(VLOOKUP(B745,'اسماء العملاء'!$A$2:$J$1270,9,FALSE),"")</f>
        <v/>
      </c>
      <c r="G745" s="330" t="str">
        <f>IFERROR(VLOOKUP(B745,'اسماء العملاء'!$A$2:$J$1270,8,FALSE),"")</f>
        <v/>
      </c>
      <c r="H745" s="321" t="str">
        <f>IFERROR(VLOOKUP(B745,'اسماء العملاء'!$A$2:$J$1270,10,FALSE),"")</f>
        <v/>
      </c>
    </row>
    <row r="746" spans="1:8" ht="21.95" customHeight="1">
      <c r="A746" s="326" t="str">
        <f t="shared" ca="1" si="11"/>
        <v/>
      </c>
      <c r="B746" s="324"/>
      <c r="C746" s="125" t="str">
        <f>IFERROR(VLOOKUP(B746,'اسماء العملاء'!$A$2:$E$142,5,FALSE),"")</f>
        <v/>
      </c>
      <c r="D746" s="126" t="str">
        <f>IFERROR(VLOOKUP(B746,'اسماء العملاء'!$A$2:$C$142,2,FALSE),"")</f>
        <v/>
      </c>
      <c r="E746" s="177" t="str">
        <f>IFERROR(VLOOKUP(B746,'اسماء العملاء'!$A$2:$C$142,3,FALSE),"")</f>
        <v/>
      </c>
      <c r="F746" s="330" t="str">
        <f>IFERROR(VLOOKUP(B746,'اسماء العملاء'!$A$2:$J$1270,9,FALSE),"")</f>
        <v/>
      </c>
      <c r="G746" s="330" t="str">
        <f>IFERROR(VLOOKUP(B746,'اسماء العملاء'!$A$2:$J$1270,8,FALSE),"")</f>
        <v/>
      </c>
      <c r="H746" s="321" t="str">
        <f>IFERROR(VLOOKUP(B746,'اسماء العملاء'!$A$2:$J$1270,10,FALSE),"")</f>
        <v/>
      </c>
    </row>
    <row r="747" spans="1:8" ht="21.95" customHeight="1">
      <c r="A747" s="326" t="str">
        <f t="shared" ca="1" si="11"/>
        <v/>
      </c>
      <c r="B747" s="324"/>
      <c r="C747" s="125" t="str">
        <f>IFERROR(VLOOKUP(B747,'اسماء العملاء'!$A$2:$E$142,5,FALSE),"")</f>
        <v/>
      </c>
      <c r="D747" s="126" t="str">
        <f>IFERROR(VLOOKUP(B747,'اسماء العملاء'!$A$2:$C$142,2,FALSE),"")</f>
        <v/>
      </c>
      <c r="E747" s="177" t="str">
        <f>IFERROR(VLOOKUP(B747,'اسماء العملاء'!$A$2:$C$142,3,FALSE),"")</f>
        <v/>
      </c>
      <c r="F747" s="330" t="str">
        <f>IFERROR(VLOOKUP(B747,'اسماء العملاء'!$A$2:$J$1270,9,FALSE),"")</f>
        <v/>
      </c>
      <c r="G747" s="330" t="str">
        <f>IFERROR(VLOOKUP(B747,'اسماء العملاء'!$A$2:$J$1270,8,FALSE),"")</f>
        <v/>
      </c>
      <c r="H747" s="321" t="str">
        <f>IFERROR(VLOOKUP(B747,'اسماء العملاء'!$A$2:$J$1270,10,FALSE),"")</f>
        <v/>
      </c>
    </row>
    <row r="748" spans="1:8" ht="21.95" customHeight="1">
      <c r="A748" s="326" t="str">
        <f t="shared" ca="1" si="11"/>
        <v/>
      </c>
      <c r="B748" s="324"/>
      <c r="C748" s="125" t="str">
        <f>IFERROR(VLOOKUP(B748,'اسماء العملاء'!$A$2:$E$142,5,FALSE),"")</f>
        <v/>
      </c>
      <c r="D748" s="126" t="str">
        <f>IFERROR(VLOOKUP(B748,'اسماء العملاء'!$A$2:$C$142,2,FALSE),"")</f>
        <v/>
      </c>
      <c r="E748" s="177" t="str">
        <f>IFERROR(VLOOKUP(B748,'اسماء العملاء'!$A$2:$C$142,3,FALSE),"")</f>
        <v/>
      </c>
      <c r="F748" s="330" t="str">
        <f>IFERROR(VLOOKUP(B748,'اسماء العملاء'!$A$2:$J$1270,9,FALSE),"")</f>
        <v/>
      </c>
      <c r="G748" s="330" t="str">
        <f>IFERROR(VLOOKUP(B748,'اسماء العملاء'!$A$2:$J$1270,8,FALSE),"")</f>
        <v/>
      </c>
      <c r="H748" s="321" t="str">
        <f>IFERROR(VLOOKUP(B748,'اسماء العملاء'!$A$2:$J$1270,10,FALSE),"")</f>
        <v/>
      </c>
    </row>
    <row r="749" spans="1:8" ht="21.95" customHeight="1">
      <c r="A749" s="326" t="str">
        <f t="shared" ca="1" si="11"/>
        <v/>
      </c>
      <c r="B749" s="324"/>
      <c r="C749" s="125" t="str">
        <f>IFERROR(VLOOKUP(B749,'اسماء العملاء'!$A$2:$E$142,5,FALSE),"")</f>
        <v/>
      </c>
      <c r="D749" s="126" t="str">
        <f>IFERROR(VLOOKUP(B749,'اسماء العملاء'!$A$2:$C$142,2,FALSE),"")</f>
        <v/>
      </c>
      <c r="E749" s="177" t="str">
        <f>IFERROR(VLOOKUP(B749,'اسماء العملاء'!$A$2:$C$142,3,FALSE),"")</f>
        <v/>
      </c>
      <c r="F749" s="330" t="str">
        <f>IFERROR(VLOOKUP(B749,'اسماء العملاء'!$A$2:$J$1270,9,FALSE),"")</f>
        <v/>
      </c>
      <c r="G749" s="330" t="str">
        <f>IFERROR(VLOOKUP(B749,'اسماء العملاء'!$A$2:$J$1270,8,FALSE),"")</f>
        <v/>
      </c>
      <c r="H749" s="321" t="str">
        <f>IFERROR(VLOOKUP(B749,'اسماء العملاء'!$A$2:$J$1270,10,FALSE),"")</f>
        <v/>
      </c>
    </row>
    <row r="750" spans="1:8" ht="21.95" customHeight="1">
      <c r="A750" s="326" t="str">
        <f t="shared" ca="1" si="11"/>
        <v/>
      </c>
      <c r="B750" s="324"/>
      <c r="C750" s="125" t="str">
        <f>IFERROR(VLOOKUP(B750,'اسماء العملاء'!$A$2:$E$142,5,FALSE),"")</f>
        <v/>
      </c>
      <c r="D750" s="126" t="str">
        <f>IFERROR(VLOOKUP(B750,'اسماء العملاء'!$A$2:$C$142,2,FALSE),"")</f>
        <v/>
      </c>
      <c r="E750" s="177" t="str">
        <f>IFERROR(VLOOKUP(B750,'اسماء العملاء'!$A$2:$C$142,3,FALSE),"")</f>
        <v/>
      </c>
      <c r="F750" s="330" t="str">
        <f>IFERROR(VLOOKUP(B750,'اسماء العملاء'!$A$2:$J$1270,9,FALSE),"")</f>
        <v/>
      </c>
      <c r="G750" s="330" t="str">
        <f>IFERROR(VLOOKUP(B750,'اسماء العملاء'!$A$2:$J$1270,8,FALSE),"")</f>
        <v/>
      </c>
      <c r="H750" s="321" t="str">
        <f>IFERROR(VLOOKUP(B750,'اسماء العملاء'!$A$2:$J$1270,10,FALSE),"")</f>
        <v/>
      </c>
    </row>
    <row r="751" spans="1:8" ht="21.95" customHeight="1">
      <c r="A751" s="326" t="str">
        <f t="shared" ca="1" si="11"/>
        <v/>
      </c>
      <c r="B751" s="324"/>
      <c r="C751" s="125" t="str">
        <f>IFERROR(VLOOKUP(B751,'اسماء العملاء'!$A$2:$E$142,5,FALSE),"")</f>
        <v/>
      </c>
      <c r="D751" s="126" t="str">
        <f>IFERROR(VLOOKUP(B751,'اسماء العملاء'!$A$2:$C$142,2,FALSE),"")</f>
        <v/>
      </c>
      <c r="E751" s="177" t="str">
        <f>IFERROR(VLOOKUP(B751,'اسماء العملاء'!$A$2:$C$142,3,FALSE),"")</f>
        <v/>
      </c>
      <c r="F751" s="330" t="str">
        <f>IFERROR(VLOOKUP(B751,'اسماء العملاء'!$A$2:$J$1270,9,FALSE),"")</f>
        <v/>
      </c>
      <c r="G751" s="330" t="str">
        <f>IFERROR(VLOOKUP(B751,'اسماء العملاء'!$A$2:$J$1270,8,FALSE),"")</f>
        <v/>
      </c>
      <c r="H751" s="321" t="str">
        <f>IFERROR(VLOOKUP(B751,'اسماء العملاء'!$A$2:$J$1270,10,FALSE),"")</f>
        <v/>
      </c>
    </row>
    <row r="752" spans="1:8" ht="21.95" customHeight="1">
      <c r="A752" s="326" t="str">
        <f t="shared" ca="1" si="11"/>
        <v/>
      </c>
      <c r="B752" s="324"/>
      <c r="C752" s="125" t="str">
        <f>IFERROR(VLOOKUP(B752,'اسماء العملاء'!$A$2:$E$142,5,FALSE),"")</f>
        <v/>
      </c>
      <c r="D752" s="126" t="str">
        <f>IFERROR(VLOOKUP(B752,'اسماء العملاء'!$A$2:$C$142,2,FALSE),"")</f>
        <v/>
      </c>
      <c r="E752" s="177" t="str">
        <f>IFERROR(VLOOKUP(B752,'اسماء العملاء'!$A$2:$C$142,3,FALSE),"")</f>
        <v/>
      </c>
      <c r="F752" s="330" t="str">
        <f>IFERROR(VLOOKUP(B752,'اسماء العملاء'!$A$2:$J$1270,9,FALSE),"")</f>
        <v/>
      </c>
      <c r="G752" s="330" t="str">
        <f>IFERROR(VLOOKUP(B752,'اسماء العملاء'!$A$2:$J$1270,8,FALSE),"")</f>
        <v/>
      </c>
      <c r="H752" s="321" t="str">
        <f>IFERROR(VLOOKUP(B752,'اسماء العملاء'!$A$2:$J$1270,10,FALSE),"")</f>
        <v/>
      </c>
    </row>
    <row r="753" spans="1:8" ht="21.95" customHeight="1">
      <c r="A753" s="326" t="str">
        <f t="shared" ca="1" si="11"/>
        <v/>
      </c>
      <c r="B753" s="324"/>
      <c r="C753" s="125" t="str">
        <f>IFERROR(VLOOKUP(B753,'اسماء العملاء'!$A$2:$E$142,5,FALSE),"")</f>
        <v/>
      </c>
      <c r="D753" s="126" t="str">
        <f>IFERROR(VLOOKUP(B753,'اسماء العملاء'!$A$2:$C$142,2,FALSE),"")</f>
        <v/>
      </c>
      <c r="E753" s="177" t="str">
        <f>IFERROR(VLOOKUP(B753,'اسماء العملاء'!$A$2:$C$142,3,FALSE),"")</f>
        <v/>
      </c>
      <c r="F753" s="330" t="str">
        <f>IFERROR(VLOOKUP(B753,'اسماء العملاء'!$A$2:$J$1270,9,FALSE),"")</f>
        <v/>
      </c>
      <c r="G753" s="330" t="str">
        <f>IFERROR(VLOOKUP(B753,'اسماء العملاء'!$A$2:$J$1270,8,FALSE),"")</f>
        <v/>
      </c>
      <c r="H753" s="321" t="str">
        <f>IFERROR(VLOOKUP(B753,'اسماء العملاء'!$A$2:$J$1270,10,FALSE),"")</f>
        <v/>
      </c>
    </row>
    <row r="754" spans="1:8" ht="21.95" customHeight="1">
      <c r="A754" s="326" t="str">
        <f t="shared" ca="1" si="11"/>
        <v/>
      </c>
      <c r="B754" s="324"/>
      <c r="C754" s="125" t="str">
        <f>IFERROR(VLOOKUP(B754,'اسماء العملاء'!$A$2:$E$142,5,FALSE),"")</f>
        <v/>
      </c>
      <c r="D754" s="126" t="str">
        <f>IFERROR(VLOOKUP(B754,'اسماء العملاء'!$A$2:$C$142,2,FALSE),"")</f>
        <v/>
      </c>
      <c r="E754" s="177" t="str">
        <f>IFERROR(VLOOKUP(B754,'اسماء العملاء'!$A$2:$C$142,3,FALSE),"")</f>
        <v/>
      </c>
      <c r="F754" s="330" t="str">
        <f>IFERROR(VLOOKUP(B754,'اسماء العملاء'!$A$2:$J$1270,9,FALSE),"")</f>
        <v/>
      </c>
      <c r="G754" s="330" t="str">
        <f>IFERROR(VLOOKUP(B754,'اسماء العملاء'!$A$2:$J$1270,8,FALSE),"")</f>
        <v/>
      </c>
      <c r="H754" s="321" t="str">
        <f>IFERROR(VLOOKUP(B754,'اسماء العملاء'!$A$2:$J$1270,10,FALSE),"")</f>
        <v/>
      </c>
    </row>
    <row r="755" spans="1:8" ht="21.95" customHeight="1">
      <c r="A755" s="326" t="str">
        <f t="shared" ca="1" si="11"/>
        <v/>
      </c>
      <c r="B755" s="324"/>
      <c r="C755" s="125" t="str">
        <f>IFERROR(VLOOKUP(B755,'اسماء العملاء'!$A$2:$E$142,5,FALSE),"")</f>
        <v/>
      </c>
      <c r="D755" s="126" t="str">
        <f>IFERROR(VLOOKUP(B755,'اسماء العملاء'!$A$2:$C$142,2,FALSE),"")</f>
        <v/>
      </c>
      <c r="E755" s="177" t="str">
        <f>IFERROR(VLOOKUP(B755,'اسماء العملاء'!$A$2:$C$142,3,FALSE),"")</f>
        <v/>
      </c>
      <c r="F755" s="330" t="str">
        <f>IFERROR(VLOOKUP(B755,'اسماء العملاء'!$A$2:$J$1270,9,FALSE),"")</f>
        <v/>
      </c>
      <c r="G755" s="330" t="str">
        <f>IFERROR(VLOOKUP(B755,'اسماء العملاء'!$A$2:$J$1270,8,FALSE),"")</f>
        <v/>
      </c>
      <c r="H755" s="321" t="str">
        <f>IFERROR(VLOOKUP(B755,'اسماء العملاء'!$A$2:$J$1270,10,FALSE),"")</f>
        <v/>
      </c>
    </row>
    <row r="756" spans="1:8" ht="21.95" customHeight="1">
      <c r="A756" s="326" t="str">
        <f t="shared" ca="1" si="11"/>
        <v/>
      </c>
      <c r="B756" s="324"/>
      <c r="C756" s="125" t="str">
        <f>IFERROR(VLOOKUP(B756,'اسماء العملاء'!$A$2:$E$142,5,FALSE),"")</f>
        <v/>
      </c>
      <c r="D756" s="126" t="str">
        <f>IFERROR(VLOOKUP(B756,'اسماء العملاء'!$A$2:$C$142,2,FALSE),"")</f>
        <v/>
      </c>
      <c r="E756" s="177" t="str">
        <f>IFERROR(VLOOKUP(B756,'اسماء العملاء'!$A$2:$C$142,3,FALSE),"")</f>
        <v/>
      </c>
      <c r="F756" s="330" t="str">
        <f>IFERROR(VLOOKUP(B756,'اسماء العملاء'!$A$2:$J$1270,9,FALSE),"")</f>
        <v/>
      </c>
      <c r="G756" s="330" t="str">
        <f>IFERROR(VLOOKUP(B756,'اسماء العملاء'!$A$2:$J$1270,8,FALSE),"")</f>
        <v/>
      </c>
      <c r="H756" s="321" t="str">
        <f>IFERROR(VLOOKUP(B756,'اسماء العملاء'!$A$2:$J$1270,10,FALSE),"")</f>
        <v/>
      </c>
    </row>
    <row r="757" spans="1:8" ht="21.95" customHeight="1">
      <c r="A757" s="326" t="str">
        <f t="shared" ca="1" si="11"/>
        <v/>
      </c>
      <c r="B757" s="324"/>
      <c r="C757" s="125" t="str">
        <f>IFERROR(VLOOKUP(B757,'اسماء العملاء'!$A$2:$E$142,5,FALSE),"")</f>
        <v/>
      </c>
      <c r="D757" s="126" t="str">
        <f>IFERROR(VLOOKUP(B757,'اسماء العملاء'!$A$2:$C$142,2,FALSE),"")</f>
        <v/>
      </c>
      <c r="E757" s="177" t="str">
        <f>IFERROR(VLOOKUP(B757,'اسماء العملاء'!$A$2:$C$142,3,FALSE),"")</f>
        <v/>
      </c>
      <c r="F757" s="330" t="str">
        <f>IFERROR(VLOOKUP(B757,'اسماء العملاء'!$A$2:$J$1270,9,FALSE),"")</f>
        <v/>
      </c>
      <c r="G757" s="330" t="str">
        <f>IFERROR(VLOOKUP(B757,'اسماء العملاء'!$A$2:$J$1270,8,FALSE),"")</f>
        <v/>
      </c>
      <c r="H757" s="321" t="str">
        <f>IFERROR(VLOOKUP(B757,'اسماء العملاء'!$A$2:$J$1270,10,FALSE),"")</f>
        <v/>
      </c>
    </row>
    <row r="758" spans="1:8" ht="21.95" customHeight="1">
      <c r="A758" s="326" t="str">
        <f t="shared" ca="1" si="11"/>
        <v/>
      </c>
      <c r="B758" s="324"/>
      <c r="C758" s="125" t="str">
        <f>IFERROR(VLOOKUP(B758,'اسماء العملاء'!$A$2:$E$142,5,FALSE),"")</f>
        <v/>
      </c>
      <c r="D758" s="126" t="str">
        <f>IFERROR(VLOOKUP(B758,'اسماء العملاء'!$A$2:$C$142,2,FALSE),"")</f>
        <v/>
      </c>
      <c r="E758" s="177" t="str">
        <f>IFERROR(VLOOKUP(B758,'اسماء العملاء'!$A$2:$C$142,3,FALSE),"")</f>
        <v/>
      </c>
      <c r="F758" s="330" t="str">
        <f>IFERROR(VLOOKUP(B758,'اسماء العملاء'!$A$2:$J$1270,9,FALSE),"")</f>
        <v/>
      </c>
      <c r="G758" s="330" t="str">
        <f>IFERROR(VLOOKUP(B758,'اسماء العملاء'!$A$2:$J$1270,8,FALSE),"")</f>
        <v/>
      </c>
      <c r="H758" s="321" t="str">
        <f>IFERROR(VLOOKUP(B758,'اسماء العملاء'!$A$2:$J$1270,10,FALSE),"")</f>
        <v/>
      </c>
    </row>
    <row r="759" spans="1:8" ht="21.95" customHeight="1">
      <c r="A759" s="326" t="str">
        <f t="shared" ca="1" si="11"/>
        <v/>
      </c>
      <c r="B759" s="324"/>
      <c r="C759" s="125" t="str">
        <f>IFERROR(VLOOKUP(B759,'اسماء العملاء'!$A$2:$E$142,5,FALSE),"")</f>
        <v/>
      </c>
      <c r="D759" s="126" t="str">
        <f>IFERROR(VLOOKUP(B759,'اسماء العملاء'!$A$2:$C$142,2,FALSE),"")</f>
        <v/>
      </c>
      <c r="E759" s="177" t="str">
        <f>IFERROR(VLOOKUP(B759,'اسماء العملاء'!$A$2:$C$142,3,FALSE),"")</f>
        <v/>
      </c>
      <c r="F759" s="330" t="str">
        <f>IFERROR(VLOOKUP(B759,'اسماء العملاء'!$A$2:$J$1270,9,FALSE),"")</f>
        <v/>
      </c>
      <c r="G759" s="330" t="str">
        <f>IFERROR(VLOOKUP(B759,'اسماء العملاء'!$A$2:$J$1270,8,FALSE),"")</f>
        <v/>
      </c>
      <c r="H759" s="321" t="str">
        <f>IFERROR(VLOOKUP(B759,'اسماء العملاء'!$A$2:$J$1270,10,FALSE),"")</f>
        <v/>
      </c>
    </row>
    <row r="760" spans="1:8" ht="21.95" customHeight="1">
      <c r="A760" s="326" t="str">
        <f t="shared" ca="1" si="11"/>
        <v/>
      </c>
      <c r="B760" s="324"/>
      <c r="C760" s="125" t="str">
        <f>IFERROR(VLOOKUP(B760,'اسماء العملاء'!$A$2:$E$142,5,FALSE),"")</f>
        <v/>
      </c>
      <c r="D760" s="126" t="str">
        <f>IFERROR(VLOOKUP(B760,'اسماء العملاء'!$A$2:$C$142,2,FALSE),"")</f>
        <v/>
      </c>
      <c r="E760" s="177" t="str">
        <f>IFERROR(VLOOKUP(B760,'اسماء العملاء'!$A$2:$C$142,3,FALSE),"")</f>
        <v/>
      </c>
      <c r="F760" s="330" t="str">
        <f>IFERROR(VLOOKUP(B760,'اسماء العملاء'!$A$2:$J$1270,9,FALSE),"")</f>
        <v/>
      </c>
      <c r="G760" s="330" t="str">
        <f>IFERROR(VLOOKUP(B760,'اسماء العملاء'!$A$2:$J$1270,8,FALSE),"")</f>
        <v/>
      </c>
      <c r="H760" s="321" t="str">
        <f>IFERROR(VLOOKUP(B760,'اسماء العملاء'!$A$2:$J$1270,10,FALSE),"")</f>
        <v/>
      </c>
    </row>
    <row r="761" spans="1:8" ht="21.95" customHeight="1">
      <c r="A761" s="326" t="str">
        <f t="shared" ca="1" si="11"/>
        <v/>
      </c>
      <c r="B761" s="324"/>
      <c r="C761" s="125" t="str">
        <f>IFERROR(VLOOKUP(B761,'اسماء العملاء'!$A$2:$E$142,5,FALSE),"")</f>
        <v/>
      </c>
      <c r="D761" s="126" t="str">
        <f>IFERROR(VLOOKUP(B761,'اسماء العملاء'!$A$2:$C$142,2,FALSE),"")</f>
        <v/>
      </c>
      <c r="E761" s="177" t="str">
        <f>IFERROR(VLOOKUP(B761,'اسماء العملاء'!$A$2:$C$142,3,FALSE),"")</f>
        <v/>
      </c>
      <c r="F761" s="330" t="str">
        <f>IFERROR(VLOOKUP(B761,'اسماء العملاء'!$A$2:$J$1270,9,FALSE),"")</f>
        <v/>
      </c>
      <c r="G761" s="330" t="str">
        <f>IFERROR(VLOOKUP(B761,'اسماء العملاء'!$A$2:$J$1270,8,FALSE),"")</f>
        <v/>
      </c>
      <c r="H761" s="321" t="str">
        <f>IFERROR(VLOOKUP(B761,'اسماء العملاء'!$A$2:$J$1270,10,FALSE),"")</f>
        <v/>
      </c>
    </row>
    <row r="762" spans="1:8" ht="21.95" customHeight="1">
      <c r="A762" s="326" t="str">
        <f t="shared" ca="1" si="11"/>
        <v/>
      </c>
      <c r="B762" s="324"/>
      <c r="C762" s="125" t="str">
        <f>IFERROR(VLOOKUP(B762,'اسماء العملاء'!$A$2:$E$142,5,FALSE),"")</f>
        <v/>
      </c>
      <c r="D762" s="126" t="str">
        <f>IFERROR(VLOOKUP(B762,'اسماء العملاء'!$A$2:$C$142,2,FALSE),"")</f>
        <v/>
      </c>
      <c r="E762" s="177" t="str">
        <f>IFERROR(VLOOKUP(B762,'اسماء العملاء'!$A$2:$C$142,3,FALSE),"")</f>
        <v/>
      </c>
      <c r="F762" s="330" t="str">
        <f>IFERROR(VLOOKUP(B762,'اسماء العملاء'!$A$2:$J$1270,9,FALSE),"")</f>
        <v/>
      </c>
      <c r="G762" s="330" t="str">
        <f>IFERROR(VLOOKUP(B762,'اسماء العملاء'!$A$2:$J$1270,8,FALSE),"")</f>
        <v/>
      </c>
      <c r="H762" s="321" t="str">
        <f>IFERROR(VLOOKUP(B762,'اسماء العملاء'!$A$2:$J$1270,10,FALSE),"")</f>
        <v/>
      </c>
    </row>
    <row r="763" spans="1:8" ht="21.95" customHeight="1">
      <c r="A763" s="326" t="str">
        <f t="shared" ca="1" si="11"/>
        <v/>
      </c>
      <c r="B763" s="324"/>
      <c r="C763" s="125" t="str">
        <f>IFERROR(VLOOKUP(B763,'اسماء العملاء'!$A$2:$E$142,5,FALSE),"")</f>
        <v/>
      </c>
      <c r="D763" s="126" t="str">
        <f>IFERROR(VLOOKUP(B763,'اسماء العملاء'!$A$2:$C$142,2,FALSE),"")</f>
        <v/>
      </c>
      <c r="E763" s="177" t="str">
        <f>IFERROR(VLOOKUP(B763,'اسماء العملاء'!$A$2:$C$142,3,FALSE),"")</f>
        <v/>
      </c>
      <c r="F763" s="330" t="str">
        <f>IFERROR(VLOOKUP(B763,'اسماء العملاء'!$A$2:$J$1270,9,FALSE),"")</f>
        <v/>
      </c>
      <c r="G763" s="330" t="str">
        <f>IFERROR(VLOOKUP(B763,'اسماء العملاء'!$A$2:$J$1270,8,FALSE),"")</f>
        <v/>
      </c>
      <c r="H763" s="321" t="str">
        <f>IFERROR(VLOOKUP(B763,'اسماء العملاء'!$A$2:$J$1270,10,FALSE),"")</f>
        <v/>
      </c>
    </row>
    <row r="764" spans="1:8" ht="21.95" customHeight="1">
      <c r="A764" s="326" t="str">
        <f t="shared" ca="1" si="11"/>
        <v/>
      </c>
      <c r="B764" s="324"/>
      <c r="C764" s="125" t="str">
        <f>IFERROR(VLOOKUP(B764,'اسماء العملاء'!$A$2:$E$142,5,FALSE),"")</f>
        <v/>
      </c>
      <c r="D764" s="126" t="str">
        <f>IFERROR(VLOOKUP(B764,'اسماء العملاء'!$A$2:$C$142,2,FALSE),"")</f>
        <v/>
      </c>
      <c r="E764" s="177" t="str">
        <f>IFERROR(VLOOKUP(B764,'اسماء العملاء'!$A$2:$C$142,3,FALSE),"")</f>
        <v/>
      </c>
      <c r="F764" s="330" t="str">
        <f>IFERROR(VLOOKUP(B764,'اسماء العملاء'!$A$2:$J$1270,9,FALSE),"")</f>
        <v/>
      </c>
      <c r="G764" s="330" t="str">
        <f>IFERROR(VLOOKUP(B764,'اسماء العملاء'!$A$2:$J$1270,8,FALSE),"")</f>
        <v/>
      </c>
      <c r="H764" s="321" t="str">
        <f>IFERROR(VLOOKUP(B764,'اسماء العملاء'!$A$2:$J$1270,10,FALSE),"")</f>
        <v/>
      </c>
    </row>
    <row r="765" spans="1:8" ht="21.95" customHeight="1">
      <c r="A765" s="326" t="str">
        <f t="shared" ca="1" si="11"/>
        <v/>
      </c>
      <c r="B765" s="324"/>
      <c r="C765" s="125" t="str">
        <f>IFERROR(VLOOKUP(B765,'اسماء العملاء'!$A$2:$E$142,5,FALSE),"")</f>
        <v/>
      </c>
      <c r="D765" s="126" t="str">
        <f>IFERROR(VLOOKUP(B765,'اسماء العملاء'!$A$2:$C$142,2,FALSE),"")</f>
        <v/>
      </c>
      <c r="E765" s="177" t="str">
        <f>IFERROR(VLOOKUP(B765,'اسماء العملاء'!$A$2:$C$142,3,FALSE),"")</f>
        <v/>
      </c>
      <c r="F765" s="330" t="str">
        <f>IFERROR(VLOOKUP(B765,'اسماء العملاء'!$A$2:$J$1270,9,FALSE),"")</f>
        <v/>
      </c>
      <c r="G765" s="330" t="str">
        <f>IFERROR(VLOOKUP(B765,'اسماء العملاء'!$A$2:$J$1270,8,FALSE),"")</f>
        <v/>
      </c>
      <c r="H765" s="321" t="str">
        <f>IFERROR(VLOOKUP(B765,'اسماء العملاء'!$A$2:$J$1270,10,FALSE),"")</f>
        <v/>
      </c>
    </row>
    <row r="766" spans="1:8" ht="21.95" customHeight="1">
      <c r="A766" s="326" t="str">
        <f t="shared" ca="1" si="11"/>
        <v/>
      </c>
      <c r="B766" s="324"/>
      <c r="C766" s="125" t="str">
        <f>IFERROR(VLOOKUP(B766,'اسماء العملاء'!$A$2:$E$142,5,FALSE),"")</f>
        <v/>
      </c>
      <c r="D766" s="126" t="str">
        <f>IFERROR(VLOOKUP(B766,'اسماء العملاء'!$A$2:$C$142,2,FALSE),"")</f>
        <v/>
      </c>
      <c r="E766" s="177" t="str">
        <f>IFERROR(VLOOKUP(B766,'اسماء العملاء'!$A$2:$C$142,3,FALSE),"")</f>
        <v/>
      </c>
      <c r="F766" s="330" t="str">
        <f>IFERROR(VLOOKUP(B766,'اسماء العملاء'!$A$2:$J$1270,9,FALSE),"")</f>
        <v/>
      </c>
      <c r="G766" s="330" t="str">
        <f>IFERROR(VLOOKUP(B766,'اسماء العملاء'!$A$2:$J$1270,8,FALSE),"")</f>
        <v/>
      </c>
      <c r="H766" s="321" t="str">
        <f>IFERROR(VLOOKUP(B766,'اسماء العملاء'!$A$2:$J$1270,10,FALSE),"")</f>
        <v/>
      </c>
    </row>
    <row r="767" spans="1:8" ht="21.95" customHeight="1">
      <c r="A767" s="326" t="str">
        <f t="shared" ca="1" si="11"/>
        <v/>
      </c>
      <c r="B767" s="324"/>
      <c r="C767" s="125" t="str">
        <f>IFERROR(VLOOKUP(B767,'اسماء العملاء'!$A$2:$E$142,5,FALSE),"")</f>
        <v/>
      </c>
      <c r="D767" s="126" t="str">
        <f>IFERROR(VLOOKUP(B767,'اسماء العملاء'!$A$2:$C$142,2,FALSE),"")</f>
        <v/>
      </c>
      <c r="E767" s="177" t="str">
        <f>IFERROR(VLOOKUP(B767,'اسماء العملاء'!$A$2:$C$142,3,FALSE),"")</f>
        <v/>
      </c>
      <c r="F767" s="330" t="str">
        <f>IFERROR(VLOOKUP(B767,'اسماء العملاء'!$A$2:$J$1270,9,FALSE),"")</f>
        <v/>
      </c>
      <c r="G767" s="330" t="str">
        <f>IFERROR(VLOOKUP(B767,'اسماء العملاء'!$A$2:$J$1270,8,FALSE),"")</f>
        <v/>
      </c>
      <c r="H767" s="321" t="str">
        <f>IFERROR(VLOOKUP(B767,'اسماء العملاء'!$A$2:$J$1270,10,FALSE),"")</f>
        <v/>
      </c>
    </row>
    <row r="768" spans="1:8" ht="21.95" customHeight="1">
      <c r="A768" s="326" t="str">
        <f t="shared" ca="1" si="11"/>
        <v/>
      </c>
      <c r="B768" s="324"/>
      <c r="C768" s="125" t="str">
        <f>IFERROR(VLOOKUP(B768,'اسماء العملاء'!$A$2:$E$142,5,FALSE),"")</f>
        <v/>
      </c>
      <c r="D768" s="126" t="str">
        <f>IFERROR(VLOOKUP(B768,'اسماء العملاء'!$A$2:$C$142,2,FALSE),"")</f>
        <v/>
      </c>
      <c r="E768" s="177" t="str">
        <f>IFERROR(VLOOKUP(B768,'اسماء العملاء'!$A$2:$C$142,3,FALSE),"")</f>
        <v/>
      </c>
      <c r="F768" s="330" t="str">
        <f>IFERROR(VLOOKUP(B768,'اسماء العملاء'!$A$2:$J$1270,9,FALSE),"")</f>
        <v/>
      </c>
      <c r="G768" s="330" t="str">
        <f>IFERROR(VLOOKUP(B768,'اسماء العملاء'!$A$2:$J$1270,8,FALSE),"")</f>
        <v/>
      </c>
      <c r="H768" s="321" t="str">
        <f>IFERROR(VLOOKUP(B768,'اسماء العملاء'!$A$2:$J$1270,10,FALSE),"")</f>
        <v/>
      </c>
    </row>
    <row r="769" spans="1:8" ht="21.95" customHeight="1">
      <c r="A769" s="326" t="str">
        <f t="shared" ca="1" si="11"/>
        <v/>
      </c>
      <c r="B769" s="324"/>
      <c r="C769" s="125" t="str">
        <f>IFERROR(VLOOKUP(B769,'اسماء العملاء'!$A$2:$E$142,5,FALSE),"")</f>
        <v/>
      </c>
      <c r="D769" s="126" t="str">
        <f>IFERROR(VLOOKUP(B769,'اسماء العملاء'!$A$2:$C$142,2,FALSE),"")</f>
        <v/>
      </c>
      <c r="E769" s="177" t="str">
        <f>IFERROR(VLOOKUP(B769,'اسماء العملاء'!$A$2:$C$142,3,FALSE),"")</f>
        <v/>
      </c>
      <c r="F769" s="330" t="str">
        <f>IFERROR(VLOOKUP(B769,'اسماء العملاء'!$A$2:$J$1270,9,FALSE),"")</f>
        <v/>
      </c>
      <c r="G769" s="330" t="str">
        <f>IFERROR(VLOOKUP(B769,'اسماء العملاء'!$A$2:$J$1270,8,FALSE),"")</f>
        <v/>
      </c>
      <c r="H769" s="321" t="str">
        <f>IFERROR(VLOOKUP(B769,'اسماء العملاء'!$A$2:$J$1270,10,FALSE),"")</f>
        <v/>
      </c>
    </row>
    <row r="770" spans="1:8" ht="21.95" customHeight="1">
      <c r="A770" s="326" t="str">
        <f t="shared" ca="1" si="11"/>
        <v/>
      </c>
      <c r="B770" s="324"/>
      <c r="C770" s="125" t="str">
        <f>IFERROR(VLOOKUP(B770,'اسماء العملاء'!$A$2:$E$142,5,FALSE),"")</f>
        <v/>
      </c>
      <c r="D770" s="126" t="str">
        <f>IFERROR(VLOOKUP(B770,'اسماء العملاء'!$A$2:$C$142,2,FALSE),"")</f>
        <v/>
      </c>
      <c r="E770" s="177" t="str">
        <f>IFERROR(VLOOKUP(B770,'اسماء العملاء'!$A$2:$C$142,3,FALSE),"")</f>
        <v/>
      </c>
      <c r="F770" s="330" t="str">
        <f>IFERROR(VLOOKUP(B770,'اسماء العملاء'!$A$2:$J$1270,9,FALSE),"")</f>
        <v/>
      </c>
      <c r="G770" s="330" t="str">
        <f>IFERROR(VLOOKUP(B770,'اسماء العملاء'!$A$2:$J$1270,8,FALSE),"")</f>
        <v/>
      </c>
      <c r="H770" s="321" t="str">
        <f>IFERROR(VLOOKUP(B770,'اسماء العملاء'!$A$2:$J$1270,10,FALSE),"")</f>
        <v/>
      </c>
    </row>
    <row r="771" spans="1:8" ht="21.95" customHeight="1">
      <c r="A771" s="326" t="str">
        <f t="shared" ca="1" si="11"/>
        <v/>
      </c>
      <c r="B771" s="324"/>
      <c r="C771" s="125" t="str">
        <f>IFERROR(VLOOKUP(B771,'اسماء العملاء'!$A$2:$E$142,5,FALSE),"")</f>
        <v/>
      </c>
      <c r="D771" s="126" t="str">
        <f>IFERROR(VLOOKUP(B771,'اسماء العملاء'!$A$2:$C$142,2,FALSE),"")</f>
        <v/>
      </c>
      <c r="E771" s="177" t="str">
        <f>IFERROR(VLOOKUP(B771,'اسماء العملاء'!$A$2:$C$142,3,FALSE),"")</f>
        <v/>
      </c>
      <c r="F771" s="330" t="str">
        <f>IFERROR(VLOOKUP(B771,'اسماء العملاء'!$A$2:$J$1270,9,FALSE),"")</f>
        <v/>
      </c>
      <c r="G771" s="330" t="str">
        <f>IFERROR(VLOOKUP(B771,'اسماء العملاء'!$A$2:$J$1270,8,FALSE),"")</f>
        <v/>
      </c>
      <c r="H771" s="321" t="str">
        <f>IFERROR(VLOOKUP(B771,'اسماء العملاء'!$A$2:$J$1270,10,FALSE),"")</f>
        <v/>
      </c>
    </row>
    <row r="772" spans="1:8" ht="21.95" customHeight="1">
      <c r="A772" s="326" t="str">
        <f t="shared" ref="A772:A835" ca="1" si="12">IF(B772="","",TODAY())</f>
        <v/>
      </c>
      <c r="B772" s="324"/>
      <c r="C772" s="125" t="str">
        <f>IFERROR(VLOOKUP(B772,'اسماء العملاء'!$A$2:$E$142,5,FALSE),"")</f>
        <v/>
      </c>
      <c r="D772" s="126" t="str">
        <f>IFERROR(VLOOKUP(B772,'اسماء العملاء'!$A$2:$C$142,2,FALSE),"")</f>
        <v/>
      </c>
      <c r="E772" s="177" t="str">
        <f>IFERROR(VLOOKUP(B772,'اسماء العملاء'!$A$2:$C$142,3,FALSE),"")</f>
        <v/>
      </c>
      <c r="F772" s="330" t="str">
        <f>IFERROR(VLOOKUP(B772,'اسماء العملاء'!$A$2:$J$1270,9,FALSE),"")</f>
        <v/>
      </c>
      <c r="G772" s="330" t="str">
        <f>IFERROR(VLOOKUP(B772,'اسماء العملاء'!$A$2:$J$1270,8,FALSE),"")</f>
        <v/>
      </c>
      <c r="H772" s="321" t="str">
        <f>IFERROR(VLOOKUP(B772,'اسماء العملاء'!$A$2:$J$1270,10,FALSE),"")</f>
        <v/>
      </c>
    </row>
    <row r="773" spans="1:8" ht="21.95" customHeight="1">
      <c r="A773" s="326" t="str">
        <f t="shared" ca="1" si="12"/>
        <v/>
      </c>
      <c r="B773" s="324"/>
      <c r="C773" s="125" t="str">
        <f>IFERROR(VLOOKUP(B773,'اسماء العملاء'!$A$2:$E$142,5,FALSE),"")</f>
        <v/>
      </c>
      <c r="D773" s="126" t="str">
        <f>IFERROR(VLOOKUP(B773,'اسماء العملاء'!$A$2:$C$142,2,FALSE),"")</f>
        <v/>
      </c>
      <c r="E773" s="177" t="str">
        <f>IFERROR(VLOOKUP(B773,'اسماء العملاء'!$A$2:$C$142,3,FALSE),"")</f>
        <v/>
      </c>
      <c r="F773" s="330" t="str">
        <f>IFERROR(VLOOKUP(B773,'اسماء العملاء'!$A$2:$J$1270,9,FALSE),"")</f>
        <v/>
      </c>
      <c r="G773" s="330" t="str">
        <f>IFERROR(VLOOKUP(B773,'اسماء العملاء'!$A$2:$J$1270,8,FALSE),"")</f>
        <v/>
      </c>
      <c r="H773" s="321" t="str">
        <f>IFERROR(VLOOKUP(B773,'اسماء العملاء'!$A$2:$J$1270,10,FALSE),"")</f>
        <v/>
      </c>
    </row>
    <row r="774" spans="1:8" ht="21.95" customHeight="1">
      <c r="A774" s="326" t="str">
        <f t="shared" ca="1" si="12"/>
        <v/>
      </c>
      <c r="B774" s="324"/>
      <c r="C774" s="125" t="str">
        <f>IFERROR(VLOOKUP(B774,'اسماء العملاء'!$A$2:$E$142,5,FALSE),"")</f>
        <v/>
      </c>
      <c r="D774" s="126" t="str">
        <f>IFERROR(VLOOKUP(B774,'اسماء العملاء'!$A$2:$C$142,2,FALSE),"")</f>
        <v/>
      </c>
      <c r="E774" s="177" t="str">
        <f>IFERROR(VLOOKUP(B774,'اسماء العملاء'!$A$2:$C$142,3,FALSE),"")</f>
        <v/>
      </c>
      <c r="F774" s="330" t="str">
        <f>IFERROR(VLOOKUP(B774,'اسماء العملاء'!$A$2:$J$1270,9,FALSE),"")</f>
        <v/>
      </c>
      <c r="G774" s="330" t="str">
        <f>IFERROR(VLOOKUP(B774,'اسماء العملاء'!$A$2:$J$1270,8,FALSE),"")</f>
        <v/>
      </c>
      <c r="H774" s="321" t="str">
        <f>IFERROR(VLOOKUP(B774,'اسماء العملاء'!$A$2:$J$1270,10,FALSE),"")</f>
        <v/>
      </c>
    </row>
    <row r="775" spans="1:8" ht="21.95" customHeight="1">
      <c r="A775" s="326" t="str">
        <f t="shared" ca="1" si="12"/>
        <v/>
      </c>
      <c r="B775" s="324"/>
      <c r="C775" s="125" t="str">
        <f>IFERROR(VLOOKUP(B775,'اسماء العملاء'!$A$2:$E$142,5,FALSE),"")</f>
        <v/>
      </c>
      <c r="D775" s="126" t="str">
        <f>IFERROR(VLOOKUP(B775,'اسماء العملاء'!$A$2:$C$142,2,FALSE),"")</f>
        <v/>
      </c>
      <c r="E775" s="177" t="str">
        <f>IFERROR(VLOOKUP(B775,'اسماء العملاء'!$A$2:$C$142,3,FALSE),"")</f>
        <v/>
      </c>
      <c r="F775" s="330" t="str">
        <f>IFERROR(VLOOKUP(B775,'اسماء العملاء'!$A$2:$J$1270,9,FALSE),"")</f>
        <v/>
      </c>
      <c r="G775" s="330" t="str">
        <f>IFERROR(VLOOKUP(B775,'اسماء العملاء'!$A$2:$J$1270,8,FALSE),"")</f>
        <v/>
      </c>
      <c r="H775" s="321" t="str">
        <f>IFERROR(VLOOKUP(B775,'اسماء العملاء'!$A$2:$J$1270,10,FALSE),"")</f>
        <v/>
      </c>
    </row>
    <row r="776" spans="1:8" ht="21.95" customHeight="1">
      <c r="A776" s="326" t="str">
        <f t="shared" ca="1" si="12"/>
        <v/>
      </c>
      <c r="B776" s="324"/>
      <c r="C776" s="125" t="str">
        <f>IFERROR(VLOOKUP(B776,'اسماء العملاء'!$A$2:$E$142,5,FALSE),"")</f>
        <v/>
      </c>
      <c r="D776" s="126" t="str">
        <f>IFERROR(VLOOKUP(B776,'اسماء العملاء'!$A$2:$C$142,2,FALSE),"")</f>
        <v/>
      </c>
      <c r="E776" s="177" t="str">
        <f>IFERROR(VLOOKUP(B776,'اسماء العملاء'!$A$2:$C$142,3,FALSE),"")</f>
        <v/>
      </c>
      <c r="F776" s="330" t="str">
        <f>IFERROR(VLOOKUP(B776,'اسماء العملاء'!$A$2:$J$1270,9,FALSE),"")</f>
        <v/>
      </c>
      <c r="G776" s="330" t="str">
        <f>IFERROR(VLOOKUP(B776,'اسماء العملاء'!$A$2:$J$1270,8,FALSE),"")</f>
        <v/>
      </c>
      <c r="H776" s="321" t="str">
        <f>IFERROR(VLOOKUP(B776,'اسماء العملاء'!$A$2:$J$1270,10,FALSE),"")</f>
        <v/>
      </c>
    </row>
    <row r="777" spans="1:8" ht="21.95" customHeight="1">
      <c r="A777" s="326" t="str">
        <f t="shared" ca="1" si="12"/>
        <v/>
      </c>
      <c r="B777" s="324"/>
      <c r="C777" s="125" t="str">
        <f>IFERROR(VLOOKUP(B777,'اسماء العملاء'!$A$2:$E$142,5,FALSE),"")</f>
        <v/>
      </c>
      <c r="D777" s="126" t="str">
        <f>IFERROR(VLOOKUP(B777,'اسماء العملاء'!$A$2:$C$142,2,FALSE),"")</f>
        <v/>
      </c>
      <c r="E777" s="177" t="str">
        <f>IFERROR(VLOOKUP(B777,'اسماء العملاء'!$A$2:$C$142,3,FALSE),"")</f>
        <v/>
      </c>
      <c r="F777" s="330" t="str">
        <f>IFERROR(VLOOKUP(B777,'اسماء العملاء'!$A$2:$J$1270,9,FALSE),"")</f>
        <v/>
      </c>
      <c r="G777" s="330" t="str">
        <f>IFERROR(VLOOKUP(B777,'اسماء العملاء'!$A$2:$J$1270,8,FALSE),"")</f>
        <v/>
      </c>
      <c r="H777" s="321" t="str">
        <f>IFERROR(VLOOKUP(B777,'اسماء العملاء'!$A$2:$J$1270,10,FALSE),"")</f>
        <v/>
      </c>
    </row>
    <row r="778" spans="1:8" ht="21.95" customHeight="1">
      <c r="A778" s="326" t="str">
        <f t="shared" ca="1" si="12"/>
        <v/>
      </c>
      <c r="B778" s="324"/>
      <c r="C778" s="125" t="str">
        <f>IFERROR(VLOOKUP(B778,'اسماء العملاء'!$A$2:$E$142,5,FALSE),"")</f>
        <v/>
      </c>
      <c r="D778" s="126" t="str">
        <f>IFERROR(VLOOKUP(B778,'اسماء العملاء'!$A$2:$C$142,2,FALSE),"")</f>
        <v/>
      </c>
      <c r="E778" s="177" t="str">
        <f>IFERROR(VLOOKUP(B778,'اسماء العملاء'!$A$2:$C$142,3,FALSE),"")</f>
        <v/>
      </c>
      <c r="F778" s="330" t="str">
        <f>IFERROR(VLOOKUP(B778,'اسماء العملاء'!$A$2:$J$1270,9,FALSE),"")</f>
        <v/>
      </c>
      <c r="G778" s="330" t="str">
        <f>IFERROR(VLOOKUP(B778,'اسماء العملاء'!$A$2:$J$1270,8,FALSE),"")</f>
        <v/>
      </c>
      <c r="H778" s="321" t="str">
        <f>IFERROR(VLOOKUP(B778,'اسماء العملاء'!$A$2:$J$1270,10,FALSE),"")</f>
        <v/>
      </c>
    </row>
    <row r="779" spans="1:8" ht="21.95" customHeight="1">
      <c r="A779" s="326" t="str">
        <f t="shared" ca="1" si="12"/>
        <v/>
      </c>
      <c r="B779" s="324"/>
      <c r="C779" s="125" t="str">
        <f>IFERROR(VLOOKUP(B779,'اسماء العملاء'!$A$2:$E$142,5,FALSE),"")</f>
        <v/>
      </c>
      <c r="D779" s="126" t="str">
        <f>IFERROR(VLOOKUP(B779,'اسماء العملاء'!$A$2:$C$142,2,FALSE),"")</f>
        <v/>
      </c>
      <c r="E779" s="177" t="str">
        <f>IFERROR(VLOOKUP(B779,'اسماء العملاء'!$A$2:$C$142,3,FALSE),"")</f>
        <v/>
      </c>
      <c r="F779" s="330" t="str">
        <f>IFERROR(VLOOKUP(B779,'اسماء العملاء'!$A$2:$J$1270,9,FALSE),"")</f>
        <v/>
      </c>
      <c r="G779" s="330" t="str">
        <f>IFERROR(VLOOKUP(B779,'اسماء العملاء'!$A$2:$J$1270,8,FALSE),"")</f>
        <v/>
      </c>
      <c r="H779" s="321" t="str">
        <f>IFERROR(VLOOKUP(B779,'اسماء العملاء'!$A$2:$J$1270,10,FALSE),"")</f>
        <v/>
      </c>
    </row>
    <row r="780" spans="1:8" ht="21.95" customHeight="1">
      <c r="A780" s="326" t="str">
        <f t="shared" ca="1" si="12"/>
        <v/>
      </c>
      <c r="B780" s="324"/>
      <c r="C780" s="125" t="str">
        <f>IFERROR(VLOOKUP(B780,'اسماء العملاء'!$A$2:$E$142,5,FALSE),"")</f>
        <v/>
      </c>
      <c r="D780" s="126" t="str">
        <f>IFERROR(VLOOKUP(B780,'اسماء العملاء'!$A$2:$C$142,2,FALSE),"")</f>
        <v/>
      </c>
      <c r="E780" s="177" t="str">
        <f>IFERROR(VLOOKUP(B780,'اسماء العملاء'!$A$2:$C$142,3,FALSE),"")</f>
        <v/>
      </c>
      <c r="F780" s="330" t="str">
        <f>IFERROR(VLOOKUP(B780,'اسماء العملاء'!$A$2:$J$1270,9,FALSE),"")</f>
        <v/>
      </c>
      <c r="G780" s="330" t="str">
        <f>IFERROR(VLOOKUP(B780,'اسماء العملاء'!$A$2:$J$1270,8,FALSE),"")</f>
        <v/>
      </c>
      <c r="H780" s="321" t="str">
        <f>IFERROR(VLOOKUP(B780,'اسماء العملاء'!$A$2:$J$1270,10,FALSE),"")</f>
        <v/>
      </c>
    </row>
    <row r="781" spans="1:8" ht="21.95" customHeight="1">
      <c r="A781" s="326" t="str">
        <f t="shared" ca="1" si="12"/>
        <v/>
      </c>
      <c r="B781" s="324"/>
      <c r="C781" s="125" t="str">
        <f>IFERROR(VLOOKUP(B781,'اسماء العملاء'!$A$2:$E$142,5,FALSE),"")</f>
        <v/>
      </c>
      <c r="D781" s="126" t="str">
        <f>IFERROR(VLOOKUP(B781,'اسماء العملاء'!$A$2:$C$142,2,FALSE),"")</f>
        <v/>
      </c>
      <c r="E781" s="177" t="str">
        <f>IFERROR(VLOOKUP(B781,'اسماء العملاء'!$A$2:$C$142,3,FALSE),"")</f>
        <v/>
      </c>
      <c r="F781" s="330" t="str">
        <f>IFERROR(VLOOKUP(B781,'اسماء العملاء'!$A$2:$J$1270,9,FALSE),"")</f>
        <v/>
      </c>
      <c r="G781" s="330" t="str">
        <f>IFERROR(VLOOKUP(B781,'اسماء العملاء'!$A$2:$J$1270,8,FALSE),"")</f>
        <v/>
      </c>
      <c r="H781" s="321" t="str">
        <f>IFERROR(VLOOKUP(B781,'اسماء العملاء'!$A$2:$J$1270,10,FALSE),"")</f>
        <v/>
      </c>
    </row>
    <row r="782" spans="1:8" ht="21.95" customHeight="1">
      <c r="A782" s="326" t="str">
        <f t="shared" ca="1" si="12"/>
        <v/>
      </c>
      <c r="B782" s="324"/>
      <c r="C782" s="125" t="str">
        <f>IFERROR(VLOOKUP(B782,'اسماء العملاء'!$A$2:$E$142,5,FALSE),"")</f>
        <v/>
      </c>
      <c r="D782" s="126" t="str">
        <f>IFERROR(VLOOKUP(B782,'اسماء العملاء'!$A$2:$C$142,2,FALSE),"")</f>
        <v/>
      </c>
      <c r="E782" s="177" t="str">
        <f>IFERROR(VLOOKUP(B782,'اسماء العملاء'!$A$2:$C$142,3,FALSE),"")</f>
        <v/>
      </c>
      <c r="F782" s="330" t="str">
        <f>IFERROR(VLOOKUP(B782,'اسماء العملاء'!$A$2:$J$1270,9,FALSE),"")</f>
        <v/>
      </c>
      <c r="G782" s="330" t="str">
        <f>IFERROR(VLOOKUP(B782,'اسماء العملاء'!$A$2:$J$1270,8,FALSE),"")</f>
        <v/>
      </c>
      <c r="H782" s="321" t="str">
        <f>IFERROR(VLOOKUP(B782,'اسماء العملاء'!$A$2:$J$1270,10,FALSE),"")</f>
        <v/>
      </c>
    </row>
    <row r="783" spans="1:8" ht="21.95" customHeight="1">
      <c r="A783" s="326" t="str">
        <f t="shared" ca="1" si="12"/>
        <v/>
      </c>
      <c r="B783" s="324"/>
      <c r="C783" s="125" t="str">
        <f>IFERROR(VLOOKUP(B783,'اسماء العملاء'!$A$2:$E$142,5,FALSE),"")</f>
        <v/>
      </c>
      <c r="D783" s="126" t="str">
        <f>IFERROR(VLOOKUP(B783,'اسماء العملاء'!$A$2:$C$142,2,FALSE),"")</f>
        <v/>
      </c>
      <c r="E783" s="177" t="str">
        <f>IFERROR(VLOOKUP(B783,'اسماء العملاء'!$A$2:$C$142,3,FALSE),"")</f>
        <v/>
      </c>
      <c r="F783" s="330" t="str">
        <f>IFERROR(VLOOKUP(B783,'اسماء العملاء'!$A$2:$J$1270,9,FALSE),"")</f>
        <v/>
      </c>
      <c r="G783" s="330" t="str">
        <f>IFERROR(VLOOKUP(B783,'اسماء العملاء'!$A$2:$J$1270,8,FALSE),"")</f>
        <v/>
      </c>
      <c r="H783" s="321" t="str">
        <f>IFERROR(VLOOKUP(B783,'اسماء العملاء'!$A$2:$J$1270,10,FALSE),"")</f>
        <v/>
      </c>
    </row>
    <row r="784" spans="1:8" ht="21.95" customHeight="1">
      <c r="A784" s="326" t="str">
        <f t="shared" ca="1" si="12"/>
        <v/>
      </c>
      <c r="B784" s="324"/>
      <c r="C784" s="125" t="str">
        <f>IFERROR(VLOOKUP(B784,'اسماء العملاء'!$A$2:$E$142,5,FALSE),"")</f>
        <v/>
      </c>
      <c r="D784" s="126" t="str">
        <f>IFERROR(VLOOKUP(B784,'اسماء العملاء'!$A$2:$C$142,2,FALSE),"")</f>
        <v/>
      </c>
      <c r="E784" s="177" t="str">
        <f>IFERROR(VLOOKUP(B784,'اسماء العملاء'!$A$2:$C$142,3,FALSE),"")</f>
        <v/>
      </c>
      <c r="F784" s="330" t="str">
        <f>IFERROR(VLOOKUP(B784,'اسماء العملاء'!$A$2:$J$1270,9,FALSE),"")</f>
        <v/>
      </c>
      <c r="G784" s="330" t="str">
        <f>IFERROR(VLOOKUP(B784,'اسماء العملاء'!$A$2:$J$1270,8,FALSE),"")</f>
        <v/>
      </c>
      <c r="H784" s="321" t="str">
        <f>IFERROR(VLOOKUP(B784,'اسماء العملاء'!$A$2:$J$1270,10,FALSE),"")</f>
        <v/>
      </c>
    </row>
    <row r="785" spans="1:8" ht="21.95" customHeight="1">
      <c r="A785" s="326" t="str">
        <f t="shared" ca="1" si="12"/>
        <v/>
      </c>
      <c r="B785" s="324"/>
      <c r="C785" s="125" t="str">
        <f>IFERROR(VLOOKUP(B785,'اسماء العملاء'!$A$2:$E$142,5,FALSE),"")</f>
        <v/>
      </c>
      <c r="D785" s="126" t="str">
        <f>IFERROR(VLOOKUP(B785,'اسماء العملاء'!$A$2:$C$142,2,FALSE),"")</f>
        <v/>
      </c>
      <c r="E785" s="177" t="str">
        <f>IFERROR(VLOOKUP(B785,'اسماء العملاء'!$A$2:$C$142,3,FALSE),"")</f>
        <v/>
      </c>
      <c r="F785" s="330" t="str">
        <f>IFERROR(VLOOKUP(B785,'اسماء العملاء'!$A$2:$J$1270,9,FALSE),"")</f>
        <v/>
      </c>
      <c r="G785" s="330" t="str">
        <f>IFERROR(VLOOKUP(B785,'اسماء العملاء'!$A$2:$J$1270,8,FALSE),"")</f>
        <v/>
      </c>
      <c r="H785" s="321" t="str">
        <f>IFERROR(VLOOKUP(B785,'اسماء العملاء'!$A$2:$J$1270,10,FALSE),"")</f>
        <v/>
      </c>
    </row>
    <row r="786" spans="1:8" ht="21.95" customHeight="1">
      <c r="A786" s="326" t="str">
        <f t="shared" ca="1" si="12"/>
        <v/>
      </c>
      <c r="B786" s="324"/>
      <c r="C786" s="125" t="str">
        <f>IFERROR(VLOOKUP(B786,'اسماء العملاء'!$A$2:$E$142,5,FALSE),"")</f>
        <v/>
      </c>
      <c r="D786" s="126" t="str">
        <f>IFERROR(VLOOKUP(B786,'اسماء العملاء'!$A$2:$C$142,2,FALSE),"")</f>
        <v/>
      </c>
      <c r="E786" s="177" t="str">
        <f>IFERROR(VLOOKUP(B786,'اسماء العملاء'!$A$2:$C$142,3,FALSE),"")</f>
        <v/>
      </c>
      <c r="F786" s="330" t="str">
        <f>IFERROR(VLOOKUP(B786,'اسماء العملاء'!$A$2:$J$1270,9,FALSE),"")</f>
        <v/>
      </c>
      <c r="G786" s="330" t="str">
        <f>IFERROR(VLOOKUP(B786,'اسماء العملاء'!$A$2:$J$1270,8,FALSE),"")</f>
        <v/>
      </c>
      <c r="H786" s="321" t="str">
        <f>IFERROR(VLOOKUP(B786,'اسماء العملاء'!$A$2:$J$1270,10,FALSE),"")</f>
        <v/>
      </c>
    </row>
    <row r="787" spans="1:8" ht="21.95" customHeight="1">
      <c r="A787" s="326" t="str">
        <f t="shared" ca="1" si="12"/>
        <v/>
      </c>
      <c r="B787" s="324"/>
      <c r="C787" s="125" t="str">
        <f>IFERROR(VLOOKUP(B787,'اسماء العملاء'!$A$2:$E$142,5,FALSE),"")</f>
        <v/>
      </c>
      <c r="D787" s="126" t="str">
        <f>IFERROR(VLOOKUP(B787,'اسماء العملاء'!$A$2:$C$142,2,FALSE),"")</f>
        <v/>
      </c>
      <c r="E787" s="177" t="str">
        <f>IFERROR(VLOOKUP(B787,'اسماء العملاء'!$A$2:$C$142,3,FALSE),"")</f>
        <v/>
      </c>
      <c r="F787" s="330" t="str">
        <f>IFERROR(VLOOKUP(B787,'اسماء العملاء'!$A$2:$J$1270,9,FALSE),"")</f>
        <v/>
      </c>
      <c r="G787" s="330" t="str">
        <f>IFERROR(VLOOKUP(B787,'اسماء العملاء'!$A$2:$J$1270,8,FALSE),"")</f>
        <v/>
      </c>
      <c r="H787" s="321" t="str">
        <f>IFERROR(VLOOKUP(B787,'اسماء العملاء'!$A$2:$J$1270,10,FALSE),"")</f>
        <v/>
      </c>
    </row>
    <row r="788" spans="1:8" ht="21.95" customHeight="1">
      <c r="A788" s="326" t="str">
        <f t="shared" ca="1" si="12"/>
        <v/>
      </c>
      <c r="B788" s="324"/>
      <c r="C788" s="125" t="str">
        <f>IFERROR(VLOOKUP(B788,'اسماء العملاء'!$A$2:$E$142,5,FALSE),"")</f>
        <v/>
      </c>
      <c r="D788" s="126" t="str">
        <f>IFERROR(VLOOKUP(B788,'اسماء العملاء'!$A$2:$C$142,2,FALSE),"")</f>
        <v/>
      </c>
      <c r="E788" s="177" t="str">
        <f>IFERROR(VLOOKUP(B788,'اسماء العملاء'!$A$2:$C$142,3,FALSE),"")</f>
        <v/>
      </c>
      <c r="F788" s="330" t="str">
        <f>IFERROR(VLOOKUP(B788,'اسماء العملاء'!$A$2:$J$1270,9,FALSE),"")</f>
        <v/>
      </c>
      <c r="G788" s="330" t="str">
        <f>IFERROR(VLOOKUP(B788,'اسماء العملاء'!$A$2:$J$1270,8,FALSE),"")</f>
        <v/>
      </c>
      <c r="H788" s="321" t="str">
        <f>IFERROR(VLOOKUP(B788,'اسماء العملاء'!$A$2:$J$1270,10,FALSE),"")</f>
        <v/>
      </c>
    </row>
    <row r="789" spans="1:8" ht="21.95" customHeight="1">
      <c r="A789" s="326" t="str">
        <f t="shared" ca="1" si="12"/>
        <v/>
      </c>
      <c r="B789" s="324"/>
      <c r="C789" s="125" t="str">
        <f>IFERROR(VLOOKUP(B789,'اسماء العملاء'!$A$2:$E$142,5,FALSE),"")</f>
        <v/>
      </c>
      <c r="D789" s="126" t="str">
        <f>IFERROR(VLOOKUP(B789,'اسماء العملاء'!$A$2:$C$142,2,FALSE),"")</f>
        <v/>
      </c>
      <c r="E789" s="177" t="str">
        <f>IFERROR(VLOOKUP(B789,'اسماء العملاء'!$A$2:$C$142,3,FALSE),"")</f>
        <v/>
      </c>
      <c r="F789" s="330" t="str">
        <f>IFERROR(VLOOKUP(B789,'اسماء العملاء'!$A$2:$J$1270,9,FALSE),"")</f>
        <v/>
      </c>
      <c r="G789" s="330" t="str">
        <f>IFERROR(VLOOKUP(B789,'اسماء العملاء'!$A$2:$J$1270,8,FALSE),"")</f>
        <v/>
      </c>
      <c r="H789" s="321" t="str">
        <f>IFERROR(VLOOKUP(B789,'اسماء العملاء'!$A$2:$J$1270,10,FALSE),"")</f>
        <v/>
      </c>
    </row>
    <row r="790" spans="1:8" ht="21.95" customHeight="1">
      <c r="A790" s="326" t="str">
        <f t="shared" ca="1" si="12"/>
        <v/>
      </c>
      <c r="B790" s="324"/>
      <c r="C790" s="125" t="str">
        <f>IFERROR(VLOOKUP(B790,'اسماء العملاء'!$A$2:$E$142,5,FALSE),"")</f>
        <v/>
      </c>
      <c r="D790" s="126" t="str">
        <f>IFERROR(VLOOKUP(B790,'اسماء العملاء'!$A$2:$C$142,2,FALSE),"")</f>
        <v/>
      </c>
      <c r="E790" s="177" t="str">
        <f>IFERROR(VLOOKUP(B790,'اسماء العملاء'!$A$2:$C$142,3,FALSE),"")</f>
        <v/>
      </c>
      <c r="F790" s="330" t="str">
        <f>IFERROR(VLOOKUP(B790,'اسماء العملاء'!$A$2:$J$1270,9,FALSE),"")</f>
        <v/>
      </c>
      <c r="G790" s="330" t="str">
        <f>IFERROR(VLOOKUP(B790,'اسماء العملاء'!$A$2:$J$1270,8,FALSE),"")</f>
        <v/>
      </c>
      <c r="H790" s="321" t="str">
        <f>IFERROR(VLOOKUP(B790,'اسماء العملاء'!$A$2:$J$1270,10,FALSE),"")</f>
        <v/>
      </c>
    </row>
    <row r="791" spans="1:8" ht="21.95" customHeight="1">
      <c r="A791" s="326" t="str">
        <f t="shared" ca="1" si="12"/>
        <v/>
      </c>
      <c r="B791" s="324"/>
      <c r="C791" s="125" t="str">
        <f>IFERROR(VLOOKUP(B791,'اسماء العملاء'!$A$2:$E$142,5,FALSE),"")</f>
        <v/>
      </c>
      <c r="D791" s="126" t="str">
        <f>IFERROR(VLOOKUP(B791,'اسماء العملاء'!$A$2:$C$142,2,FALSE),"")</f>
        <v/>
      </c>
      <c r="E791" s="177" t="str">
        <f>IFERROR(VLOOKUP(B791,'اسماء العملاء'!$A$2:$C$142,3,FALSE),"")</f>
        <v/>
      </c>
      <c r="F791" s="330" t="str">
        <f>IFERROR(VLOOKUP(B791,'اسماء العملاء'!$A$2:$J$1270,9,FALSE),"")</f>
        <v/>
      </c>
      <c r="G791" s="330" t="str">
        <f>IFERROR(VLOOKUP(B791,'اسماء العملاء'!$A$2:$J$1270,8,FALSE),"")</f>
        <v/>
      </c>
      <c r="H791" s="321" t="str">
        <f>IFERROR(VLOOKUP(B791,'اسماء العملاء'!$A$2:$J$1270,10,FALSE),"")</f>
        <v/>
      </c>
    </row>
    <row r="792" spans="1:8" ht="21.95" customHeight="1">
      <c r="A792" s="326" t="str">
        <f t="shared" ca="1" si="12"/>
        <v/>
      </c>
      <c r="B792" s="324"/>
      <c r="C792" s="125" t="str">
        <f>IFERROR(VLOOKUP(B792,'اسماء العملاء'!$A$2:$E$142,5,FALSE),"")</f>
        <v/>
      </c>
      <c r="D792" s="126" t="str">
        <f>IFERROR(VLOOKUP(B792,'اسماء العملاء'!$A$2:$C$142,2,FALSE),"")</f>
        <v/>
      </c>
      <c r="E792" s="177" t="str">
        <f>IFERROR(VLOOKUP(B792,'اسماء العملاء'!$A$2:$C$142,3,FALSE),"")</f>
        <v/>
      </c>
      <c r="F792" s="330" t="str">
        <f>IFERROR(VLOOKUP(B792,'اسماء العملاء'!$A$2:$J$1270,9,FALSE),"")</f>
        <v/>
      </c>
      <c r="G792" s="330" t="str">
        <f>IFERROR(VLOOKUP(B792,'اسماء العملاء'!$A$2:$J$1270,8,FALSE),"")</f>
        <v/>
      </c>
      <c r="H792" s="321" t="str">
        <f>IFERROR(VLOOKUP(B792,'اسماء العملاء'!$A$2:$J$1270,10,FALSE),"")</f>
        <v/>
      </c>
    </row>
    <row r="793" spans="1:8" ht="21.95" customHeight="1">
      <c r="A793" s="326" t="str">
        <f t="shared" ca="1" si="12"/>
        <v/>
      </c>
      <c r="B793" s="324"/>
      <c r="C793" s="125" t="str">
        <f>IFERROR(VLOOKUP(B793,'اسماء العملاء'!$A$2:$E$142,5,FALSE),"")</f>
        <v/>
      </c>
      <c r="D793" s="126" t="str">
        <f>IFERROR(VLOOKUP(B793,'اسماء العملاء'!$A$2:$C$142,2,FALSE),"")</f>
        <v/>
      </c>
      <c r="E793" s="177" t="str">
        <f>IFERROR(VLOOKUP(B793,'اسماء العملاء'!$A$2:$C$142,3,FALSE),"")</f>
        <v/>
      </c>
      <c r="F793" s="330" t="str">
        <f>IFERROR(VLOOKUP(B793,'اسماء العملاء'!$A$2:$J$1270,9,FALSE),"")</f>
        <v/>
      </c>
      <c r="G793" s="330" t="str">
        <f>IFERROR(VLOOKUP(B793,'اسماء العملاء'!$A$2:$J$1270,8,FALSE),"")</f>
        <v/>
      </c>
      <c r="H793" s="321" t="str">
        <f>IFERROR(VLOOKUP(B793,'اسماء العملاء'!$A$2:$J$1270,10,FALSE),"")</f>
        <v/>
      </c>
    </row>
    <row r="794" spans="1:8" ht="21.95" customHeight="1">
      <c r="A794" s="326" t="str">
        <f t="shared" ca="1" si="12"/>
        <v/>
      </c>
      <c r="B794" s="324"/>
      <c r="C794" s="125" t="str">
        <f>IFERROR(VLOOKUP(B794,'اسماء العملاء'!$A$2:$E$142,5,FALSE),"")</f>
        <v/>
      </c>
      <c r="D794" s="126" t="str">
        <f>IFERROR(VLOOKUP(B794,'اسماء العملاء'!$A$2:$C$142,2,FALSE),"")</f>
        <v/>
      </c>
      <c r="E794" s="177" t="str">
        <f>IFERROR(VLOOKUP(B794,'اسماء العملاء'!$A$2:$C$142,3,FALSE),"")</f>
        <v/>
      </c>
      <c r="F794" s="330" t="str">
        <f>IFERROR(VLOOKUP(B794,'اسماء العملاء'!$A$2:$J$1270,9,FALSE),"")</f>
        <v/>
      </c>
      <c r="G794" s="330" t="str">
        <f>IFERROR(VLOOKUP(B794,'اسماء العملاء'!$A$2:$J$1270,8,FALSE),"")</f>
        <v/>
      </c>
      <c r="H794" s="321" t="str">
        <f>IFERROR(VLOOKUP(B794,'اسماء العملاء'!$A$2:$J$1270,10,FALSE),"")</f>
        <v/>
      </c>
    </row>
    <row r="795" spans="1:8" ht="21.95" customHeight="1">
      <c r="A795" s="326" t="str">
        <f t="shared" ca="1" si="12"/>
        <v/>
      </c>
      <c r="B795" s="324"/>
      <c r="C795" s="125" t="str">
        <f>IFERROR(VLOOKUP(B795,'اسماء العملاء'!$A$2:$E$142,5,FALSE),"")</f>
        <v/>
      </c>
      <c r="D795" s="126" t="str">
        <f>IFERROR(VLOOKUP(B795,'اسماء العملاء'!$A$2:$C$142,2,FALSE),"")</f>
        <v/>
      </c>
      <c r="E795" s="177" t="str">
        <f>IFERROR(VLOOKUP(B795,'اسماء العملاء'!$A$2:$C$142,3,FALSE),"")</f>
        <v/>
      </c>
      <c r="F795" s="330" t="str">
        <f>IFERROR(VLOOKUP(B795,'اسماء العملاء'!$A$2:$J$1270,9,FALSE),"")</f>
        <v/>
      </c>
      <c r="G795" s="330" t="str">
        <f>IFERROR(VLOOKUP(B795,'اسماء العملاء'!$A$2:$J$1270,8,FALSE),"")</f>
        <v/>
      </c>
      <c r="H795" s="321" t="str">
        <f>IFERROR(VLOOKUP(B795,'اسماء العملاء'!$A$2:$J$1270,10,FALSE),"")</f>
        <v/>
      </c>
    </row>
    <row r="796" spans="1:8" ht="21.95" customHeight="1">
      <c r="A796" s="326" t="str">
        <f t="shared" ca="1" si="12"/>
        <v/>
      </c>
      <c r="B796" s="324"/>
      <c r="C796" s="125" t="str">
        <f>IFERROR(VLOOKUP(B796,'اسماء العملاء'!$A$2:$E$142,5,FALSE),"")</f>
        <v/>
      </c>
      <c r="D796" s="126" t="str">
        <f>IFERROR(VLOOKUP(B796,'اسماء العملاء'!$A$2:$C$142,2,FALSE),"")</f>
        <v/>
      </c>
      <c r="E796" s="177" t="str">
        <f>IFERROR(VLOOKUP(B796,'اسماء العملاء'!$A$2:$C$142,3,FALSE),"")</f>
        <v/>
      </c>
      <c r="F796" s="330" t="str">
        <f>IFERROR(VLOOKUP(B796,'اسماء العملاء'!$A$2:$J$1270,9,FALSE),"")</f>
        <v/>
      </c>
      <c r="G796" s="330" t="str">
        <f>IFERROR(VLOOKUP(B796,'اسماء العملاء'!$A$2:$J$1270,8,FALSE),"")</f>
        <v/>
      </c>
      <c r="H796" s="321" t="str">
        <f>IFERROR(VLOOKUP(B796,'اسماء العملاء'!$A$2:$J$1270,10,FALSE),"")</f>
        <v/>
      </c>
    </row>
    <row r="797" spans="1:8" ht="21.95" customHeight="1">
      <c r="A797" s="326" t="str">
        <f t="shared" ca="1" si="12"/>
        <v/>
      </c>
      <c r="B797" s="324"/>
      <c r="C797" s="125" t="str">
        <f>IFERROR(VLOOKUP(B797,'اسماء العملاء'!$A$2:$E$142,5,FALSE),"")</f>
        <v/>
      </c>
      <c r="D797" s="126" t="str">
        <f>IFERROR(VLOOKUP(B797,'اسماء العملاء'!$A$2:$C$142,2,FALSE),"")</f>
        <v/>
      </c>
      <c r="E797" s="177" t="str">
        <f>IFERROR(VLOOKUP(B797,'اسماء العملاء'!$A$2:$C$142,3,FALSE),"")</f>
        <v/>
      </c>
      <c r="F797" s="330" t="str">
        <f>IFERROR(VLOOKUP(B797,'اسماء العملاء'!$A$2:$J$1270,9,FALSE),"")</f>
        <v/>
      </c>
      <c r="G797" s="330" t="str">
        <f>IFERROR(VLOOKUP(B797,'اسماء العملاء'!$A$2:$J$1270,8,FALSE),"")</f>
        <v/>
      </c>
      <c r="H797" s="321" t="str">
        <f>IFERROR(VLOOKUP(B797,'اسماء العملاء'!$A$2:$J$1270,10,FALSE),"")</f>
        <v/>
      </c>
    </row>
    <row r="798" spans="1:8" ht="21.95" customHeight="1">
      <c r="A798" s="326" t="str">
        <f t="shared" ca="1" si="12"/>
        <v/>
      </c>
      <c r="B798" s="324"/>
      <c r="C798" s="125" t="str">
        <f>IFERROR(VLOOKUP(B798,'اسماء العملاء'!$A$2:$E$142,5,FALSE),"")</f>
        <v/>
      </c>
      <c r="D798" s="126" t="str">
        <f>IFERROR(VLOOKUP(B798,'اسماء العملاء'!$A$2:$C$142,2,FALSE),"")</f>
        <v/>
      </c>
      <c r="E798" s="177" t="str">
        <f>IFERROR(VLOOKUP(B798,'اسماء العملاء'!$A$2:$C$142,3,FALSE),"")</f>
        <v/>
      </c>
      <c r="F798" s="330" t="str">
        <f>IFERROR(VLOOKUP(B798,'اسماء العملاء'!$A$2:$J$1270,9,FALSE),"")</f>
        <v/>
      </c>
      <c r="G798" s="330" t="str">
        <f>IFERROR(VLOOKUP(B798,'اسماء العملاء'!$A$2:$J$1270,8,FALSE),"")</f>
        <v/>
      </c>
      <c r="H798" s="321" t="str">
        <f>IFERROR(VLOOKUP(B798,'اسماء العملاء'!$A$2:$J$1270,10,FALSE),"")</f>
        <v/>
      </c>
    </row>
    <row r="799" spans="1:8" ht="21.95" customHeight="1">
      <c r="A799" s="326" t="str">
        <f t="shared" ca="1" si="12"/>
        <v/>
      </c>
      <c r="B799" s="324"/>
      <c r="C799" s="125" t="str">
        <f>IFERROR(VLOOKUP(B799,'اسماء العملاء'!$A$2:$E$142,5,FALSE),"")</f>
        <v/>
      </c>
      <c r="D799" s="126" t="str">
        <f>IFERROR(VLOOKUP(B799,'اسماء العملاء'!$A$2:$C$142,2,FALSE),"")</f>
        <v/>
      </c>
      <c r="E799" s="177" t="str">
        <f>IFERROR(VLOOKUP(B799,'اسماء العملاء'!$A$2:$C$142,3,FALSE),"")</f>
        <v/>
      </c>
      <c r="F799" s="330" t="str">
        <f>IFERROR(VLOOKUP(B799,'اسماء العملاء'!$A$2:$J$1270,9,FALSE),"")</f>
        <v/>
      </c>
      <c r="G799" s="330" t="str">
        <f>IFERROR(VLOOKUP(B799,'اسماء العملاء'!$A$2:$J$1270,8,FALSE),"")</f>
        <v/>
      </c>
      <c r="H799" s="321" t="str">
        <f>IFERROR(VLOOKUP(B799,'اسماء العملاء'!$A$2:$J$1270,10,FALSE),"")</f>
        <v/>
      </c>
    </row>
    <row r="800" spans="1:8" ht="21.95" customHeight="1">
      <c r="A800" s="326" t="str">
        <f t="shared" ca="1" si="12"/>
        <v/>
      </c>
      <c r="B800" s="324"/>
      <c r="C800" s="125" t="str">
        <f>IFERROR(VLOOKUP(B800,'اسماء العملاء'!$A$2:$E$142,5,FALSE),"")</f>
        <v/>
      </c>
      <c r="D800" s="126" t="str">
        <f>IFERROR(VLOOKUP(B800,'اسماء العملاء'!$A$2:$C$142,2,FALSE),"")</f>
        <v/>
      </c>
      <c r="E800" s="177" t="str">
        <f>IFERROR(VLOOKUP(B800,'اسماء العملاء'!$A$2:$C$142,3,FALSE),"")</f>
        <v/>
      </c>
      <c r="F800" s="330" t="str">
        <f>IFERROR(VLOOKUP(B800,'اسماء العملاء'!$A$2:$J$1270,9,FALSE),"")</f>
        <v/>
      </c>
      <c r="G800" s="330" t="str">
        <f>IFERROR(VLOOKUP(B800,'اسماء العملاء'!$A$2:$J$1270,8,FALSE),"")</f>
        <v/>
      </c>
      <c r="H800" s="321" t="str">
        <f>IFERROR(VLOOKUP(B800,'اسماء العملاء'!$A$2:$J$1270,10,FALSE),"")</f>
        <v/>
      </c>
    </row>
    <row r="801" spans="1:8" ht="21.95" customHeight="1">
      <c r="A801" s="326" t="str">
        <f t="shared" ca="1" si="12"/>
        <v/>
      </c>
      <c r="B801" s="324"/>
      <c r="C801" s="125" t="str">
        <f>IFERROR(VLOOKUP(B801,'اسماء العملاء'!$A$2:$E$142,5,FALSE),"")</f>
        <v/>
      </c>
      <c r="D801" s="126" t="str">
        <f>IFERROR(VLOOKUP(B801,'اسماء العملاء'!$A$2:$C$142,2,FALSE),"")</f>
        <v/>
      </c>
      <c r="E801" s="177" t="str">
        <f>IFERROR(VLOOKUP(B801,'اسماء العملاء'!$A$2:$C$142,3,FALSE),"")</f>
        <v/>
      </c>
      <c r="F801" s="330" t="str">
        <f>IFERROR(VLOOKUP(B801,'اسماء العملاء'!$A$2:$J$1270,9,FALSE),"")</f>
        <v/>
      </c>
      <c r="G801" s="330" t="str">
        <f>IFERROR(VLOOKUP(B801,'اسماء العملاء'!$A$2:$J$1270,8,FALSE),"")</f>
        <v/>
      </c>
      <c r="H801" s="321" t="str">
        <f>IFERROR(VLOOKUP(B801,'اسماء العملاء'!$A$2:$J$1270,10,FALSE),"")</f>
        <v/>
      </c>
    </row>
    <row r="802" spans="1:8" ht="21.95" customHeight="1">
      <c r="A802" s="326" t="str">
        <f t="shared" ca="1" si="12"/>
        <v/>
      </c>
      <c r="B802" s="324"/>
      <c r="C802" s="125" t="str">
        <f>IFERROR(VLOOKUP(B802,'اسماء العملاء'!$A$2:$E$142,5,FALSE),"")</f>
        <v/>
      </c>
      <c r="D802" s="126" t="str">
        <f>IFERROR(VLOOKUP(B802,'اسماء العملاء'!$A$2:$C$142,2,FALSE),"")</f>
        <v/>
      </c>
      <c r="E802" s="177" t="str">
        <f>IFERROR(VLOOKUP(B802,'اسماء العملاء'!$A$2:$C$142,3,FALSE),"")</f>
        <v/>
      </c>
      <c r="F802" s="330" t="str">
        <f>IFERROR(VLOOKUP(B802,'اسماء العملاء'!$A$2:$J$1270,9,FALSE),"")</f>
        <v/>
      </c>
      <c r="G802" s="330" t="str">
        <f>IFERROR(VLOOKUP(B802,'اسماء العملاء'!$A$2:$J$1270,8,FALSE),"")</f>
        <v/>
      </c>
      <c r="H802" s="321" t="str">
        <f>IFERROR(VLOOKUP(B802,'اسماء العملاء'!$A$2:$J$1270,10,FALSE),"")</f>
        <v/>
      </c>
    </row>
    <row r="803" spans="1:8" ht="21.95" customHeight="1">
      <c r="A803" s="326" t="str">
        <f t="shared" ca="1" si="12"/>
        <v/>
      </c>
      <c r="B803" s="324"/>
      <c r="C803" s="125" t="str">
        <f>IFERROR(VLOOKUP(B803,'اسماء العملاء'!$A$2:$E$142,5,FALSE),"")</f>
        <v/>
      </c>
      <c r="D803" s="126" t="str">
        <f>IFERROR(VLOOKUP(B803,'اسماء العملاء'!$A$2:$C$142,2,FALSE),"")</f>
        <v/>
      </c>
      <c r="E803" s="177" t="str">
        <f>IFERROR(VLOOKUP(B803,'اسماء العملاء'!$A$2:$C$142,3,FALSE),"")</f>
        <v/>
      </c>
      <c r="F803" s="330" t="str">
        <f>IFERROR(VLOOKUP(B803,'اسماء العملاء'!$A$2:$J$1270,9,FALSE),"")</f>
        <v/>
      </c>
      <c r="G803" s="330" t="str">
        <f>IFERROR(VLOOKUP(B803,'اسماء العملاء'!$A$2:$J$1270,8,FALSE),"")</f>
        <v/>
      </c>
      <c r="H803" s="321" t="str">
        <f>IFERROR(VLOOKUP(B803,'اسماء العملاء'!$A$2:$J$1270,10,FALSE),"")</f>
        <v/>
      </c>
    </row>
    <row r="804" spans="1:8" ht="21.95" customHeight="1">
      <c r="A804" s="326" t="str">
        <f t="shared" ca="1" si="12"/>
        <v/>
      </c>
      <c r="B804" s="324"/>
      <c r="C804" s="125" t="str">
        <f>IFERROR(VLOOKUP(B804,'اسماء العملاء'!$A$2:$E$142,5,FALSE),"")</f>
        <v/>
      </c>
      <c r="D804" s="126" t="str">
        <f>IFERROR(VLOOKUP(B804,'اسماء العملاء'!$A$2:$C$142,2,FALSE),"")</f>
        <v/>
      </c>
      <c r="E804" s="177" t="str">
        <f>IFERROR(VLOOKUP(B804,'اسماء العملاء'!$A$2:$C$142,3,FALSE),"")</f>
        <v/>
      </c>
      <c r="F804" s="330" t="str">
        <f>IFERROR(VLOOKUP(B804,'اسماء العملاء'!$A$2:$J$1270,9,FALSE),"")</f>
        <v/>
      </c>
      <c r="G804" s="330" t="str">
        <f>IFERROR(VLOOKUP(B804,'اسماء العملاء'!$A$2:$J$1270,8,FALSE),"")</f>
        <v/>
      </c>
      <c r="H804" s="321" t="str">
        <f>IFERROR(VLOOKUP(B804,'اسماء العملاء'!$A$2:$J$1270,10,FALSE),"")</f>
        <v/>
      </c>
    </row>
    <row r="805" spans="1:8" ht="21.95" customHeight="1">
      <c r="A805" s="326" t="str">
        <f t="shared" ca="1" si="12"/>
        <v/>
      </c>
      <c r="B805" s="324"/>
      <c r="C805" s="125" t="str">
        <f>IFERROR(VLOOKUP(B805,'اسماء العملاء'!$A$2:$E$142,5,FALSE),"")</f>
        <v/>
      </c>
      <c r="D805" s="126" t="str">
        <f>IFERROR(VLOOKUP(B805,'اسماء العملاء'!$A$2:$C$142,2,FALSE),"")</f>
        <v/>
      </c>
      <c r="E805" s="177" t="str">
        <f>IFERROR(VLOOKUP(B805,'اسماء العملاء'!$A$2:$C$142,3,FALSE),"")</f>
        <v/>
      </c>
      <c r="F805" s="330" t="str">
        <f>IFERROR(VLOOKUP(B805,'اسماء العملاء'!$A$2:$J$1270,9,FALSE),"")</f>
        <v/>
      </c>
      <c r="G805" s="330" t="str">
        <f>IFERROR(VLOOKUP(B805,'اسماء العملاء'!$A$2:$J$1270,8,FALSE),"")</f>
        <v/>
      </c>
      <c r="H805" s="321" t="str">
        <f>IFERROR(VLOOKUP(B805,'اسماء العملاء'!$A$2:$J$1270,10,FALSE),"")</f>
        <v/>
      </c>
    </row>
    <row r="806" spans="1:8" ht="21.95" customHeight="1">
      <c r="A806" s="326" t="str">
        <f t="shared" ca="1" si="12"/>
        <v/>
      </c>
      <c r="B806" s="324"/>
      <c r="C806" s="125" t="str">
        <f>IFERROR(VLOOKUP(B806,'اسماء العملاء'!$A$2:$E$142,5,FALSE),"")</f>
        <v/>
      </c>
      <c r="D806" s="126" t="str">
        <f>IFERROR(VLOOKUP(B806,'اسماء العملاء'!$A$2:$C$142,2,FALSE),"")</f>
        <v/>
      </c>
      <c r="E806" s="177" t="str">
        <f>IFERROR(VLOOKUP(B806,'اسماء العملاء'!$A$2:$C$142,3,FALSE),"")</f>
        <v/>
      </c>
      <c r="F806" s="330" t="str">
        <f>IFERROR(VLOOKUP(B806,'اسماء العملاء'!$A$2:$J$1270,9,FALSE),"")</f>
        <v/>
      </c>
      <c r="G806" s="330" t="str">
        <f>IFERROR(VLOOKUP(B806,'اسماء العملاء'!$A$2:$J$1270,8,FALSE),"")</f>
        <v/>
      </c>
      <c r="H806" s="321" t="str">
        <f>IFERROR(VLOOKUP(B806,'اسماء العملاء'!$A$2:$J$1270,10,FALSE),"")</f>
        <v/>
      </c>
    </row>
    <row r="807" spans="1:8" ht="21.95" customHeight="1">
      <c r="A807" s="326" t="str">
        <f t="shared" ca="1" si="12"/>
        <v/>
      </c>
      <c r="B807" s="324"/>
      <c r="C807" s="125" t="str">
        <f>IFERROR(VLOOKUP(B807,'اسماء العملاء'!$A$2:$E$142,5,FALSE),"")</f>
        <v/>
      </c>
      <c r="D807" s="126" t="str">
        <f>IFERROR(VLOOKUP(B807,'اسماء العملاء'!$A$2:$C$142,2,FALSE),"")</f>
        <v/>
      </c>
      <c r="E807" s="177" t="str">
        <f>IFERROR(VLOOKUP(B807,'اسماء العملاء'!$A$2:$C$142,3,FALSE),"")</f>
        <v/>
      </c>
      <c r="F807" s="330" t="str">
        <f>IFERROR(VLOOKUP(B807,'اسماء العملاء'!$A$2:$J$1270,9,FALSE),"")</f>
        <v/>
      </c>
      <c r="G807" s="330" t="str">
        <f>IFERROR(VLOOKUP(B807,'اسماء العملاء'!$A$2:$J$1270,8,FALSE),"")</f>
        <v/>
      </c>
      <c r="H807" s="321" t="str">
        <f>IFERROR(VLOOKUP(B807,'اسماء العملاء'!$A$2:$J$1270,10,FALSE),"")</f>
        <v/>
      </c>
    </row>
    <row r="808" spans="1:8" ht="21.95" customHeight="1">
      <c r="A808" s="326" t="str">
        <f t="shared" ca="1" si="12"/>
        <v/>
      </c>
      <c r="B808" s="324"/>
      <c r="C808" s="125" t="str">
        <f>IFERROR(VLOOKUP(B808,'اسماء العملاء'!$A$2:$E$142,5,FALSE),"")</f>
        <v/>
      </c>
      <c r="D808" s="126" t="str">
        <f>IFERROR(VLOOKUP(B808,'اسماء العملاء'!$A$2:$C$142,2,FALSE),"")</f>
        <v/>
      </c>
      <c r="E808" s="177" t="str">
        <f>IFERROR(VLOOKUP(B808,'اسماء العملاء'!$A$2:$C$142,3,FALSE),"")</f>
        <v/>
      </c>
      <c r="F808" s="330" t="str">
        <f>IFERROR(VLOOKUP(B808,'اسماء العملاء'!$A$2:$J$1270,9,FALSE),"")</f>
        <v/>
      </c>
      <c r="G808" s="330" t="str">
        <f>IFERROR(VLOOKUP(B808,'اسماء العملاء'!$A$2:$J$1270,8,FALSE),"")</f>
        <v/>
      </c>
      <c r="H808" s="321" t="str">
        <f>IFERROR(VLOOKUP(B808,'اسماء العملاء'!$A$2:$J$1270,10,FALSE),"")</f>
        <v/>
      </c>
    </row>
    <row r="809" spans="1:8" ht="21.95" customHeight="1">
      <c r="A809" s="326" t="str">
        <f t="shared" ca="1" si="12"/>
        <v/>
      </c>
      <c r="B809" s="324"/>
      <c r="C809" s="125" t="str">
        <f>IFERROR(VLOOKUP(B809,'اسماء العملاء'!$A$2:$E$142,5,FALSE),"")</f>
        <v/>
      </c>
      <c r="D809" s="126" t="str">
        <f>IFERROR(VLOOKUP(B809,'اسماء العملاء'!$A$2:$C$142,2,FALSE),"")</f>
        <v/>
      </c>
      <c r="E809" s="177" t="str">
        <f>IFERROR(VLOOKUP(B809,'اسماء العملاء'!$A$2:$C$142,3,FALSE),"")</f>
        <v/>
      </c>
      <c r="F809" s="330" t="str">
        <f>IFERROR(VLOOKUP(B809,'اسماء العملاء'!$A$2:$J$1270,9,FALSE),"")</f>
        <v/>
      </c>
      <c r="G809" s="330" t="str">
        <f>IFERROR(VLOOKUP(B809,'اسماء العملاء'!$A$2:$J$1270,8,FALSE),"")</f>
        <v/>
      </c>
      <c r="H809" s="321" t="str">
        <f>IFERROR(VLOOKUP(B809,'اسماء العملاء'!$A$2:$J$1270,10,FALSE),"")</f>
        <v/>
      </c>
    </row>
    <row r="810" spans="1:8" ht="21.95" customHeight="1">
      <c r="A810" s="326" t="str">
        <f t="shared" ca="1" si="12"/>
        <v/>
      </c>
      <c r="B810" s="324"/>
      <c r="C810" s="125" t="str">
        <f>IFERROR(VLOOKUP(B810,'اسماء العملاء'!$A$2:$E$142,5,FALSE),"")</f>
        <v/>
      </c>
      <c r="D810" s="126" t="str">
        <f>IFERROR(VLOOKUP(B810,'اسماء العملاء'!$A$2:$C$142,2,FALSE),"")</f>
        <v/>
      </c>
      <c r="E810" s="177" t="str">
        <f>IFERROR(VLOOKUP(B810,'اسماء العملاء'!$A$2:$C$142,3,FALSE),"")</f>
        <v/>
      </c>
      <c r="F810" s="330" t="str">
        <f>IFERROR(VLOOKUP(B810,'اسماء العملاء'!$A$2:$J$1270,9,FALSE),"")</f>
        <v/>
      </c>
      <c r="G810" s="330" t="str">
        <f>IFERROR(VLOOKUP(B810,'اسماء العملاء'!$A$2:$J$1270,8,FALSE),"")</f>
        <v/>
      </c>
      <c r="H810" s="321" t="str">
        <f>IFERROR(VLOOKUP(B810,'اسماء العملاء'!$A$2:$J$1270,10,FALSE),"")</f>
        <v/>
      </c>
    </row>
    <row r="811" spans="1:8" ht="21.95" customHeight="1">
      <c r="A811" s="326" t="str">
        <f t="shared" ca="1" si="12"/>
        <v/>
      </c>
      <c r="B811" s="324"/>
      <c r="C811" s="125" t="str">
        <f>IFERROR(VLOOKUP(B811,'اسماء العملاء'!$A$2:$E$142,5,FALSE),"")</f>
        <v/>
      </c>
      <c r="D811" s="126" t="str">
        <f>IFERROR(VLOOKUP(B811,'اسماء العملاء'!$A$2:$C$142,2,FALSE),"")</f>
        <v/>
      </c>
      <c r="E811" s="177" t="str">
        <f>IFERROR(VLOOKUP(B811,'اسماء العملاء'!$A$2:$C$142,3,FALSE),"")</f>
        <v/>
      </c>
      <c r="F811" s="330" t="str">
        <f>IFERROR(VLOOKUP(B811,'اسماء العملاء'!$A$2:$J$1270,9,FALSE),"")</f>
        <v/>
      </c>
      <c r="G811" s="330" t="str">
        <f>IFERROR(VLOOKUP(B811,'اسماء العملاء'!$A$2:$J$1270,8,FALSE),"")</f>
        <v/>
      </c>
      <c r="H811" s="321" t="str">
        <f>IFERROR(VLOOKUP(B811,'اسماء العملاء'!$A$2:$J$1270,10,FALSE),"")</f>
        <v/>
      </c>
    </row>
    <row r="812" spans="1:8" ht="21.95" customHeight="1">
      <c r="A812" s="326" t="str">
        <f t="shared" ca="1" si="12"/>
        <v/>
      </c>
      <c r="B812" s="324"/>
      <c r="C812" s="125" t="str">
        <f>IFERROR(VLOOKUP(B812,'اسماء العملاء'!$A$2:$E$142,5,FALSE),"")</f>
        <v/>
      </c>
      <c r="D812" s="126" t="str">
        <f>IFERROR(VLOOKUP(B812,'اسماء العملاء'!$A$2:$C$142,2,FALSE),"")</f>
        <v/>
      </c>
      <c r="E812" s="177" t="str">
        <f>IFERROR(VLOOKUP(B812,'اسماء العملاء'!$A$2:$C$142,3,FALSE),"")</f>
        <v/>
      </c>
      <c r="F812" s="330" t="str">
        <f>IFERROR(VLOOKUP(B812,'اسماء العملاء'!$A$2:$J$1270,9,FALSE),"")</f>
        <v/>
      </c>
      <c r="G812" s="330" t="str">
        <f>IFERROR(VLOOKUP(B812,'اسماء العملاء'!$A$2:$J$1270,8,FALSE),"")</f>
        <v/>
      </c>
      <c r="H812" s="321" t="str">
        <f>IFERROR(VLOOKUP(B812,'اسماء العملاء'!$A$2:$J$1270,10,FALSE),"")</f>
        <v/>
      </c>
    </row>
    <row r="813" spans="1:8" ht="21.95" customHeight="1">
      <c r="A813" s="326" t="str">
        <f t="shared" ca="1" si="12"/>
        <v/>
      </c>
      <c r="B813" s="324"/>
      <c r="C813" s="125" t="str">
        <f>IFERROR(VLOOKUP(B813,'اسماء العملاء'!$A$2:$E$142,5,FALSE),"")</f>
        <v/>
      </c>
      <c r="D813" s="126" t="str">
        <f>IFERROR(VLOOKUP(B813,'اسماء العملاء'!$A$2:$C$142,2,FALSE),"")</f>
        <v/>
      </c>
      <c r="E813" s="177" t="str">
        <f>IFERROR(VLOOKUP(B813,'اسماء العملاء'!$A$2:$C$142,3,FALSE),"")</f>
        <v/>
      </c>
      <c r="F813" s="330" t="str">
        <f>IFERROR(VLOOKUP(B813,'اسماء العملاء'!$A$2:$J$1270,9,FALSE),"")</f>
        <v/>
      </c>
      <c r="G813" s="330" t="str">
        <f>IFERROR(VLOOKUP(B813,'اسماء العملاء'!$A$2:$J$1270,8,FALSE),"")</f>
        <v/>
      </c>
      <c r="H813" s="321" t="str">
        <f>IFERROR(VLOOKUP(B813,'اسماء العملاء'!$A$2:$J$1270,10,FALSE),"")</f>
        <v/>
      </c>
    </row>
    <row r="814" spans="1:8" ht="21.95" customHeight="1">
      <c r="A814" s="326" t="str">
        <f t="shared" ca="1" si="12"/>
        <v/>
      </c>
      <c r="B814" s="324"/>
      <c r="C814" s="125" t="str">
        <f>IFERROR(VLOOKUP(B814,'اسماء العملاء'!$A$2:$E$142,5,FALSE),"")</f>
        <v/>
      </c>
      <c r="D814" s="126" t="str">
        <f>IFERROR(VLOOKUP(B814,'اسماء العملاء'!$A$2:$C$142,2,FALSE),"")</f>
        <v/>
      </c>
      <c r="E814" s="177" t="str">
        <f>IFERROR(VLOOKUP(B814,'اسماء العملاء'!$A$2:$C$142,3,FALSE),"")</f>
        <v/>
      </c>
      <c r="F814" s="330" t="str">
        <f>IFERROR(VLOOKUP(B814,'اسماء العملاء'!$A$2:$J$1270,9,FALSE),"")</f>
        <v/>
      </c>
      <c r="G814" s="330" t="str">
        <f>IFERROR(VLOOKUP(B814,'اسماء العملاء'!$A$2:$J$1270,8,FALSE),"")</f>
        <v/>
      </c>
      <c r="H814" s="321" t="str">
        <f>IFERROR(VLOOKUP(B814,'اسماء العملاء'!$A$2:$J$1270,10,FALSE),"")</f>
        <v/>
      </c>
    </row>
    <row r="815" spans="1:8" ht="21.95" customHeight="1">
      <c r="A815" s="326" t="str">
        <f t="shared" ca="1" si="12"/>
        <v/>
      </c>
      <c r="B815" s="324"/>
      <c r="C815" s="125" t="str">
        <f>IFERROR(VLOOKUP(B815,'اسماء العملاء'!$A$2:$E$142,5,FALSE),"")</f>
        <v/>
      </c>
      <c r="D815" s="126" t="str">
        <f>IFERROR(VLOOKUP(B815,'اسماء العملاء'!$A$2:$C$142,2,FALSE),"")</f>
        <v/>
      </c>
      <c r="E815" s="177" t="str">
        <f>IFERROR(VLOOKUP(B815,'اسماء العملاء'!$A$2:$C$142,3,FALSE),"")</f>
        <v/>
      </c>
      <c r="F815" s="330" t="str">
        <f>IFERROR(VLOOKUP(B815,'اسماء العملاء'!$A$2:$J$1270,9,FALSE),"")</f>
        <v/>
      </c>
      <c r="G815" s="330" t="str">
        <f>IFERROR(VLOOKUP(B815,'اسماء العملاء'!$A$2:$J$1270,8,FALSE),"")</f>
        <v/>
      </c>
      <c r="H815" s="321" t="str">
        <f>IFERROR(VLOOKUP(B815,'اسماء العملاء'!$A$2:$J$1270,10,FALSE),"")</f>
        <v/>
      </c>
    </row>
    <row r="816" spans="1:8" ht="21.95" customHeight="1">
      <c r="A816" s="326" t="str">
        <f t="shared" ca="1" si="12"/>
        <v/>
      </c>
      <c r="B816" s="324"/>
      <c r="C816" s="125" t="str">
        <f>IFERROR(VLOOKUP(B816,'اسماء العملاء'!$A$2:$E$142,5,FALSE),"")</f>
        <v/>
      </c>
      <c r="D816" s="126" t="str">
        <f>IFERROR(VLOOKUP(B816,'اسماء العملاء'!$A$2:$C$142,2,FALSE),"")</f>
        <v/>
      </c>
      <c r="E816" s="177" t="str">
        <f>IFERROR(VLOOKUP(B816,'اسماء العملاء'!$A$2:$C$142,3,FALSE),"")</f>
        <v/>
      </c>
      <c r="F816" s="330" t="str">
        <f>IFERROR(VLOOKUP(B816,'اسماء العملاء'!$A$2:$J$1270,9,FALSE),"")</f>
        <v/>
      </c>
      <c r="G816" s="330" t="str">
        <f>IFERROR(VLOOKUP(B816,'اسماء العملاء'!$A$2:$J$1270,8,FALSE),"")</f>
        <v/>
      </c>
      <c r="H816" s="321" t="str">
        <f>IFERROR(VLOOKUP(B816,'اسماء العملاء'!$A$2:$J$1270,10,FALSE),"")</f>
        <v/>
      </c>
    </row>
    <row r="817" spans="1:8" ht="21.95" customHeight="1">
      <c r="A817" s="326" t="str">
        <f t="shared" ca="1" si="12"/>
        <v/>
      </c>
      <c r="B817" s="324"/>
      <c r="C817" s="125" t="str">
        <f>IFERROR(VLOOKUP(B817,'اسماء العملاء'!$A$2:$E$142,5,FALSE),"")</f>
        <v/>
      </c>
      <c r="D817" s="126" t="str">
        <f>IFERROR(VLOOKUP(B817,'اسماء العملاء'!$A$2:$C$142,2,FALSE),"")</f>
        <v/>
      </c>
      <c r="E817" s="177" t="str">
        <f>IFERROR(VLOOKUP(B817,'اسماء العملاء'!$A$2:$C$142,3,FALSE),"")</f>
        <v/>
      </c>
      <c r="F817" s="330" t="str">
        <f>IFERROR(VLOOKUP(B817,'اسماء العملاء'!$A$2:$J$1270,9,FALSE),"")</f>
        <v/>
      </c>
      <c r="G817" s="330" t="str">
        <f>IFERROR(VLOOKUP(B817,'اسماء العملاء'!$A$2:$J$1270,8,FALSE),"")</f>
        <v/>
      </c>
      <c r="H817" s="321" t="str">
        <f>IFERROR(VLOOKUP(B817,'اسماء العملاء'!$A$2:$J$1270,10,FALSE),"")</f>
        <v/>
      </c>
    </row>
    <row r="818" spans="1:8" ht="21.95" customHeight="1">
      <c r="A818" s="326" t="str">
        <f t="shared" ca="1" si="12"/>
        <v/>
      </c>
      <c r="B818" s="324"/>
      <c r="C818" s="125" t="str">
        <f>IFERROR(VLOOKUP(B818,'اسماء العملاء'!$A$2:$E$142,5,FALSE),"")</f>
        <v/>
      </c>
      <c r="D818" s="126" t="str">
        <f>IFERROR(VLOOKUP(B818,'اسماء العملاء'!$A$2:$C$142,2,FALSE),"")</f>
        <v/>
      </c>
      <c r="E818" s="177" t="str">
        <f>IFERROR(VLOOKUP(B818,'اسماء العملاء'!$A$2:$C$142,3,FALSE),"")</f>
        <v/>
      </c>
      <c r="F818" s="330" t="str">
        <f>IFERROR(VLOOKUP(B818,'اسماء العملاء'!$A$2:$J$1270,9,FALSE),"")</f>
        <v/>
      </c>
      <c r="G818" s="330" t="str">
        <f>IFERROR(VLOOKUP(B818,'اسماء العملاء'!$A$2:$J$1270,8,FALSE),"")</f>
        <v/>
      </c>
      <c r="H818" s="321" t="str">
        <f>IFERROR(VLOOKUP(B818,'اسماء العملاء'!$A$2:$J$1270,10,FALSE),"")</f>
        <v/>
      </c>
    </row>
    <row r="819" spans="1:8" ht="21.95" customHeight="1">
      <c r="A819" s="326" t="str">
        <f t="shared" ca="1" si="12"/>
        <v/>
      </c>
      <c r="B819" s="324"/>
      <c r="C819" s="125" t="str">
        <f>IFERROR(VLOOKUP(B819,'اسماء العملاء'!$A$2:$E$142,5,FALSE),"")</f>
        <v/>
      </c>
      <c r="D819" s="126" t="str">
        <f>IFERROR(VLOOKUP(B819,'اسماء العملاء'!$A$2:$C$142,2,FALSE),"")</f>
        <v/>
      </c>
      <c r="E819" s="177" t="str">
        <f>IFERROR(VLOOKUP(B819,'اسماء العملاء'!$A$2:$C$142,3,FALSE),"")</f>
        <v/>
      </c>
      <c r="F819" s="330" t="str">
        <f>IFERROR(VLOOKUP(B819,'اسماء العملاء'!$A$2:$J$1270,9,FALSE),"")</f>
        <v/>
      </c>
      <c r="G819" s="330" t="str">
        <f>IFERROR(VLOOKUP(B819,'اسماء العملاء'!$A$2:$J$1270,8,FALSE),"")</f>
        <v/>
      </c>
      <c r="H819" s="321" t="str">
        <f>IFERROR(VLOOKUP(B819,'اسماء العملاء'!$A$2:$J$1270,10,FALSE),"")</f>
        <v/>
      </c>
    </row>
    <row r="820" spans="1:8" ht="21.95" customHeight="1">
      <c r="A820" s="326" t="str">
        <f t="shared" ca="1" si="12"/>
        <v/>
      </c>
      <c r="B820" s="324"/>
      <c r="C820" s="125" t="str">
        <f>IFERROR(VLOOKUP(B820,'اسماء العملاء'!$A$2:$E$142,5,FALSE),"")</f>
        <v/>
      </c>
      <c r="D820" s="126" t="str">
        <f>IFERROR(VLOOKUP(B820,'اسماء العملاء'!$A$2:$C$142,2,FALSE),"")</f>
        <v/>
      </c>
      <c r="E820" s="177" t="str">
        <f>IFERROR(VLOOKUP(B820,'اسماء العملاء'!$A$2:$C$142,3,FALSE),"")</f>
        <v/>
      </c>
      <c r="F820" s="330" t="str">
        <f>IFERROR(VLOOKUP(B820,'اسماء العملاء'!$A$2:$J$1270,9,FALSE),"")</f>
        <v/>
      </c>
      <c r="G820" s="330" t="str">
        <f>IFERROR(VLOOKUP(B820,'اسماء العملاء'!$A$2:$J$1270,8,FALSE),"")</f>
        <v/>
      </c>
      <c r="H820" s="321" t="str">
        <f>IFERROR(VLOOKUP(B820,'اسماء العملاء'!$A$2:$J$1270,10,FALSE),"")</f>
        <v/>
      </c>
    </row>
    <row r="821" spans="1:8" ht="21.95" customHeight="1">
      <c r="A821" s="326" t="str">
        <f t="shared" ca="1" si="12"/>
        <v/>
      </c>
      <c r="B821" s="324"/>
      <c r="C821" s="125" t="str">
        <f>IFERROR(VLOOKUP(B821,'اسماء العملاء'!$A$2:$E$142,5,FALSE),"")</f>
        <v/>
      </c>
      <c r="D821" s="126" t="str">
        <f>IFERROR(VLOOKUP(B821,'اسماء العملاء'!$A$2:$C$142,2,FALSE),"")</f>
        <v/>
      </c>
      <c r="E821" s="177" t="str">
        <f>IFERROR(VLOOKUP(B821,'اسماء العملاء'!$A$2:$C$142,3,FALSE),"")</f>
        <v/>
      </c>
      <c r="F821" s="330" t="str">
        <f>IFERROR(VLOOKUP(B821,'اسماء العملاء'!$A$2:$J$1270,9,FALSE),"")</f>
        <v/>
      </c>
      <c r="G821" s="330" t="str">
        <f>IFERROR(VLOOKUP(B821,'اسماء العملاء'!$A$2:$J$1270,8,FALSE),"")</f>
        <v/>
      </c>
      <c r="H821" s="321" t="str">
        <f>IFERROR(VLOOKUP(B821,'اسماء العملاء'!$A$2:$J$1270,10,FALSE),"")</f>
        <v/>
      </c>
    </row>
    <row r="822" spans="1:8" ht="21.95" customHeight="1">
      <c r="A822" s="326" t="str">
        <f t="shared" ca="1" si="12"/>
        <v/>
      </c>
      <c r="B822" s="324"/>
      <c r="C822" s="125" t="str">
        <f>IFERROR(VLOOKUP(B822,'اسماء العملاء'!$A$2:$E$142,5,FALSE),"")</f>
        <v/>
      </c>
      <c r="D822" s="126" t="str">
        <f>IFERROR(VLOOKUP(B822,'اسماء العملاء'!$A$2:$C$142,2,FALSE),"")</f>
        <v/>
      </c>
      <c r="E822" s="177" t="str">
        <f>IFERROR(VLOOKUP(B822,'اسماء العملاء'!$A$2:$C$142,3,FALSE),"")</f>
        <v/>
      </c>
      <c r="F822" s="330" t="str">
        <f>IFERROR(VLOOKUP(B822,'اسماء العملاء'!$A$2:$J$1270,9,FALSE),"")</f>
        <v/>
      </c>
      <c r="G822" s="330" t="str">
        <f>IFERROR(VLOOKUP(B822,'اسماء العملاء'!$A$2:$J$1270,8,FALSE),"")</f>
        <v/>
      </c>
      <c r="H822" s="321" t="str">
        <f>IFERROR(VLOOKUP(B822,'اسماء العملاء'!$A$2:$J$1270,10,FALSE),"")</f>
        <v/>
      </c>
    </row>
    <row r="823" spans="1:8" ht="21.95" customHeight="1">
      <c r="A823" s="326" t="str">
        <f t="shared" ca="1" si="12"/>
        <v/>
      </c>
      <c r="B823" s="324"/>
      <c r="C823" s="125" t="str">
        <f>IFERROR(VLOOKUP(B823,'اسماء العملاء'!$A$2:$E$142,5,FALSE),"")</f>
        <v/>
      </c>
      <c r="D823" s="126" t="str">
        <f>IFERROR(VLOOKUP(B823,'اسماء العملاء'!$A$2:$C$142,2,FALSE),"")</f>
        <v/>
      </c>
      <c r="E823" s="177" t="str">
        <f>IFERROR(VLOOKUP(B823,'اسماء العملاء'!$A$2:$C$142,3,FALSE),"")</f>
        <v/>
      </c>
      <c r="F823" s="330" t="str">
        <f>IFERROR(VLOOKUP(B823,'اسماء العملاء'!$A$2:$J$1270,9,FALSE),"")</f>
        <v/>
      </c>
      <c r="G823" s="330" t="str">
        <f>IFERROR(VLOOKUP(B823,'اسماء العملاء'!$A$2:$J$1270,8,FALSE),"")</f>
        <v/>
      </c>
      <c r="H823" s="321" t="str">
        <f>IFERROR(VLOOKUP(B823,'اسماء العملاء'!$A$2:$J$1270,10,FALSE),"")</f>
        <v/>
      </c>
    </row>
    <row r="824" spans="1:8" ht="21.95" customHeight="1">
      <c r="A824" s="326" t="str">
        <f t="shared" ca="1" si="12"/>
        <v/>
      </c>
      <c r="B824" s="324"/>
      <c r="C824" s="125" t="str">
        <f>IFERROR(VLOOKUP(B824,'اسماء العملاء'!$A$2:$E$142,5,FALSE),"")</f>
        <v/>
      </c>
      <c r="D824" s="126" t="str">
        <f>IFERROR(VLOOKUP(B824,'اسماء العملاء'!$A$2:$C$142,2,FALSE),"")</f>
        <v/>
      </c>
      <c r="E824" s="177" t="str">
        <f>IFERROR(VLOOKUP(B824,'اسماء العملاء'!$A$2:$C$142,3,FALSE),"")</f>
        <v/>
      </c>
      <c r="F824" s="330" t="str">
        <f>IFERROR(VLOOKUP(B824,'اسماء العملاء'!$A$2:$J$1270,9,FALSE),"")</f>
        <v/>
      </c>
      <c r="G824" s="330" t="str">
        <f>IFERROR(VLOOKUP(B824,'اسماء العملاء'!$A$2:$J$1270,8,FALSE),"")</f>
        <v/>
      </c>
      <c r="H824" s="321" t="str">
        <f>IFERROR(VLOOKUP(B824,'اسماء العملاء'!$A$2:$J$1270,10,FALSE),"")</f>
        <v/>
      </c>
    </row>
    <row r="825" spans="1:8" ht="21.95" customHeight="1">
      <c r="A825" s="326" t="str">
        <f t="shared" ca="1" si="12"/>
        <v/>
      </c>
      <c r="B825" s="324"/>
      <c r="C825" s="125" t="str">
        <f>IFERROR(VLOOKUP(B825,'اسماء العملاء'!$A$2:$E$142,5,FALSE),"")</f>
        <v/>
      </c>
      <c r="D825" s="126" t="str">
        <f>IFERROR(VLOOKUP(B825,'اسماء العملاء'!$A$2:$C$142,2,FALSE),"")</f>
        <v/>
      </c>
      <c r="E825" s="177" t="str">
        <f>IFERROR(VLOOKUP(B825,'اسماء العملاء'!$A$2:$C$142,3,FALSE),"")</f>
        <v/>
      </c>
      <c r="F825" s="330" t="str">
        <f>IFERROR(VLOOKUP(B825,'اسماء العملاء'!$A$2:$J$1270,9,FALSE),"")</f>
        <v/>
      </c>
      <c r="G825" s="330" t="str">
        <f>IFERROR(VLOOKUP(B825,'اسماء العملاء'!$A$2:$J$1270,8,FALSE),"")</f>
        <v/>
      </c>
      <c r="H825" s="321" t="str">
        <f>IFERROR(VLOOKUP(B825,'اسماء العملاء'!$A$2:$J$1270,10,FALSE),"")</f>
        <v/>
      </c>
    </row>
    <row r="826" spans="1:8" ht="21.95" customHeight="1">
      <c r="A826" s="326" t="str">
        <f t="shared" ca="1" si="12"/>
        <v/>
      </c>
      <c r="B826" s="324"/>
      <c r="C826" s="125" t="str">
        <f>IFERROR(VLOOKUP(B826,'اسماء العملاء'!$A$2:$E$142,5,FALSE),"")</f>
        <v/>
      </c>
      <c r="D826" s="126" t="str">
        <f>IFERROR(VLOOKUP(B826,'اسماء العملاء'!$A$2:$C$142,2,FALSE),"")</f>
        <v/>
      </c>
      <c r="E826" s="177" t="str">
        <f>IFERROR(VLOOKUP(B826,'اسماء العملاء'!$A$2:$C$142,3,FALSE),"")</f>
        <v/>
      </c>
      <c r="F826" s="330" t="str">
        <f>IFERROR(VLOOKUP(B826,'اسماء العملاء'!$A$2:$J$1270,9,FALSE),"")</f>
        <v/>
      </c>
      <c r="G826" s="330" t="str">
        <f>IFERROR(VLOOKUP(B826,'اسماء العملاء'!$A$2:$J$1270,8,FALSE),"")</f>
        <v/>
      </c>
      <c r="H826" s="321" t="str">
        <f>IFERROR(VLOOKUP(B826,'اسماء العملاء'!$A$2:$J$1270,10,FALSE),"")</f>
        <v/>
      </c>
    </row>
    <row r="827" spans="1:8" ht="21.95" customHeight="1">
      <c r="A827" s="326" t="str">
        <f t="shared" ca="1" si="12"/>
        <v/>
      </c>
      <c r="B827" s="324"/>
      <c r="C827" s="125" t="str">
        <f>IFERROR(VLOOKUP(B827,'اسماء العملاء'!$A$2:$E$142,5,FALSE),"")</f>
        <v/>
      </c>
      <c r="D827" s="126" t="str">
        <f>IFERROR(VLOOKUP(B827,'اسماء العملاء'!$A$2:$C$142,2,FALSE),"")</f>
        <v/>
      </c>
      <c r="E827" s="177" t="str">
        <f>IFERROR(VLOOKUP(B827,'اسماء العملاء'!$A$2:$C$142,3,FALSE),"")</f>
        <v/>
      </c>
      <c r="F827" s="330" t="str">
        <f>IFERROR(VLOOKUP(B827,'اسماء العملاء'!$A$2:$J$1270,9,FALSE),"")</f>
        <v/>
      </c>
      <c r="G827" s="330" t="str">
        <f>IFERROR(VLOOKUP(B827,'اسماء العملاء'!$A$2:$J$1270,8,FALSE),"")</f>
        <v/>
      </c>
      <c r="H827" s="321" t="str">
        <f>IFERROR(VLOOKUP(B827,'اسماء العملاء'!$A$2:$J$1270,10,FALSE),"")</f>
        <v/>
      </c>
    </row>
    <row r="828" spans="1:8" ht="21.95" customHeight="1">
      <c r="A828" s="326" t="str">
        <f t="shared" ca="1" si="12"/>
        <v/>
      </c>
      <c r="B828" s="324"/>
      <c r="C828" s="125" t="str">
        <f>IFERROR(VLOOKUP(B828,'اسماء العملاء'!$A$2:$E$142,5,FALSE),"")</f>
        <v/>
      </c>
      <c r="D828" s="126" t="str">
        <f>IFERROR(VLOOKUP(B828,'اسماء العملاء'!$A$2:$C$142,2,FALSE),"")</f>
        <v/>
      </c>
      <c r="E828" s="177" t="str">
        <f>IFERROR(VLOOKUP(B828,'اسماء العملاء'!$A$2:$C$142,3,FALSE),"")</f>
        <v/>
      </c>
      <c r="F828" s="330" t="str">
        <f>IFERROR(VLOOKUP(B828,'اسماء العملاء'!$A$2:$J$1270,9,FALSE),"")</f>
        <v/>
      </c>
      <c r="G828" s="330" t="str">
        <f>IFERROR(VLOOKUP(B828,'اسماء العملاء'!$A$2:$J$1270,8,FALSE),"")</f>
        <v/>
      </c>
      <c r="H828" s="321" t="str">
        <f>IFERROR(VLOOKUP(B828,'اسماء العملاء'!$A$2:$J$1270,10,FALSE),"")</f>
        <v/>
      </c>
    </row>
    <row r="829" spans="1:8" ht="21.95" customHeight="1">
      <c r="A829" s="326" t="str">
        <f t="shared" ca="1" si="12"/>
        <v/>
      </c>
      <c r="B829" s="324"/>
      <c r="C829" s="125" t="str">
        <f>IFERROR(VLOOKUP(B829,'اسماء العملاء'!$A$2:$E$142,5,FALSE),"")</f>
        <v/>
      </c>
      <c r="D829" s="126" t="str">
        <f>IFERROR(VLOOKUP(B829,'اسماء العملاء'!$A$2:$C$142,2,FALSE),"")</f>
        <v/>
      </c>
      <c r="E829" s="177" t="str">
        <f>IFERROR(VLOOKUP(B829,'اسماء العملاء'!$A$2:$C$142,3,FALSE),"")</f>
        <v/>
      </c>
      <c r="F829" s="330" t="str">
        <f>IFERROR(VLOOKUP(B829,'اسماء العملاء'!$A$2:$J$1270,9,FALSE),"")</f>
        <v/>
      </c>
      <c r="G829" s="330" t="str">
        <f>IFERROR(VLOOKUP(B829,'اسماء العملاء'!$A$2:$J$1270,8,FALSE),"")</f>
        <v/>
      </c>
      <c r="H829" s="321" t="str">
        <f>IFERROR(VLOOKUP(B829,'اسماء العملاء'!$A$2:$J$1270,10,FALSE),"")</f>
        <v/>
      </c>
    </row>
    <row r="830" spans="1:8" ht="21.95" customHeight="1">
      <c r="A830" s="326" t="str">
        <f t="shared" ca="1" si="12"/>
        <v/>
      </c>
      <c r="B830" s="324"/>
      <c r="C830" s="125" t="str">
        <f>IFERROR(VLOOKUP(B830,'اسماء العملاء'!$A$2:$E$142,5,FALSE),"")</f>
        <v/>
      </c>
      <c r="D830" s="126" t="str">
        <f>IFERROR(VLOOKUP(B830,'اسماء العملاء'!$A$2:$C$142,2,FALSE),"")</f>
        <v/>
      </c>
      <c r="E830" s="177" t="str">
        <f>IFERROR(VLOOKUP(B830,'اسماء العملاء'!$A$2:$C$142,3,FALSE),"")</f>
        <v/>
      </c>
      <c r="F830" s="330" t="str">
        <f>IFERROR(VLOOKUP(B830,'اسماء العملاء'!$A$2:$J$1270,9,FALSE),"")</f>
        <v/>
      </c>
      <c r="G830" s="330" t="str">
        <f>IFERROR(VLOOKUP(B830,'اسماء العملاء'!$A$2:$J$1270,8,FALSE),"")</f>
        <v/>
      </c>
      <c r="H830" s="321" t="str">
        <f>IFERROR(VLOOKUP(B830,'اسماء العملاء'!$A$2:$J$1270,10,FALSE),"")</f>
        <v/>
      </c>
    </row>
    <row r="831" spans="1:8" ht="21.95" customHeight="1">
      <c r="A831" s="326" t="str">
        <f t="shared" ca="1" si="12"/>
        <v/>
      </c>
      <c r="B831" s="324"/>
      <c r="C831" s="125" t="str">
        <f>IFERROR(VLOOKUP(B831,'اسماء العملاء'!$A$2:$E$142,5,FALSE),"")</f>
        <v/>
      </c>
      <c r="D831" s="126" t="str">
        <f>IFERROR(VLOOKUP(B831,'اسماء العملاء'!$A$2:$C$142,2,FALSE),"")</f>
        <v/>
      </c>
      <c r="E831" s="177" t="str">
        <f>IFERROR(VLOOKUP(B831,'اسماء العملاء'!$A$2:$C$142,3,FALSE),"")</f>
        <v/>
      </c>
      <c r="F831" s="330" t="str">
        <f>IFERROR(VLOOKUP(B831,'اسماء العملاء'!$A$2:$J$1270,9,FALSE),"")</f>
        <v/>
      </c>
      <c r="G831" s="330" t="str">
        <f>IFERROR(VLOOKUP(B831,'اسماء العملاء'!$A$2:$J$1270,8,FALSE),"")</f>
        <v/>
      </c>
      <c r="H831" s="321" t="str">
        <f>IFERROR(VLOOKUP(B831,'اسماء العملاء'!$A$2:$J$1270,10,FALSE),"")</f>
        <v/>
      </c>
    </row>
    <row r="832" spans="1:8" ht="21.95" customHeight="1">
      <c r="A832" s="326" t="str">
        <f t="shared" ca="1" si="12"/>
        <v/>
      </c>
      <c r="B832" s="324"/>
      <c r="C832" s="125" t="str">
        <f>IFERROR(VLOOKUP(B832,'اسماء العملاء'!$A$2:$E$142,5,FALSE),"")</f>
        <v/>
      </c>
      <c r="D832" s="126" t="str">
        <f>IFERROR(VLOOKUP(B832,'اسماء العملاء'!$A$2:$C$142,2,FALSE),"")</f>
        <v/>
      </c>
      <c r="E832" s="177" t="str">
        <f>IFERROR(VLOOKUP(B832,'اسماء العملاء'!$A$2:$C$142,3,FALSE),"")</f>
        <v/>
      </c>
      <c r="F832" s="330" t="str">
        <f>IFERROR(VLOOKUP(B832,'اسماء العملاء'!$A$2:$J$1270,9,FALSE),"")</f>
        <v/>
      </c>
      <c r="G832" s="330" t="str">
        <f>IFERROR(VLOOKUP(B832,'اسماء العملاء'!$A$2:$J$1270,8,FALSE),"")</f>
        <v/>
      </c>
      <c r="H832" s="321" t="str">
        <f>IFERROR(VLOOKUP(B832,'اسماء العملاء'!$A$2:$J$1270,10,FALSE),"")</f>
        <v/>
      </c>
    </row>
    <row r="833" spans="1:8" ht="21.95" customHeight="1">
      <c r="A833" s="326" t="str">
        <f t="shared" ca="1" si="12"/>
        <v/>
      </c>
      <c r="B833" s="324"/>
      <c r="C833" s="125" t="str">
        <f>IFERROR(VLOOKUP(B833,'اسماء العملاء'!$A$2:$E$142,5,FALSE),"")</f>
        <v/>
      </c>
      <c r="D833" s="126" t="str">
        <f>IFERROR(VLOOKUP(B833,'اسماء العملاء'!$A$2:$C$142,2,FALSE),"")</f>
        <v/>
      </c>
      <c r="E833" s="177" t="str">
        <f>IFERROR(VLOOKUP(B833,'اسماء العملاء'!$A$2:$C$142,3,FALSE),"")</f>
        <v/>
      </c>
      <c r="F833" s="330" t="str">
        <f>IFERROR(VLOOKUP(B833,'اسماء العملاء'!$A$2:$J$1270,9,FALSE),"")</f>
        <v/>
      </c>
      <c r="G833" s="330" t="str">
        <f>IFERROR(VLOOKUP(B833,'اسماء العملاء'!$A$2:$J$1270,8,FALSE),"")</f>
        <v/>
      </c>
      <c r="H833" s="321" t="str">
        <f>IFERROR(VLOOKUP(B833,'اسماء العملاء'!$A$2:$J$1270,10,FALSE),"")</f>
        <v/>
      </c>
    </row>
    <row r="834" spans="1:8" ht="21.95" customHeight="1">
      <c r="A834" s="326" t="str">
        <f t="shared" ca="1" si="12"/>
        <v/>
      </c>
      <c r="B834" s="324"/>
      <c r="C834" s="125" t="str">
        <f>IFERROR(VLOOKUP(B834,'اسماء العملاء'!$A$2:$E$142,5,FALSE),"")</f>
        <v/>
      </c>
      <c r="D834" s="126" t="str">
        <f>IFERROR(VLOOKUP(B834,'اسماء العملاء'!$A$2:$C$142,2,FALSE),"")</f>
        <v/>
      </c>
      <c r="E834" s="177" t="str">
        <f>IFERROR(VLOOKUP(B834,'اسماء العملاء'!$A$2:$C$142,3,FALSE),"")</f>
        <v/>
      </c>
      <c r="F834" s="330" t="str">
        <f>IFERROR(VLOOKUP(B834,'اسماء العملاء'!$A$2:$J$1270,9,FALSE),"")</f>
        <v/>
      </c>
      <c r="G834" s="330" t="str">
        <f>IFERROR(VLOOKUP(B834,'اسماء العملاء'!$A$2:$J$1270,8,FALSE),"")</f>
        <v/>
      </c>
      <c r="H834" s="321" t="str">
        <f>IFERROR(VLOOKUP(B834,'اسماء العملاء'!$A$2:$J$1270,10,FALSE),"")</f>
        <v/>
      </c>
    </row>
    <row r="835" spans="1:8" ht="21.95" customHeight="1">
      <c r="A835" s="326" t="str">
        <f t="shared" ca="1" si="12"/>
        <v/>
      </c>
      <c r="B835" s="324"/>
      <c r="C835" s="125" t="str">
        <f>IFERROR(VLOOKUP(B835,'اسماء العملاء'!$A$2:$E$142,5,FALSE),"")</f>
        <v/>
      </c>
      <c r="D835" s="126" t="str">
        <f>IFERROR(VLOOKUP(B835,'اسماء العملاء'!$A$2:$C$142,2,FALSE),"")</f>
        <v/>
      </c>
      <c r="E835" s="177" t="str">
        <f>IFERROR(VLOOKUP(B835,'اسماء العملاء'!$A$2:$C$142,3,FALSE),"")</f>
        <v/>
      </c>
      <c r="F835" s="330" t="str">
        <f>IFERROR(VLOOKUP(B835,'اسماء العملاء'!$A$2:$J$1270,9,FALSE),"")</f>
        <v/>
      </c>
      <c r="G835" s="330" t="str">
        <f>IFERROR(VLOOKUP(B835,'اسماء العملاء'!$A$2:$J$1270,8,FALSE),"")</f>
        <v/>
      </c>
      <c r="H835" s="321" t="str">
        <f>IFERROR(VLOOKUP(B835,'اسماء العملاء'!$A$2:$J$1270,10,FALSE),"")</f>
        <v/>
      </c>
    </row>
    <row r="836" spans="1:8" ht="21.95" customHeight="1">
      <c r="A836" s="326" t="str">
        <f t="shared" ref="A836:A899" ca="1" si="13">IF(B836="","",TODAY())</f>
        <v/>
      </c>
      <c r="B836" s="324"/>
      <c r="C836" s="125" t="str">
        <f>IFERROR(VLOOKUP(B836,'اسماء العملاء'!$A$2:$E$142,5,FALSE),"")</f>
        <v/>
      </c>
      <c r="D836" s="126" t="str">
        <f>IFERROR(VLOOKUP(B836,'اسماء العملاء'!$A$2:$C$142,2,FALSE),"")</f>
        <v/>
      </c>
      <c r="E836" s="177" t="str">
        <f>IFERROR(VLOOKUP(B836,'اسماء العملاء'!$A$2:$C$142,3,FALSE),"")</f>
        <v/>
      </c>
      <c r="F836" s="330" t="str">
        <f>IFERROR(VLOOKUP(B836,'اسماء العملاء'!$A$2:$J$1270,9,FALSE),"")</f>
        <v/>
      </c>
      <c r="G836" s="330" t="str">
        <f>IFERROR(VLOOKUP(B836,'اسماء العملاء'!$A$2:$J$1270,8,FALSE),"")</f>
        <v/>
      </c>
      <c r="H836" s="321" t="str">
        <f>IFERROR(VLOOKUP(B836,'اسماء العملاء'!$A$2:$J$1270,10,FALSE),"")</f>
        <v/>
      </c>
    </row>
    <row r="837" spans="1:8" ht="21.95" customHeight="1">
      <c r="A837" s="326" t="str">
        <f t="shared" ca="1" si="13"/>
        <v/>
      </c>
      <c r="B837" s="324"/>
      <c r="C837" s="125" t="str">
        <f>IFERROR(VLOOKUP(B837,'اسماء العملاء'!$A$2:$E$142,5,FALSE),"")</f>
        <v/>
      </c>
      <c r="D837" s="126" t="str">
        <f>IFERROR(VLOOKUP(B837,'اسماء العملاء'!$A$2:$C$142,2,FALSE),"")</f>
        <v/>
      </c>
      <c r="E837" s="177" t="str">
        <f>IFERROR(VLOOKUP(B837,'اسماء العملاء'!$A$2:$C$142,3,FALSE),"")</f>
        <v/>
      </c>
      <c r="F837" s="330" t="str">
        <f>IFERROR(VLOOKUP(B837,'اسماء العملاء'!$A$2:$J$1270,9,FALSE),"")</f>
        <v/>
      </c>
      <c r="G837" s="330" t="str">
        <f>IFERROR(VLOOKUP(B837,'اسماء العملاء'!$A$2:$J$1270,8,FALSE),"")</f>
        <v/>
      </c>
      <c r="H837" s="321" t="str">
        <f>IFERROR(VLOOKUP(B837,'اسماء العملاء'!$A$2:$J$1270,10,FALSE),"")</f>
        <v/>
      </c>
    </row>
    <row r="838" spans="1:8" ht="21.95" customHeight="1">
      <c r="A838" s="326" t="str">
        <f t="shared" ca="1" si="13"/>
        <v/>
      </c>
      <c r="B838" s="324"/>
      <c r="C838" s="125" t="str">
        <f>IFERROR(VLOOKUP(B838,'اسماء العملاء'!$A$2:$E$142,5,FALSE),"")</f>
        <v/>
      </c>
      <c r="D838" s="126" t="str">
        <f>IFERROR(VLOOKUP(B838,'اسماء العملاء'!$A$2:$C$142,2,FALSE),"")</f>
        <v/>
      </c>
      <c r="E838" s="177" t="str">
        <f>IFERROR(VLOOKUP(B838,'اسماء العملاء'!$A$2:$C$142,3,FALSE),"")</f>
        <v/>
      </c>
      <c r="F838" s="330" t="str">
        <f>IFERROR(VLOOKUP(B838,'اسماء العملاء'!$A$2:$J$1270,9,FALSE),"")</f>
        <v/>
      </c>
      <c r="G838" s="330" t="str">
        <f>IFERROR(VLOOKUP(B838,'اسماء العملاء'!$A$2:$J$1270,8,FALSE),"")</f>
        <v/>
      </c>
      <c r="H838" s="321" t="str">
        <f>IFERROR(VLOOKUP(B838,'اسماء العملاء'!$A$2:$J$1270,10,FALSE),"")</f>
        <v/>
      </c>
    </row>
    <row r="839" spans="1:8" ht="21.95" customHeight="1">
      <c r="A839" s="326" t="str">
        <f t="shared" ca="1" si="13"/>
        <v/>
      </c>
      <c r="B839" s="324"/>
      <c r="C839" s="125" t="str">
        <f>IFERROR(VLOOKUP(B839,'اسماء العملاء'!$A$2:$E$142,5,FALSE),"")</f>
        <v/>
      </c>
      <c r="D839" s="126" t="str">
        <f>IFERROR(VLOOKUP(B839,'اسماء العملاء'!$A$2:$C$142,2,FALSE),"")</f>
        <v/>
      </c>
      <c r="E839" s="177" t="str">
        <f>IFERROR(VLOOKUP(B839,'اسماء العملاء'!$A$2:$C$142,3,FALSE),"")</f>
        <v/>
      </c>
      <c r="F839" s="330" t="str">
        <f>IFERROR(VLOOKUP(B839,'اسماء العملاء'!$A$2:$J$1270,9,FALSE),"")</f>
        <v/>
      </c>
      <c r="G839" s="330" t="str">
        <f>IFERROR(VLOOKUP(B839,'اسماء العملاء'!$A$2:$J$1270,8,FALSE),"")</f>
        <v/>
      </c>
      <c r="H839" s="321" t="str">
        <f>IFERROR(VLOOKUP(B839,'اسماء العملاء'!$A$2:$J$1270,10,FALSE),"")</f>
        <v/>
      </c>
    </row>
    <row r="840" spans="1:8" ht="21.95" customHeight="1">
      <c r="A840" s="326" t="str">
        <f t="shared" ca="1" si="13"/>
        <v/>
      </c>
      <c r="B840" s="324"/>
      <c r="C840" s="125" t="str">
        <f>IFERROR(VLOOKUP(B840,'اسماء العملاء'!$A$2:$E$142,5,FALSE),"")</f>
        <v/>
      </c>
      <c r="D840" s="126" t="str">
        <f>IFERROR(VLOOKUP(B840,'اسماء العملاء'!$A$2:$C$142,2,FALSE),"")</f>
        <v/>
      </c>
      <c r="E840" s="177" t="str">
        <f>IFERROR(VLOOKUP(B840,'اسماء العملاء'!$A$2:$C$142,3,FALSE),"")</f>
        <v/>
      </c>
      <c r="F840" s="330" t="str">
        <f>IFERROR(VLOOKUP(B840,'اسماء العملاء'!$A$2:$J$1270,9,FALSE),"")</f>
        <v/>
      </c>
      <c r="G840" s="330" t="str">
        <f>IFERROR(VLOOKUP(B840,'اسماء العملاء'!$A$2:$J$1270,8,FALSE),"")</f>
        <v/>
      </c>
      <c r="H840" s="321" t="str">
        <f>IFERROR(VLOOKUP(B840,'اسماء العملاء'!$A$2:$J$1270,10,FALSE),"")</f>
        <v/>
      </c>
    </row>
    <row r="841" spans="1:8" ht="21.95" customHeight="1">
      <c r="A841" s="326" t="str">
        <f t="shared" ca="1" si="13"/>
        <v/>
      </c>
      <c r="B841" s="324"/>
      <c r="C841" s="125" t="str">
        <f>IFERROR(VLOOKUP(B841,'اسماء العملاء'!$A$2:$E$142,5,FALSE),"")</f>
        <v/>
      </c>
      <c r="D841" s="126" t="str">
        <f>IFERROR(VLOOKUP(B841,'اسماء العملاء'!$A$2:$C$142,2,FALSE),"")</f>
        <v/>
      </c>
      <c r="E841" s="177" t="str">
        <f>IFERROR(VLOOKUP(B841,'اسماء العملاء'!$A$2:$C$142,3,FALSE),"")</f>
        <v/>
      </c>
      <c r="F841" s="330" t="str">
        <f>IFERROR(VLOOKUP(B841,'اسماء العملاء'!$A$2:$J$1270,9,FALSE),"")</f>
        <v/>
      </c>
      <c r="G841" s="330" t="str">
        <f>IFERROR(VLOOKUP(B841,'اسماء العملاء'!$A$2:$J$1270,8,FALSE),"")</f>
        <v/>
      </c>
      <c r="H841" s="321" t="str">
        <f>IFERROR(VLOOKUP(B841,'اسماء العملاء'!$A$2:$J$1270,10,FALSE),"")</f>
        <v/>
      </c>
    </row>
    <row r="842" spans="1:8" ht="21.95" customHeight="1">
      <c r="A842" s="326" t="str">
        <f t="shared" ca="1" si="13"/>
        <v/>
      </c>
      <c r="B842" s="324"/>
      <c r="C842" s="125" t="str">
        <f>IFERROR(VLOOKUP(B842,'اسماء العملاء'!$A$2:$E$142,5,FALSE),"")</f>
        <v/>
      </c>
      <c r="D842" s="126" t="str">
        <f>IFERROR(VLOOKUP(B842,'اسماء العملاء'!$A$2:$C$142,2,FALSE),"")</f>
        <v/>
      </c>
      <c r="E842" s="177" t="str">
        <f>IFERROR(VLOOKUP(B842,'اسماء العملاء'!$A$2:$C$142,3,FALSE),"")</f>
        <v/>
      </c>
      <c r="F842" s="330" t="str">
        <f>IFERROR(VLOOKUP(B842,'اسماء العملاء'!$A$2:$J$1270,9,FALSE),"")</f>
        <v/>
      </c>
      <c r="G842" s="330" t="str">
        <f>IFERROR(VLOOKUP(B842,'اسماء العملاء'!$A$2:$J$1270,8,FALSE),"")</f>
        <v/>
      </c>
      <c r="H842" s="321" t="str">
        <f>IFERROR(VLOOKUP(B842,'اسماء العملاء'!$A$2:$J$1270,10,FALSE),"")</f>
        <v/>
      </c>
    </row>
    <row r="843" spans="1:8" ht="21.95" customHeight="1">
      <c r="A843" s="326" t="str">
        <f t="shared" ca="1" si="13"/>
        <v/>
      </c>
      <c r="B843" s="324"/>
      <c r="C843" s="125" t="str">
        <f>IFERROR(VLOOKUP(B843,'اسماء العملاء'!$A$2:$E$142,5,FALSE),"")</f>
        <v/>
      </c>
      <c r="D843" s="126" t="str">
        <f>IFERROR(VLOOKUP(B843,'اسماء العملاء'!$A$2:$C$142,2,FALSE),"")</f>
        <v/>
      </c>
      <c r="E843" s="177" t="str">
        <f>IFERROR(VLOOKUP(B843,'اسماء العملاء'!$A$2:$C$142,3,FALSE),"")</f>
        <v/>
      </c>
      <c r="F843" s="330" t="str">
        <f>IFERROR(VLOOKUP(B843,'اسماء العملاء'!$A$2:$J$1270,9,FALSE),"")</f>
        <v/>
      </c>
      <c r="G843" s="330" t="str">
        <f>IFERROR(VLOOKUP(B843,'اسماء العملاء'!$A$2:$J$1270,8,FALSE),"")</f>
        <v/>
      </c>
      <c r="H843" s="321" t="str">
        <f>IFERROR(VLOOKUP(B843,'اسماء العملاء'!$A$2:$J$1270,10,FALSE),"")</f>
        <v/>
      </c>
    </row>
    <row r="844" spans="1:8" ht="21.95" customHeight="1">
      <c r="A844" s="326" t="str">
        <f t="shared" ca="1" si="13"/>
        <v/>
      </c>
      <c r="B844" s="324"/>
      <c r="C844" s="125" t="str">
        <f>IFERROR(VLOOKUP(B844,'اسماء العملاء'!$A$2:$E$142,5,FALSE),"")</f>
        <v/>
      </c>
      <c r="D844" s="126" t="str">
        <f>IFERROR(VLOOKUP(B844,'اسماء العملاء'!$A$2:$C$142,2,FALSE),"")</f>
        <v/>
      </c>
      <c r="E844" s="177" t="str">
        <f>IFERROR(VLOOKUP(B844,'اسماء العملاء'!$A$2:$C$142,3,FALSE),"")</f>
        <v/>
      </c>
      <c r="F844" s="330" t="str">
        <f>IFERROR(VLOOKUP(B844,'اسماء العملاء'!$A$2:$J$1270,9,FALSE),"")</f>
        <v/>
      </c>
      <c r="G844" s="330" t="str">
        <f>IFERROR(VLOOKUP(B844,'اسماء العملاء'!$A$2:$J$1270,8,FALSE),"")</f>
        <v/>
      </c>
      <c r="H844" s="321" t="str">
        <f>IFERROR(VLOOKUP(B844,'اسماء العملاء'!$A$2:$J$1270,10,FALSE),"")</f>
        <v/>
      </c>
    </row>
    <row r="845" spans="1:8" ht="21.95" customHeight="1">
      <c r="A845" s="326" t="str">
        <f t="shared" ca="1" si="13"/>
        <v/>
      </c>
      <c r="B845" s="324"/>
      <c r="C845" s="125" t="str">
        <f>IFERROR(VLOOKUP(B845,'اسماء العملاء'!$A$2:$E$142,5,FALSE),"")</f>
        <v/>
      </c>
      <c r="D845" s="126" t="str">
        <f>IFERROR(VLOOKUP(B845,'اسماء العملاء'!$A$2:$C$142,2,FALSE),"")</f>
        <v/>
      </c>
      <c r="E845" s="177" t="str">
        <f>IFERROR(VLOOKUP(B845,'اسماء العملاء'!$A$2:$C$142,3,FALSE),"")</f>
        <v/>
      </c>
      <c r="F845" s="330" t="str">
        <f>IFERROR(VLOOKUP(B845,'اسماء العملاء'!$A$2:$J$1270,9,FALSE),"")</f>
        <v/>
      </c>
      <c r="G845" s="330" t="str">
        <f>IFERROR(VLOOKUP(B845,'اسماء العملاء'!$A$2:$J$1270,8,FALSE),"")</f>
        <v/>
      </c>
      <c r="H845" s="321" t="str">
        <f>IFERROR(VLOOKUP(B845,'اسماء العملاء'!$A$2:$J$1270,10,FALSE),"")</f>
        <v/>
      </c>
    </row>
    <row r="846" spans="1:8" ht="21.95" customHeight="1">
      <c r="A846" s="326" t="str">
        <f t="shared" ca="1" si="13"/>
        <v/>
      </c>
      <c r="B846" s="324"/>
      <c r="C846" s="125" t="str">
        <f>IFERROR(VLOOKUP(B846,'اسماء العملاء'!$A$2:$E$142,5,FALSE),"")</f>
        <v/>
      </c>
      <c r="D846" s="126" t="str">
        <f>IFERROR(VLOOKUP(B846,'اسماء العملاء'!$A$2:$C$142,2,FALSE),"")</f>
        <v/>
      </c>
      <c r="E846" s="177" t="str">
        <f>IFERROR(VLOOKUP(B846,'اسماء العملاء'!$A$2:$C$142,3,FALSE),"")</f>
        <v/>
      </c>
      <c r="F846" s="330" t="str">
        <f>IFERROR(VLOOKUP(B846,'اسماء العملاء'!$A$2:$J$1270,9,FALSE),"")</f>
        <v/>
      </c>
      <c r="G846" s="330" t="str">
        <f>IFERROR(VLOOKUP(B846,'اسماء العملاء'!$A$2:$J$1270,8,FALSE),"")</f>
        <v/>
      </c>
      <c r="H846" s="321" t="str">
        <f>IFERROR(VLOOKUP(B846,'اسماء العملاء'!$A$2:$J$1270,10,FALSE),"")</f>
        <v/>
      </c>
    </row>
    <row r="847" spans="1:8" ht="21.95" customHeight="1">
      <c r="A847" s="326" t="str">
        <f t="shared" ca="1" si="13"/>
        <v/>
      </c>
      <c r="B847" s="324"/>
      <c r="C847" s="125" t="str">
        <f>IFERROR(VLOOKUP(B847,'اسماء العملاء'!$A$2:$E$142,5,FALSE),"")</f>
        <v/>
      </c>
      <c r="D847" s="126" t="str">
        <f>IFERROR(VLOOKUP(B847,'اسماء العملاء'!$A$2:$C$142,2,FALSE),"")</f>
        <v/>
      </c>
      <c r="E847" s="177" t="str">
        <f>IFERROR(VLOOKUP(B847,'اسماء العملاء'!$A$2:$C$142,3,FALSE),"")</f>
        <v/>
      </c>
      <c r="F847" s="330" t="str">
        <f>IFERROR(VLOOKUP(B847,'اسماء العملاء'!$A$2:$J$1270,9,FALSE),"")</f>
        <v/>
      </c>
      <c r="G847" s="330" t="str">
        <f>IFERROR(VLOOKUP(B847,'اسماء العملاء'!$A$2:$J$1270,8,FALSE),"")</f>
        <v/>
      </c>
      <c r="H847" s="321" t="str">
        <f>IFERROR(VLOOKUP(B847,'اسماء العملاء'!$A$2:$J$1270,10,FALSE),"")</f>
        <v/>
      </c>
    </row>
    <row r="848" spans="1:8" ht="21.95" customHeight="1">
      <c r="A848" s="326" t="str">
        <f t="shared" ca="1" si="13"/>
        <v/>
      </c>
      <c r="B848" s="324"/>
      <c r="C848" s="125" t="str">
        <f>IFERROR(VLOOKUP(B848,'اسماء العملاء'!$A$2:$E$142,5,FALSE),"")</f>
        <v/>
      </c>
      <c r="D848" s="126" t="str">
        <f>IFERROR(VLOOKUP(B848,'اسماء العملاء'!$A$2:$C$142,2,FALSE),"")</f>
        <v/>
      </c>
      <c r="E848" s="177" t="str">
        <f>IFERROR(VLOOKUP(B848,'اسماء العملاء'!$A$2:$C$142,3,FALSE),"")</f>
        <v/>
      </c>
      <c r="F848" s="330" t="str">
        <f>IFERROR(VLOOKUP(B848,'اسماء العملاء'!$A$2:$J$1270,9,FALSE),"")</f>
        <v/>
      </c>
      <c r="G848" s="330" t="str">
        <f>IFERROR(VLOOKUP(B848,'اسماء العملاء'!$A$2:$J$1270,8,FALSE),"")</f>
        <v/>
      </c>
      <c r="H848" s="321" t="str">
        <f>IFERROR(VLOOKUP(B848,'اسماء العملاء'!$A$2:$J$1270,10,FALSE),"")</f>
        <v/>
      </c>
    </row>
    <row r="849" spans="1:8" ht="21.95" customHeight="1">
      <c r="A849" s="326" t="str">
        <f t="shared" ca="1" si="13"/>
        <v/>
      </c>
      <c r="B849" s="324"/>
      <c r="C849" s="125" t="str">
        <f>IFERROR(VLOOKUP(B849,'اسماء العملاء'!$A$2:$E$142,5,FALSE),"")</f>
        <v/>
      </c>
      <c r="D849" s="126" t="str">
        <f>IFERROR(VLOOKUP(B849,'اسماء العملاء'!$A$2:$C$142,2,FALSE),"")</f>
        <v/>
      </c>
      <c r="E849" s="177" t="str">
        <f>IFERROR(VLOOKUP(B849,'اسماء العملاء'!$A$2:$C$142,3,FALSE),"")</f>
        <v/>
      </c>
      <c r="F849" s="330" t="str">
        <f>IFERROR(VLOOKUP(B849,'اسماء العملاء'!$A$2:$J$1270,9,FALSE),"")</f>
        <v/>
      </c>
      <c r="G849" s="330" t="str">
        <f>IFERROR(VLOOKUP(B849,'اسماء العملاء'!$A$2:$J$1270,8,FALSE),"")</f>
        <v/>
      </c>
      <c r="H849" s="321" t="str">
        <f>IFERROR(VLOOKUP(B849,'اسماء العملاء'!$A$2:$J$1270,10,FALSE),"")</f>
        <v/>
      </c>
    </row>
    <row r="850" spans="1:8" ht="21.95" customHeight="1">
      <c r="A850" s="326" t="str">
        <f t="shared" ca="1" si="13"/>
        <v/>
      </c>
      <c r="B850" s="324"/>
      <c r="C850" s="125" t="str">
        <f>IFERROR(VLOOKUP(B850,'اسماء العملاء'!$A$2:$E$142,5,FALSE),"")</f>
        <v/>
      </c>
      <c r="D850" s="126" t="str">
        <f>IFERROR(VLOOKUP(B850,'اسماء العملاء'!$A$2:$C$142,2,FALSE),"")</f>
        <v/>
      </c>
      <c r="E850" s="177" t="str">
        <f>IFERROR(VLOOKUP(B850,'اسماء العملاء'!$A$2:$C$142,3,FALSE),"")</f>
        <v/>
      </c>
      <c r="F850" s="330" t="str">
        <f>IFERROR(VLOOKUP(B850,'اسماء العملاء'!$A$2:$J$1270,9,FALSE),"")</f>
        <v/>
      </c>
      <c r="G850" s="330" t="str">
        <f>IFERROR(VLOOKUP(B850,'اسماء العملاء'!$A$2:$J$1270,8,FALSE),"")</f>
        <v/>
      </c>
      <c r="H850" s="321" t="str">
        <f>IFERROR(VLOOKUP(B850,'اسماء العملاء'!$A$2:$J$1270,10,FALSE),"")</f>
        <v/>
      </c>
    </row>
    <row r="851" spans="1:8" ht="21.95" customHeight="1">
      <c r="A851" s="326" t="str">
        <f t="shared" ca="1" si="13"/>
        <v/>
      </c>
      <c r="B851" s="324"/>
      <c r="C851" s="125" t="str">
        <f>IFERROR(VLOOKUP(B851,'اسماء العملاء'!$A$2:$E$142,5,FALSE),"")</f>
        <v/>
      </c>
      <c r="D851" s="126" t="str">
        <f>IFERROR(VLOOKUP(B851,'اسماء العملاء'!$A$2:$C$142,2,FALSE),"")</f>
        <v/>
      </c>
      <c r="E851" s="177" t="str">
        <f>IFERROR(VLOOKUP(B851,'اسماء العملاء'!$A$2:$C$142,3,FALSE),"")</f>
        <v/>
      </c>
      <c r="F851" s="330" t="str">
        <f>IFERROR(VLOOKUP(B851,'اسماء العملاء'!$A$2:$J$1270,9,FALSE),"")</f>
        <v/>
      </c>
      <c r="G851" s="330" t="str">
        <f>IFERROR(VLOOKUP(B851,'اسماء العملاء'!$A$2:$J$1270,8,FALSE),"")</f>
        <v/>
      </c>
      <c r="H851" s="321" t="str">
        <f>IFERROR(VLOOKUP(B851,'اسماء العملاء'!$A$2:$J$1270,10,FALSE),"")</f>
        <v/>
      </c>
    </row>
    <row r="852" spans="1:8" ht="21.95" customHeight="1">
      <c r="A852" s="326" t="str">
        <f t="shared" ca="1" si="13"/>
        <v/>
      </c>
      <c r="B852" s="324"/>
      <c r="C852" s="125" t="str">
        <f>IFERROR(VLOOKUP(B852,'اسماء العملاء'!$A$2:$E$142,5,FALSE),"")</f>
        <v/>
      </c>
      <c r="D852" s="126" t="str">
        <f>IFERROR(VLOOKUP(B852,'اسماء العملاء'!$A$2:$C$142,2,FALSE),"")</f>
        <v/>
      </c>
      <c r="E852" s="177" t="str">
        <f>IFERROR(VLOOKUP(B852,'اسماء العملاء'!$A$2:$C$142,3,FALSE),"")</f>
        <v/>
      </c>
      <c r="F852" s="330" t="str">
        <f>IFERROR(VLOOKUP(B852,'اسماء العملاء'!$A$2:$J$1270,9,FALSE),"")</f>
        <v/>
      </c>
      <c r="G852" s="330" t="str">
        <f>IFERROR(VLOOKUP(B852,'اسماء العملاء'!$A$2:$J$1270,8,FALSE),"")</f>
        <v/>
      </c>
      <c r="H852" s="321" t="str">
        <f>IFERROR(VLOOKUP(B852,'اسماء العملاء'!$A$2:$J$1270,10,FALSE),"")</f>
        <v/>
      </c>
    </row>
    <row r="853" spans="1:8" ht="21.95" customHeight="1">
      <c r="A853" s="326" t="str">
        <f t="shared" ca="1" si="13"/>
        <v/>
      </c>
      <c r="B853" s="324"/>
      <c r="C853" s="125" t="str">
        <f>IFERROR(VLOOKUP(B853,'اسماء العملاء'!$A$2:$E$142,5,FALSE),"")</f>
        <v/>
      </c>
      <c r="D853" s="126" t="str">
        <f>IFERROR(VLOOKUP(B853,'اسماء العملاء'!$A$2:$C$142,2,FALSE),"")</f>
        <v/>
      </c>
      <c r="E853" s="177" t="str">
        <f>IFERROR(VLOOKUP(B853,'اسماء العملاء'!$A$2:$C$142,3,FALSE),"")</f>
        <v/>
      </c>
      <c r="F853" s="330" t="str">
        <f>IFERROR(VLOOKUP(B853,'اسماء العملاء'!$A$2:$J$1270,9,FALSE),"")</f>
        <v/>
      </c>
      <c r="G853" s="330" t="str">
        <f>IFERROR(VLOOKUP(B853,'اسماء العملاء'!$A$2:$J$1270,8,FALSE),"")</f>
        <v/>
      </c>
      <c r="H853" s="321" t="str">
        <f>IFERROR(VLOOKUP(B853,'اسماء العملاء'!$A$2:$J$1270,10,FALSE),"")</f>
        <v/>
      </c>
    </row>
    <row r="854" spans="1:8" ht="21.95" customHeight="1">
      <c r="A854" s="326" t="str">
        <f t="shared" ca="1" si="13"/>
        <v/>
      </c>
      <c r="B854" s="324"/>
      <c r="C854" s="125" t="str">
        <f>IFERROR(VLOOKUP(B854,'اسماء العملاء'!$A$2:$E$142,5,FALSE),"")</f>
        <v/>
      </c>
      <c r="D854" s="126" t="str">
        <f>IFERROR(VLOOKUP(B854,'اسماء العملاء'!$A$2:$C$142,2,FALSE),"")</f>
        <v/>
      </c>
      <c r="E854" s="177" t="str">
        <f>IFERROR(VLOOKUP(B854,'اسماء العملاء'!$A$2:$C$142,3,FALSE),"")</f>
        <v/>
      </c>
      <c r="F854" s="330" t="str">
        <f>IFERROR(VLOOKUP(B854,'اسماء العملاء'!$A$2:$J$1270,9,FALSE),"")</f>
        <v/>
      </c>
      <c r="G854" s="330" t="str">
        <f>IFERROR(VLOOKUP(B854,'اسماء العملاء'!$A$2:$J$1270,8,FALSE),"")</f>
        <v/>
      </c>
      <c r="H854" s="321" t="str">
        <f>IFERROR(VLOOKUP(B854,'اسماء العملاء'!$A$2:$J$1270,10,FALSE),"")</f>
        <v/>
      </c>
    </row>
    <row r="855" spans="1:8" ht="21.95" customHeight="1">
      <c r="A855" s="326" t="str">
        <f t="shared" ca="1" si="13"/>
        <v/>
      </c>
      <c r="B855" s="324"/>
      <c r="C855" s="125" t="str">
        <f>IFERROR(VLOOKUP(B855,'اسماء العملاء'!$A$2:$E$142,5,FALSE),"")</f>
        <v/>
      </c>
      <c r="D855" s="126" t="str">
        <f>IFERROR(VLOOKUP(B855,'اسماء العملاء'!$A$2:$C$142,2,FALSE),"")</f>
        <v/>
      </c>
      <c r="E855" s="177" t="str">
        <f>IFERROR(VLOOKUP(B855,'اسماء العملاء'!$A$2:$C$142,3,FALSE),"")</f>
        <v/>
      </c>
      <c r="F855" s="330" t="str">
        <f>IFERROR(VLOOKUP(B855,'اسماء العملاء'!$A$2:$J$1270,9,FALSE),"")</f>
        <v/>
      </c>
      <c r="G855" s="330" t="str">
        <f>IFERROR(VLOOKUP(B855,'اسماء العملاء'!$A$2:$J$1270,8,FALSE),"")</f>
        <v/>
      </c>
      <c r="H855" s="321" t="str">
        <f>IFERROR(VLOOKUP(B855,'اسماء العملاء'!$A$2:$J$1270,10,FALSE),"")</f>
        <v/>
      </c>
    </row>
    <row r="856" spans="1:8" ht="21.95" customHeight="1">
      <c r="A856" s="326" t="str">
        <f t="shared" ca="1" si="13"/>
        <v/>
      </c>
      <c r="B856" s="324"/>
      <c r="C856" s="125" t="str">
        <f>IFERROR(VLOOKUP(B856,'اسماء العملاء'!$A$2:$E$142,5,FALSE),"")</f>
        <v/>
      </c>
      <c r="D856" s="126" t="str">
        <f>IFERROR(VLOOKUP(B856,'اسماء العملاء'!$A$2:$C$142,2,FALSE),"")</f>
        <v/>
      </c>
      <c r="E856" s="177" t="str">
        <f>IFERROR(VLOOKUP(B856,'اسماء العملاء'!$A$2:$C$142,3,FALSE),"")</f>
        <v/>
      </c>
      <c r="F856" s="330" t="str">
        <f>IFERROR(VLOOKUP(B856,'اسماء العملاء'!$A$2:$J$1270,9,FALSE),"")</f>
        <v/>
      </c>
      <c r="G856" s="330" t="str">
        <f>IFERROR(VLOOKUP(B856,'اسماء العملاء'!$A$2:$J$1270,8,FALSE),"")</f>
        <v/>
      </c>
      <c r="H856" s="321" t="str">
        <f>IFERROR(VLOOKUP(B856,'اسماء العملاء'!$A$2:$J$1270,10,FALSE),"")</f>
        <v/>
      </c>
    </row>
    <row r="857" spans="1:8" ht="21.95" customHeight="1">
      <c r="A857" s="326" t="str">
        <f t="shared" ca="1" si="13"/>
        <v/>
      </c>
      <c r="B857" s="324"/>
      <c r="C857" s="125" t="str">
        <f>IFERROR(VLOOKUP(B857,'اسماء العملاء'!$A$2:$E$142,5,FALSE),"")</f>
        <v/>
      </c>
      <c r="D857" s="126" t="str">
        <f>IFERROR(VLOOKUP(B857,'اسماء العملاء'!$A$2:$C$142,2,FALSE),"")</f>
        <v/>
      </c>
      <c r="E857" s="177" t="str">
        <f>IFERROR(VLOOKUP(B857,'اسماء العملاء'!$A$2:$C$142,3,FALSE),"")</f>
        <v/>
      </c>
      <c r="F857" s="330" t="str">
        <f>IFERROR(VLOOKUP(B857,'اسماء العملاء'!$A$2:$J$1270,9,FALSE),"")</f>
        <v/>
      </c>
      <c r="G857" s="330" t="str">
        <f>IFERROR(VLOOKUP(B857,'اسماء العملاء'!$A$2:$J$1270,8,FALSE),"")</f>
        <v/>
      </c>
      <c r="H857" s="321" t="str">
        <f>IFERROR(VLOOKUP(B857,'اسماء العملاء'!$A$2:$J$1270,10,FALSE),"")</f>
        <v/>
      </c>
    </row>
    <row r="858" spans="1:8" ht="21.95" customHeight="1">
      <c r="A858" s="326" t="str">
        <f t="shared" ca="1" si="13"/>
        <v/>
      </c>
      <c r="B858" s="324"/>
      <c r="C858" s="125" t="str">
        <f>IFERROR(VLOOKUP(B858,'اسماء العملاء'!$A$2:$E$142,5,FALSE),"")</f>
        <v/>
      </c>
      <c r="D858" s="126" t="str">
        <f>IFERROR(VLOOKUP(B858,'اسماء العملاء'!$A$2:$C$142,2,FALSE),"")</f>
        <v/>
      </c>
      <c r="E858" s="177" t="str">
        <f>IFERROR(VLOOKUP(B858,'اسماء العملاء'!$A$2:$C$142,3,FALSE),"")</f>
        <v/>
      </c>
      <c r="F858" s="330" t="str">
        <f>IFERROR(VLOOKUP(B858,'اسماء العملاء'!$A$2:$J$1270,9,FALSE),"")</f>
        <v/>
      </c>
      <c r="G858" s="330" t="str">
        <f>IFERROR(VLOOKUP(B858,'اسماء العملاء'!$A$2:$J$1270,8,FALSE),"")</f>
        <v/>
      </c>
      <c r="H858" s="321" t="str">
        <f>IFERROR(VLOOKUP(B858,'اسماء العملاء'!$A$2:$J$1270,10,FALSE),"")</f>
        <v/>
      </c>
    </row>
    <row r="859" spans="1:8" ht="21.95" customHeight="1">
      <c r="A859" s="326" t="str">
        <f t="shared" ca="1" si="13"/>
        <v/>
      </c>
      <c r="B859" s="324"/>
      <c r="C859" s="125" t="str">
        <f>IFERROR(VLOOKUP(B859,'اسماء العملاء'!$A$2:$E$142,5,FALSE),"")</f>
        <v/>
      </c>
      <c r="D859" s="126" t="str">
        <f>IFERROR(VLOOKUP(B859,'اسماء العملاء'!$A$2:$C$142,2,FALSE),"")</f>
        <v/>
      </c>
      <c r="E859" s="177" t="str">
        <f>IFERROR(VLOOKUP(B859,'اسماء العملاء'!$A$2:$C$142,3,FALSE),"")</f>
        <v/>
      </c>
      <c r="F859" s="330" t="str">
        <f>IFERROR(VLOOKUP(B859,'اسماء العملاء'!$A$2:$J$1270,9,FALSE),"")</f>
        <v/>
      </c>
      <c r="G859" s="330" t="str">
        <f>IFERROR(VLOOKUP(B859,'اسماء العملاء'!$A$2:$J$1270,8,FALSE),"")</f>
        <v/>
      </c>
      <c r="H859" s="321" t="str">
        <f>IFERROR(VLOOKUP(B859,'اسماء العملاء'!$A$2:$J$1270,10,FALSE),"")</f>
        <v/>
      </c>
    </row>
    <row r="860" spans="1:8" ht="21.95" customHeight="1">
      <c r="A860" s="326" t="str">
        <f t="shared" ca="1" si="13"/>
        <v/>
      </c>
      <c r="B860" s="324"/>
      <c r="C860" s="125" t="str">
        <f>IFERROR(VLOOKUP(B860,'اسماء العملاء'!$A$2:$E$142,5,FALSE),"")</f>
        <v/>
      </c>
      <c r="D860" s="126" t="str">
        <f>IFERROR(VLOOKUP(B860,'اسماء العملاء'!$A$2:$C$142,2,FALSE),"")</f>
        <v/>
      </c>
      <c r="E860" s="177" t="str">
        <f>IFERROR(VLOOKUP(B860,'اسماء العملاء'!$A$2:$C$142,3,FALSE),"")</f>
        <v/>
      </c>
      <c r="F860" s="330" t="str">
        <f>IFERROR(VLOOKUP(B860,'اسماء العملاء'!$A$2:$J$1270,9,FALSE),"")</f>
        <v/>
      </c>
      <c r="G860" s="330" t="str">
        <f>IFERROR(VLOOKUP(B860,'اسماء العملاء'!$A$2:$J$1270,8,FALSE),"")</f>
        <v/>
      </c>
      <c r="H860" s="321" t="str">
        <f>IFERROR(VLOOKUP(B860,'اسماء العملاء'!$A$2:$J$1270,10,FALSE),"")</f>
        <v/>
      </c>
    </row>
    <row r="861" spans="1:8" ht="21.95" customHeight="1">
      <c r="A861" s="326" t="str">
        <f t="shared" ca="1" si="13"/>
        <v/>
      </c>
      <c r="B861" s="324"/>
      <c r="C861" s="125" t="str">
        <f>IFERROR(VLOOKUP(B861,'اسماء العملاء'!$A$2:$E$142,5,FALSE),"")</f>
        <v/>
      </c>
      <c r="D861" s="126" t="str">
        <f>IFERROR(VLOOKUP(B861,'اسماء العملاء'!$A$2:$C$142,2,FALSE),"")</f>
        <v/>
      </c>
      <c r="E861" s="177" t="str">
        <f>IFERROR(VLOOKUP(B861,'اسماء العملاء'!$A$2:$C$142,3,FALSE),"")</f>
        <v/>
      </c>
      <c r="F861" s="330" t="str">
        <f>IFERROR(VLOOKUP(B861,'اسماء العملاء'!$A$2:$J$1270,9,FALSE),"")</f>
        <v/>
      </c>
      <c r="G861" s="330" t="str">
        <f>IFERROR(VLOOKUP(B861,'اسماء العملاء'!$A$2:$J$1270,8,FALSE),"")</f>
        <v/>
      </c>
      <c r="H861" s="321" t="str">
        <f>IFERROR(VLOOKUP(B861,'اسماء العملاء'!$A$2:$J$1270,10,FALSE),"")</f>
        <v/>
      </c>
    </row>
    <row r="862" spans="1:8" ht="21.95" customHeight="1">
      <c r="A862" s="326" t="str">
        <f t="shared" ca="1" si="13"/>
        <v/>
      </c>
      <c r="B862" s="324"/>
      <c r="C862" s="125" t="str">
        <f>IFERROR(VLOOKUP(B862,'اسماء العملاء'!$A$2:$E$142,5,FALSE),"")</f>
        <v/>
      </c>
      <c r="D862" s="126" t="str">
        <f>IFERROR(VLOOKUP(B862,'اسماء العملاء'!$A$2:$C$142,2,FALSE),"")</f>
        <v/>
      </c>
      <c r="E862" s="177" t="str">
        <f>IFERROR(VLOOKUP(B862,'اسماء العملاء'!$A$2:$C$142,3,FALSE),"")</f>
        <v/>
      </c>
      <c r="F862" s="330" t="str">
        <f>IFERROR(VLOOKUP(B862,'اسماء العملاء'!$A$2:$J$1270,9,FALSE),"")</f>
        <v/>
      </c>
      <c r="G862" s="330" t="str">
        <f>IFERROR(VLOOKUP(B862,'اسماء العملاء'!$A$2:$J$1270,8,FALSE),"")</f>
        <v/>
      </c>
      <c r="H862" s="321" t="str">
        <f>IFERROR(VLOOKUP(B862,'اسماء العملاء'!$A$2:$J$1270,10,FALSE),"")</f>
        <v/>
      </c>
    </row>
    <row r="863" spans="1:8" ht="21.95" customHeight="1">
      <c r="A863" s="326" t="str">
        <f t="shared" ca="1" si="13"/>
        <v/>
      </c>
      <c r="B863" s="324"/>
      <c r="C863" s="125" t="str">
        <f>IFERROR(VLOOKUP(B863,'اسماء العملاء'!$A$2:$E$142,5,FALSE),"")</f>
        <v/>
      </c>
      <c r="D863" s="126" t="str">
        <f>IFERROR(VLOOKUP(B863,'اسماء العملاء'!$A$2:$C$142,2,FALSE),"")</f>
        <v/>
      </c>
      <c r="E863" s="177" t="str">
        <f>IFERROR(VLOOKUP(B863,'اسماء العملاء'!$A$2:$C$142,3,FALSE),"")</f>
        <v/>
      </c>
      <c r="F863" s="330" t="str">
        <f>IFERROR(VLOOKUP(B863,'اسماء العملاء'!$A$2:$J$1270,9,FALSE),"")</f>
        <v/>
      </c>
      <c r="G863" s="330" t="str">
        <f>IFERROR(VLOOKUP(B863,'اسماء العملاء'!$A$2:$J$1270,8,FALSE),"")</f>
        <v/>
      </c>
      <c r="H863" s="321" t="str">
        <f>IFERROR(VLOOKUP(B863,'اسماء العملاء'!$A$2:$J$1270,10,FALSE),"")</f>
        <v/>
      </c>
    </row>
    <row r="864" spans="1:8" ht="21.95" customHeight="1">
      <c r="A864" s="326" t="str">
        <f t="shared" ca="1" si="13"/>
        <v/>
      </c>
      <c r="B864" s="324"/>
      <c r="C864" s="125" t="str">
        <f>IFERROR(VLOOKUP(B864,'اسماء العملاء'!$A$2:$E$142,5,FALSE),"")</f>
        <v/>
      </c>
      <c r="D864" s="126" t="str">
        <f>IFERROR(VLOOKUP(B864,'اسماء العملاء'!$A$2:$C$142,2,FALSE),"")</f>
        <v/>
      </c>
      <c r="E864" s="177" t="str">
        <f>IFERROR(VLOOKUP(B864,'اسماء العملاء'!$A$2:$C$142,3,FALSE),"")</f>
        <v/>
      </c>
      <c r="F864" s="330" t="str">
        <f>IFERROR(VLOOKUP(B864,'اسماء العملاء'!$A$2:$J$1270,9,FALSE),"")</f>
        <v/>
      </c>
      <c r="G864" s="330" t="str">
        <f>IFERROR(VLOOKUP(B864,'اسماء العملاء'!$A$2:$J$1270,8,FALSE),"")</f>
        <v/>
      </c>
      <c r="H864" s="321" t="str">
        <f>IFERROR(VLOOKUP(B864,'اسماء العملاء'!$A$2:$J$1270,10,FALSE),"")</f>
        <v/>
      </c>
    </row>
    <row r="865" spans="1:8" ht="21.95" customHeight="1">
      <c r="A865" s="326" t="str">
        <f t="shared" ca="1" si="13"/>
        <v/>
      </c>
      <c r="B865" s="324"/>
      <c r="C865" s="125" t="str">
        <f>IFERROR(VLOOKUP(B865,'اسماء العملاء'!$A$2:$E$142,5,FALSE),"")</f>
        <v/>
      </c>
      <c r="D865" s="126" t="str">
        <f>IFERROR(VLOOKUP(B865,'اسماء العملاء'!$A$2:$C$142,2,FALSE),"")</f>
        <v/>
      </c>
      <c r="E865" s="177" t="str">
        <f>IFERROR(VLOOKUP(B865,'اسماء العملاء'!$A$2:$C$142,3,FALSE),"")</f>
        <v/>
      </c>
      <c r="F865" s="330" t="str">
        <f>IFERROR(VLOOKUP(B865,'اسماء العملاء'!$A$2:$J$1270,9,FALSE),"")</f>
        <v/>
      </c>
      <c r="G865" s="330" t="str">
        <f>IFERROR(VLOOKUP(B865,'اسماء العملاء'!$A$2:$J$1270,8,FALSE),"")</f>
        <v/>
      </c>
      <c r="H865" s="321" t="str">
        <f>IFERROR(VLOOKUP(B865,'اسماء العملاء'!$A$2:$J$1270,10,FALSE),"")</f>
        <v/>
      </c>
    </row>
    <row r="866" spans="1:8" ht="21.95" customHeight="1">
      <c r="A866" s="326" t="str">
        <f t="shared" ca="1" si="13"/>
        <v/>
      </c>
      <c r="B866" s="324"/>
      <c r="C866" s="125" t="str">
        <f>IFERROR(VLOOKUP(B866,'اسماء العملاء'!$A$2:$E$142,5,FALSE),"")</f>
        <v/>
      </c>
      <c r="D866" s="126" t="str">
        <f>IFERROR(VLOOKUP(B866,'اسماء العملاء'!$A$2:$C$142,2,FALSE),"")</f>
        <v/>
      </c>
      <c r="E866" s="177" t="str">
        <f>IFERROR(VLOOKUP(B866,'اسماء العملاء'!$A$2:$C$142,3,FALSE),"")</f>
        <v/>
      </c>
      <c r="F866" s="330" t="str">
        <f>IFERROR(VLOOKUP(B866,'اسماء العملاء'!$A$2:$J$1270,9,FALSE),"")</f>
        <v/>
      </c>
      <c r="G866" s="330" t="str">
        <f>IFERROR(VLOOKUP(B866,'اسماء العملاء'!$A$2:$J$1270,8,FALSE),"")</f>
        <v/>
      </c>
      <c r="H866" s="321" t="str">
        <f>IFERROR(VLOOKUP(B866,'اسماء العملاء'!$A$2:$J$1270,10,FALSE),"")</f>
        <v/>
      </c>
    </row>
    <row r="867" spans="1:8" ht="21.95" customHeight="1">
      <c r="A867" s="326" t="str">
        <f t="shared" ca="1" si="13"/>
        <v/>
      </c>
      <c r="B867" s="324"/>
      <c r="C867" s="125" t="str">
        <f>IFERROR(VLOOKUP(B867,'اسماء العملاء'!$A$2:$E$142,5,FALSE),"")</f>
        <v/>
      </c>
      <c r="D867" s="126" t="str">
        <f>IFERROR(VLOOKUP(B867,'اسماء العملاء'!$A$2:$C$142,2,FALSE),"")</f>
        <v/>
      </c>
      <c r="E867" s="177" t="str">
        <f>IFERROR(VLOOKUP(B867,'اسماء العملاء'!$A$2:$C$142,3,FALSE),"")</f>
        <v/>
      </c>
      <c r="F867" s="330" t="str">
        <f>IFERROR(VLOOKUP(B867,'اسماء العملاء'!$A$2:$J$1270,9,FALSE),"")</f>
        <v/>
      </c>
      <c r="G867" s="330" t="str">
        <f>IFERROR(VLOOKUP(B867,'اسماء العملاء'!$A$2:$J$1270,8,FALSE),"")</f>
        <v/>
      </c>
      <c r="H867" s="321" t="str">
        <f>IFERROR(VLOOKUP(B867,'اسماء العملاء'!$A$2:$J$1270,10,FALSE),"")</f>
        <v/>
      </c>
    </row>
    <row r="868" spans="1:8" ht="21.95" customHeight="1">
      <c r="A868" s="326" t="str">
        <f t="shared" ca="1" si="13"/>
        <v/>
      </c>
      <c r="B868" s="324"/>
      <c r="C868" s="125" t="str">
        <f>IFERROR(VLOOKUP(B868,'اسماء العملاء'!$A$2:$E$142,5,FALSE),"")</f>
        <v/>
      </c>
      <c r="D868" s="126" t="str">
        <f>IFERROR(VLOOKUP(B868,'اسماء العملاء'!$A$2:$C$142,2,FALSE),"")</f>
        <v/>
      </c>
      <c r="E868" s="177" t="str">
        <f>IFERROR(VLOOKUP(B868,'اسماء العملاء'!$A$2:$C$142,3,FALSE),"")</f>
        <v/>
      </c>
      <c r="F868" s="330" t="str">
        <f>IFERROR(VLOOKUP(B868,'اسماء العملاء'!$A$2:$J$1270,9,FALSE),"")</f>
        <v/>
      </c>
      <c r="G868" s="330" t="str">
        <f>IFERROR(VLOOKUP(B868,'اسماء العملاء'!$A$2:$J$1270,8,FALSE),"")</f>
        <v/>
      </c>
      <c r="H868" s="321" t="str">
        <f>IFERROR(VLOOKUP(B868,'اسماء العملاء'!$A$2:$J$1270,10,FALSE),"")</f>
        <v/>
      </c>
    </row>
    <row r="869" spans="1:8" ht="21.95" customHeight="1">
      <c r="A869" s="326" t="str">
        <f t="shared" ca="1" si="13"/>
        <v/>
      </c>
      <c r="B869" s="324"/>
      <c r="C869" s="125" t="str">
        <f>IFERROR(VLOOKUP(B869,'اسماء العملاء'!$A$2:$E$142,5,FALSE),"")</f>
        <v/>
      </c>
      <c r="D869" s="126" t="str">
        <f>IFERROR(VLOOKUP(B869,'اسماء العملاء'!$A$2:$C$142,2,FALSE),"")</f>
        <v/>
      </c>
      <c r="E869" s="177" t="str">
        <f>IFERROR(VLOOKUP(B869,'اسماء العملاء'!$A$2:$C$142,3,FALSE),"")</f>
        <v/>
      </c>
      <c r="F869" s="330" t="str">
        <f>IFERROR(VLOOKUP(B869,'اسماء العملاء'!$A$2:$J$1270,9,FALSE),"")</f>
        <v/>
      </c>
      <c r="G869" s="330" t="str">
        <f>IFERROR(VLOOKUP(B869,'اسماء العملاء'!$A$2:$J$1270,8,FALSE),"")</f>
        <v/>
      </c>
      <c r="H869" s="321" t="str">
        <f>IFERROR(VLOOKUP(B869,'اسماء العملاء'!$A$2:$J$1270,10,FALSE),"")</f>
        <v/>
      </c>
    </row>
    <row r="870" spans="1:8" ht="21.95" customHeight="1">
      <c r="A870" s="326" t="str">
        <f t="shared" ca="1" si="13"/>
        <v/>
      </c>
      <c r="B870" s="324"/>
      <c r="C870" s="125" t="str">
        <f>IFERROR(VLOOKUP(B870,'اسماء العملاء'!$A$2:$E$142,5,FALSE),"")</f>
        <v/>
      </c>
      <c r="D870" s="126" t="str">
        <f>IFERROR(VLOOKUP(B870,'اسماء العملاء'!$A$2:$C$142,2,FALSE),"")</f>
        <v/>
      </c>
      <c r="E870" s="177" t="str">
        <f>IFERROR(VLOOKUP(B870,'اسماء العملاء'!$A$2:$C$142,3,FALSE),"")</f>
        <v/>
      </c>
      <c r="F870" s="330" t="str">
        <f>IFERROR(VLOOKUP(B870,'اسماء العملاء'!$A$2:$J$1270,9,FALSE),"")</f>
        <v/>
      </c>
      <c r="G870" s="330" t="str">
        <f>IFERROR(VLOOKUP(B870,'اسماء العملاء'!$A$2:$J$1270,8,FALSE),"")</f>
        <v/>
      </c>
      <c r="H870" s="321" t="str">
        <f>IFERROR(VLOOKUP(B870,'اسماء العملاء'!$A$2:$J$1270,10,FALSE),"")</f>
        <v/>
      </c>
    </row>
    <row r="871" spans="1:8" ht="21.95" customHeight="1">
      <c r="A871" s="326" t="str">
        <f t="shared" ca="1" si="13"/>
        <v/>
      </c>
      <c r="B871" s="324"/>
      <c r="C871" s="125" t="str">
        <f>IFERROR(VLOOKUP(B871,'اسماء العملاء'!$A$2:$E$142,5,FALSE),"")</f>
        <v/>
      </c>
      <c r="D871" s="126" t="str">
        <f>IFERROR(VLOOKUP(B871,'اسماء العملاء'!$A$2:$C$142,2,FALSE),"")</f>
        <v/>
      </c>
      <c r="E871" s="177" t="str">
        <f>IFERROR(VLOOKUP(B871,'اسماء العملاء'!$A$2:$C$142,3,FALSE),"")</f>
        <v/>
      </c>
      <c r="F871" s="330" t="str">
        <f>IFERROR(VLOOKUP(B871,'اسماء العملاء'!$A$2:$J$1270,9,FALSE),"")</f>
        <v/>
      </c>
      <c r="G871" s="330" t="str">
        <f>IFERROR(VLOOKUP(B871,'اسماء العملاء'!$A$2:$J$1270,8,FALSE),"")</f>
        <v/>
      </c>
      <c r="H871" s="321" t="str">
        <f>IFERROR(VLOOKUP(B871,'اسماء العملاء'!$A$2:$J$1270,10,FALSE),"")</f>
        <v/>
      </c>
    </row>
    <row r="872" spans="1:8" ht="21.95" customHeight="1">
      <c r="A872" s="326" t="str">
        <f t="shared" ca="1" si="13"/>
        <v/>
      </c>
      <c r="B872" s="324"/>
      <c r="C872" s="125" t="str">
        <f>IFERROR(VLOOKUP(B872,'اسماء العملاء'!$A$2:$E$142,5,FALSE),"")</f>
        <v/>
      </c>
      <c r="D872" s="126" t="str">
        <f>IFERROR(VLOOKUP(B872,'اسماء العملاء'!$A$2:$C$142,2,FALSE),"")</f>
        <v/>
      </c>
      <c r="E872" s="177" t="str">
        <f>IFERROR(VLOOKUP(B872,'اسماء العملاء'!$A$2:$C$142,3,FALSE),"")</f>
        <v/>
      </c>
      <c r="F872" s="330" t="str">
        <f>IFERROR(VLOOKUP(B872,'اسماء العملاء'!$A$2:$J$1270,9,FALSE),"")</f>
        <v/>
      </c>
      <c r="G872" s="330" t="str">
        <f>IFERROR(VLOOKUP(B872,'اسماء العملاء'!$A$2:$J$1270,8,FALSE),"")</f>
        <v/>
      </c>
      <c r="H872" s="321" t="str">
        <f>IFERROR(VLOOKUP(B872,'اسماء العملاء'!$A$2:$J$1270,10,FALSE),"")</f>
        <v/>
      </c>
    </row>
    <row r="873" spans="1:8" ht="21.95" customHeight="1">
      <c r="A873" s="326" t="str">
        <f t="shared" ca="1" si="13"/>
        <v/>
      </c>
      <c r="B873" s="324"/>
      <c r="C873" s="125" t="str">
        <f>IFERROR(VLOOKUP(B873,'اسماء العملاء'!$A$2:$E$142,5,FALSE),"")</f>
        <v/>
      </c>
      <c r="D873" s="126" t="str">
        <f>IFERROR(VLOOKUP(B873,'اسماء العملاء'!$A$2:$C$142,2,FALSE),"")</f>
        <v/>
      </c>
      <c r="E873" s="177" t="str">
        <f>IFERROR(VLOOKUP(B873,'اسماء العملاء'!$A$2:$C$142,3,FALSE),"")</f>
        <v/>
      </c>
      <c r="F873" s="330" t="str">
        <f>IFERROR(VLOOKUP(B873,'اسماء العملاء'!$A$2:$J$1270,9,FALSE),"")</f>
        <v/>
      </c>
      <c r="G873" s="330" t="str">
        <f>IFERROR(VLOOKUP(B873,'اسماء العملاء'!$A$2:$J$1270,8,FALSE),"")</f>
        <v/>
      </c>
      <c r="H873" s="321" t="str">
        <f>IFERROR(VLOOKUP(B873,'اسماء العملاء'!$A$2:$J$1270,10,FALSE),"")</f>
        <v/>
      </c>
    </row>
    <row r="874" spans="1:8" ht="21.95" customHeight="1">
      <c r="A874" s="326" t="str">
        <f t="shared" ca="1" si="13"/>
        <v/>
      </c>
      <c r="B874" s="324"/>
      <c r="C874" s="125" t="str">
        <f>IFERROR(VLOOKUP(B874,'اسماء العملاء'!$A$2:$E$142,5,FALSE),"")</f>
        <v/>
      </c>
      <c r="D874" s="126" t="str">
        <f>IFERROR(VLOOKUP(B874,'اسماء العملاء'!$A$2:$C$142,2,FALSE),"")</f>
        <v/>
      </c>
      <c r="E874" s="177" t="str">
        <f>IFERROR(VLOOKUP(B874,'اسماء العملاء'!$A$2:$C$142,3,FALSE),"")</f>
        <v/>
      </c>
      <c r="F874" s="330" t="str">
        <f>IFERROR(VLOOKUP(B874,'اسماء العملاء'!$A$2:$J$1270,9,FALSE),"")</f>
        <v/>
      </c>
      <c r="G874" s="330" t="str">
        <f>IFERROR(VLOOKUP(B874,'اسماء العملاء'!$A$2:$J$1270,8,FALSE),"")</f>
        <v/>
      </c>
      <c r="H874" s="321" t="str">
        <f>IFERROR(VLOOKUP(B874,'اسماء العملاء'!$A$2:$J$1270,10,FALSE),"")</f>
        <v/>
      </c>
    </row>
    <row r="875" spans="1:8" ht="21.95" customHeight="1">
      <c r="A875" s="326" t="str">
        <f t="shared" ca="1" si="13"/>
        <v/>
      </c>
      <c r="B875" s="324"/>
      <c r="C875" s="125" t="str">
        <f>IFERROR(VLOOKUP(B875,'اسماء العملاء'!$A$2:$E$142,5,FALSE),"")</f>
        <v/>
      </c>
      <c r="D875" s="126" t="str">
        <f>IFERROR(VLOOKUP(B875,'اسماء العملاء'!$A$2:$C$142,2,FALSE),"")</f>
        <v/>
      </c>
      <c r="E875" s="177" t="str">
        <f>IFERROR(VLOOKUP(B875,'اسماء العملاء'!$A$2:$C$142,3,FALSE),"")</f>
        <v/>
      </c>
      <c r="F875" s="330" t="str">
        <f>IFERROR(VLOOKUP(B875,'اسماء العملاء'!$A$2:$J$1270,9,FALSE),"")</f>
        <v/>
      </c>
      <c r="G875" s="330" t="str">
        <f>IFERROR(VLOOKUP(B875,'اسماء العملاء'!$A$2:$J$1270,8,FALSE),"")</f>
        <v/>
      </c>
      <c r="H875" s="321" t="str">
        <f>IFERROR(VLOOKUP(B875,'اسماء العملاء'!$A$2:$J$1270,10,FALSE),"")</f>
        <v/>
      </c>
    </row>
    <row r="876" spans="1:8" ht="21.95" customHeight="1">
      <c r="A876" s="326" t="str">
        <f t="shared" ca="1" si="13"/>
        <v/>
      </c>
      <c r="B876" s="324"/>
      <c r="C876" s="125" t="str">
        <f>IFERROR(VLOOKUP(B876,'اسماء العملاء'!$A$2:$E$142,5,FALSE),"")</f>
        <v/>
      </c>
      <c r="D876" s="126" t="str">
        <f>IFERROR(VLOOKUP(B876,'اسماء العملاء'!$A$2:$C$142,2,FALSE),"")</f>
        <v/>
      </c>
      <c r="E876" s="177" t="str">
        <f>IFERROR(VLOOKUP(B876,'اسماء العملاء'!$A$2:$C$142,3,FALSE),"")</f>
        <v/>
      </c>
      <c r="F876" s="330" t="str">
        <f>IFERROR(VLOOKUP(B876,'اسماء العملاء'!$A$2:$J$1270,9,FALSE),"")</f>
        <v/>
      </c>
      <c r="G876" s="330" t="str">
        <f>IFERROR(VLOOKUP(B876,'اسماء العملاء'!$A$2:$J$1270,8,FALSE),"")</f>
        <v/>
      </c>
      <c r="H876" s="321" t="str">
        <f>IFERROR(VLOOKUP(B876,'اسماء العملاء'!$A$2:$J$1270,10,FALSE),"")</f>
        <v/>
      </c>
    </row>
    <row r="877" spans="1:8" ht="21.95" customHeight="1">
      <c r="A877" s="326" t="str">
        <f t="shared" ca="1" si="13"/>
        <v/>
      </c>
      <c r="B877" s="324"/>
      <c r="C877" s="125" t="str">
        <f>IFERROR(VLOOKUP(B877,'اسماء العملاء'!$A$2:$E$142,5,FALSE),"")</f>
        <v/>
      </c>
      <c r="D877" s="126" t="str">
        <f>IFERROR(VLOOKUP(B877,'اسماء العملاء'!$A$2:$C$142,2,FALSE),"")</f>
        <v/>
      </c>
      <c r="E877" s="177" t="str">
        <f>IFERROR(VLOOKUP(B877,'اسماء العملاء'!$A$2:$C$142,3,FALSE),"")</f>
        <v/>
      </c>
      <c r="F877" s="330" t="str">
        <f>IFERROR(VLOOKUP(B877,'اسماء العملاء'!$A$2:$J$1270,9,FALSE),"")</f>
        <v/>
      </c>
      <c r="G877" s="330" t="str">
        <f>IFERROR(VLOOKUP(B877,'اسماء العملاء'!$A$2:$J$1270,8,FALSE),"")</f>
        <v/>
      </c>
      <c r="H877" s="321" t="str">
        <f>IFERROR(VLOOKUP(B877,'اسماء العملاء'!$A$2:$J$1270,10,FALSE),"")</f>
        <v/>
      </c>
    </row>
    <row r="878" spans="1:8" ht="21.95" customHeight="1">
      <c r="A878" s="326" t="str">
        <f t="shared" ca="1" si="13"/>
        <v/>
      </c>
      <c r="B878" s="324"/>
      <c r="C878" s="125" t="str">
        <f>IFERROR(VLOOKUP(B878,'اسماء العملاء'!$A$2:$E$142,5,FALSE),"")</f>
        <v/>
      </c>
      <c r="D878" s="126" t="str">
        <f>IFERROR(VLOOKUP(B878,'اسماء العملاء'!$A$2:$C$142,2,FALSE),"")</f>
        <v/>
      </c>
      <c r="E878" s="177" t="str">
        <f>IFERROR(VLOOKUP(B878,'اسماء العملاء'!$A$2:$C$142,3,FALSE),"")</f>
        <v/>
      </c>
      <c r="F878" s="330" t="str">
        <f>IFERROR(VLOOKUP(B878,'اسماء العملاء'!$A$2:$J$1270,9,FALSE),"")</f>
        <v/>
      </c>
      <c r="G878" s="330" t="str">
        <f>IFERROR(VLOOKUP(B878,'اسماء العملاء'!$A$2:$J$1270,8,FALSE),"")</f>
        <v/>
      </c>
      <c r="H878" s="321" t="str">
        <f>IFERROR(VLOOKUP(B878,'اسماء العملاء'!$A$2:$J$1270,10,FALSE),"")</f>
        <v/>
      </c>
    </row>
    <row r="879" spans="1:8" ht="21.95" customHeight="1">
      <c r="A879" s="326" t="str">
        <f t="shared" ca="1" si="13"/>
        <v/>
      </c>
      <c r="B879" s="324"/>
      <c r="C879" s="125" t="str">
        <f>IFERROR(VLOOKUP(B879,'اسماء العملاء'!$A$2:$E$142,5,FALSE),"")</f>
        <v/>
      </c>
      <c r="D879" s="126" t="str">
        <f>IFERROR(VLOOKUP(B879,'اسماء العملاء'!$A$2:$C$142,2,FALSE),"")</f>
        <v/>
      </c>
      <c r="E879" s="177" t="str">
        <f>IFERROR(VLOOKUP(B879,'اسماء العملاء'!$A$2:$C$142,3,FALSE),"")</f>
        <v/>
      </c>
      <c r="F879" s="330" t="str">
        <f>IFERROR(VLOOKUP(B879,'اسماء العملاء'!$A$2:$J$1270,9,FALSE),"")</f>
        <v/>
      </c>
      <c r="G879" s="330" t="str">
        <f>IFERROR(VLOOKUP(B879,'اسماء العملاء'!$A$2:$J$1270,8,FALSE),"")</f>
        <v/>
      </c>
      <c r="H879" s="321" t="str">
        <f>IFERROR(VLOOKUP(B879,'اسماء العملاء'!$A$2:$J$1270,10,FALSE),"")</f>
        <v/>
      </c>
    </row>
    <row r="880" spans="1:8" ht="21.95" customHeight="1">
      <c r="A880" s="326" t="str">
        <f t="shared" ca="1" si="13"/>
        <v/>
      </c>
      <c r="B880" s="324"/>
      <c r="C880" s="125" t="str">
        <f>IFERROR(VLOOKUP(B880,'اسماء العملاء'!$A$2:$E$142,5,FALSE),"")</f>
        <v/>
      </c>
      <c r="D880" s="126" t="str">
        <f>IFERROR(VLOOKUP(B880,'اسماء العملاء'!$A$2:$C$142,2,FALSE),"")</f>
        <v/>
      </c>
      <c r="E880" s="177" t="str">
        <f>IFERROR(VLOOKUP(B880,'اسماء العملاء'!$A$2:$C$142,3,FALSE),"")</f>
        <v/>
      </c>
      <c r="F880" s="330" t="str">
        <f>IFERROR(VLOOKUP(B880,'اسماء العملاء'!$A$2:$J$1270,9,FALSE),"")</f>
        <v/>
      </c>
      <c r="G880" s="330" t="str">
        <f>IFERROR(VLOOKUP(B880,'اسماء العملاء'!$A$2:$J$1270,8,FALSE),"")</f>
        <v/>
      </c>
      <c r="H880" s="321" t="str">
        <f>IFERROR(VLOOKUP(B880,'اسماء العملاء'!$A$2:$J$1270,10,FALSE),"")</f>
        <v/>
      </c>
    </row>
    <row r="881" spans="1:8" ht="21.95" customHeight="1">
      <c r="A881" s="326" t="str">
        <f t="shared" ca="1" si="13"/>
        <v/>
      </c>
      <c r="B881" s="324"/>
      <c r="C881" s="125" t="str">
        <f>IFERROR(VLOOKUP(B881,'اسماء العملاء'!$A$2:$E$142,5,FALSE),"")</f>
        <v/>
      </c>
      <c r="D881" s="126" t="str">
        <f>IFERROR(VLOOKUP(B881,'اسماء العملاء'!$A$2:$C$142,2,FALSE),"")</f>
        <v/>
      </c>
      <c r="E881" s="177" t="str">
        <f>IFERROR(VLOOKUP(B881,'اسماء العملاء'!$A$2:$C$142,3,FALSE),"")</f>
        <v/>
      </c>
      <c r="F881" s="330" t="str">
        <f>IFERROR(VLOOKUP(B881,'اسماء العملاء'!$A$2:$J$1270,9,FALSE),"")</f>
        <v/>
      </c>
      <c r="G881" s="330" t="str">
        <f>IFERROR(VLOOKUP(B881,'اسماء العملاء'!$A$2:$J$1270,8,FALSE),"")</f>
        <v/>
      </c>
      <c r="H881" s="321" t="str">
        <f>IFERROR(VLOOKUP(B881,'اسماء العملاء'!$A$2:$J$1270,10,FALSE),"")</f>
        <v/>
      </c>
    </row>
    <row r="882" spans="1:8" ht="21.95" customHeight="1">
      <c r="A882" s="326" t="str">
        <f t="shared" ca="1" si="13"/>
        <v/>
      </c>
      <c r="B882" s="324"/>
      <c r="C882" s="125" t="str">
        <f>IFERROR(VLOOKUP(B882,'اسماء العملاء'!$A$2:$E$142,5,FALSE),"")</f>
        <v/>
      </c>
      <c r="D882" s="126" t="str">
        <f>IFERROR(VLOOKUP(B882,'اسماء العملاء'!$A$2:$C$142,2,FALSE),"")</f>
        <v/>
      </c>
      <c r="E882" s="177" t="str">
        <f>IFERROR(VLOOKUP(B882,'اسماء العملاء'!$A$2:$C$142,3,FALSE),"")</f>
        <v/>
      </c>
      <c r="F882" s="330" t="str">
        <f>IFERROR(VLOOKUP(B882,'اسماء العملاء'!$A$2:$J$1270,9,FALSE),"")</f>
        <v/>
      </c>
      <c r="G882" s="330" t="str">
        <f>IFERROR(VLOOKUP(B882,'اسماء العملاء'!$A$2:$J$1270,8,FALSE),"")</f>
        <v/>
      </c>
      <c r="H882" s="321" t="str">
        <f>IFERROR(VLOOKUP(B882,'اسماء العملاء'!$A$2:$J$1270,10,FALSE),"")</f>
        <v/>
      </c>
    </row>
    <row r="883" spans="1:8" ht="21.95" customHeight="1">
      <c r="A883" s="326" t="str">
        <f t="shared" ca="1" si="13"/>
        <v/>
      </c>
      <c r="B883" s="324"/>
      <c r="C883" s="125" t="str">
        <f>IFERROR(VLOOKUP(B883,'اسماء العملاء'!$A$2:$E$142,5,FALSE),"")</f>
        <v/>
      </c>
      <c r="D883" s="126" t="str">
        <f>IFERROR(VLOOKUP(B883,'اسماء العملاء'!$A$2:$C$142,2,FALSE),"")</f>
        <v/>
      </c>
      <c r="E883" s="177" t="str">
        <f>IFERROR(VLOOKUP(B883,'اسماء العملاء'!$A$2:$C$142,3,FALSE),"")</f>
        <v/>
      </c>
      <c r="F883" s="330" t="str">
        <f>IFERROR(VLOOKUP(B883,'اسماء العملاء'!$A$2:$J$1270,9,FALSE),"")</f>
        <v/>
      </c>
      <c r="G883" s="330" t="str">
        <f>IFERROR(VLOOKUP(B883,'اسماء العملاء'!$A$2:$J$1270,8,FALSE),"")</f>
        <v/>
      </c>
      <c r="H883" s="321" t="str">
        <f>IFERROR(VLOOKUP(B883,'اسماء العملاء'!$A$2:$J$1270,10,FALSE),"")</f>
        <v/>
      </c>
    </row>
    <row r="884" spans="1:8" ht="21.95" customHeight="1">
      <c r="A884" s="326" t="str">
        <f t="shared" ca="1" si="13"/>
        <v/>
      </c>
      <c r="B884" s="324"/>
      <c r="C884" s="125" t="str">
        <f>IFERROR(VLOOKUP(B884,'اسماء العملاء'!$A$2:$E$142,5,FALSE),"")</f>
        <v/>
      </c>
      <c r="D884" s="126" t="str">
        <f>IFERROR(VLOOKUP(B884,'اسماء العملاء'!$A$2:$C$142,2,FALSE),"")</f>
        <v/>
      </c>
      <c r="E884" s="177" t="str">
        <f>IFERROR(VLOOKUP(B884,'اسماء العملاء'!$A$2:$C$142,3,FALSE),"")</f>
        <v/>
      </c>
      <c r="F884" s="330" t="str">
        <f>IFERROR(VLOOKUP(B884,'اسماء العملاء'!$A$2:$J$1270,9,FALSE),"")</f>
        <v/>
      </c>
      <c r="G884" s="330" t="str">
        <f>IFERROR(VLOOKUP(B884,'اسماء العملاء'!$A$2:$J$1270,8,FALSE),"")</f>
        <v/>
      </c>
      <c r="H884" s="321" t="str">
        <f>IFERROR(VLOOKUP(B884,'اسماء العملاء'!$A$2:$J$1270,10,FALSE),"")</f>
        <v/>
      </c>
    </row>
    <row r="885" spans="1:8" ht="21.95" customHeight="1">
      <c r="A885" s="326" t="str">
        <f t="shared" ca="1" si="13"/>
        <v/>
      </c>
      <c r="B885" s="324"/>
      <c r="C885" s="125" t="str">
        <f>IFERROR(VLOOKUP(B885,'اسماء العملاء'!$A$2:$E$142,5,FALSE),"")</f>
        <v/>
      </c>
      <c r="D885" s="126" t="str">
        <f>IFERROR(VLOOKUP(B885,'اسماء العملاء'!$A$2:$C$142,2,FALSE),"")</f>
        <v/>
      </c>
      <c r="E885" s="177" t="str">
        <f>IFERROR(VLOOKUP(B885,'اسماء العملاء'!$A$2:$C$142,3,FALSE),"")</f>
        <v/>
      </c>
      <c r="F885" s="330" t="str">
        <f>IFERROR(VLOOKUP(B885,'اسماء العملاء'!$A$2:$J$1270,9,FALSE),"")</f>
        <v/>
      </c>
      <c r="G885" s="330" t="str">
        <f>IFERROR(VLOOKUP(B885,'اسماء العملاء'!$A$2:$J$1270,8,FALSE),"")</f>
        <v/>
      </c>
      <c r="H885" s="321" t="str">
        <f>IFERROR(VLOOKUP(B885,'اسماء العملاء'!$A$2:$J$1270,10,FALSE),"")</f>
        <v/>
      </c>
    </row>
    <row r="886" spans="1:8" ht="21.95" customHeight="1">
      <c r="A886" s="326" t="str">
        <f t="shared" ca="1" si="13"/>
        <v/>
      </c>
      <c r="B886" s="324"/>
      <c r="C886" s="125" t="str">
        <f>IFERROR(VLOOKUP(B886,'اسماء العملاء'!$A$2:$E$142,5,FALSE),"")</f>
        <v/>
      </c>
      <c r="D886" s="126" t="str">
        <f>IFERROR(VLOOKUP(B886,'اسماء العملاء'!$A$2:$C$142,2,FALSE),"")</f>
        <v/>
      </c>
      <c r="E886" s="177" t="str">
        <f>IFERROR(VLOOKUP(B886,'اسماء العملاء'!$A$2:$C$142,3,FALSE),"")</f>
        <v/>
      </c>
      <c r="F886" s="330" t="str">
        <f>IFERROR(VLOOKUP(B886,'اسماء العملاء'!$A$2:$J$1270,9,FALSE),"")</f>
        <v/>
      </c>
      <c r="G886" s="330" t="str">
        <f>IFERROR(VLOOKUP(B886,'اسماء العملاء'!$A$2:$J$1270,8,FALSE),"")</f>
        <v/>
      </c>
      <c r="H886" s="321" t="str">
        <f>IFERROR(VLOOKUP(B886,'اسماء العملاء'!$A$2:$J$1270,10,FALSE),"")</f>
        <v/>
      </c>
    </row>
    <row r="887" spans="1:8" ht="21.95" customHeight="1">
      <c r="A887" s="326" t="str">
        <f t="shared" ca="1" si="13"/>
        <v/>
      </c>
      <c r="B887" s="324"/>
      <c r="C887" s="125" t="str">
        <f>IFERROR(VLOOKUP(B887,'اسماء العملاء'!$A$2:$E$142,5,FALSE),"")</f>
        <v/>
      </c>
      <c r="D887" s="126" t="str">
        <f>IFERROR(VLOOKUP(B887,'اسماء العملاء'!$A$2:$C$142,2,FALSE),"")</f>
        <v/>
      </c>
      <c r="E887" s="177" t="str">
        <f>IFERROR(VLOOKUP(B887,'اسماء العملاء'!$A$2:$C$142,3,FALSE),"")</f>
        <v/>
      </c>
      <c r="F887" s="330" t="str">
        <f>IFERROR(VLOOKUP(B887,'اسماء العملاء'!$A$2:$J$1270,9,FALSE),"")</f>
        <v/>
      </c>
      <c r="G887" s="330" t="str">
        <f>IFERROR(VLOOKUP(B887,'اسماء العملاء'!$A$2:$J$1270,8,FALSE),"")</f>
        <v/>
      </c>
      <c r="H887" s="321" t="str">
        <f>IFERROR(VLOOKUP(B887,'اسماء العملاء'!$A$2:$J$1270,10,FALSE),"")</f>
        <v/>
      </c>
    </row>
    <row r="888" spans="1:8" ht="21.95" customHeight="1">
      <c r="A888" s="326" t="str">
        <f t="shared" ca="1" si="13"/>
        <v/>
      </c>
      <c r="B888" s="324"/>
      <c r="C888" s="125" t="str">
        <f>IFERROR(VLOOKUP(B888,'اسماء العملاء'!$A$2:$E$142,5,FALSE),"")</f>
        <v/>
      </c>
      <c r="D888" s="126" t="str">
        <f>IFERROR(VLOOKUP(B888,'اسماء العملاء'!$A$2:$C$142,2,FALSE),"")</f>
        <v/>
      </c>
      <c r="E888" s="177" t="str">
        <f>IFERROR(VLOOKUP(B888,'اسماء العملاء'!$A$2:$C$142,3,FALSE),"")</f>
        <v/>
      </c>
      <c r="F888" s="330" t="str">
        <f>IFERROR(VLOOKUP(B888,'اسماء العملاء'!$A$2:$J$1270,9,FALSE),"")</f>
        <v/>
      </c>
      <c r="G888" s="330" t="str">
        <f>IFERROR(VLOOKUP(B888,'اسماء العملاء'!$A$2:$J$1270,8,FALSE),"")</f>
        <v/>
      </c>
      <c r="H888" s="321" t="str">
        <f>IFERROR(VLOOKUP(B888,'اسماء العملاء'!$A$2:$J$1270,10,FALSE),"")</f>
        <v/>
      </c>
    </row>
    <row r="889" spans="1:8" ht="21.95" customHeight="1">
      <c r="A889" s="326" t="str">
        <f t="shared" ca="1" si="13"/>
        <v/>
      </c>
      <c r="B889" s="324"/>
      <c r="C889" s="125" t="str">
        <f>IFERROR(VLOOKUP(B889,'اسماء العملاء'!$A$2:$E$142,5,FALSE),"")</f>
        <v/>
      </c>
      <c r="D889" s="126" t="str">
        <f>IFERROR(VLOOKUP(B889,'اسماء العملاء'!$A$2:$C$142,2,FALSE),"")</f>
        <v/>
      </c>
      <c r="E889" s="177" t="str">
        <f>IFERROR(VLOOKUP(B889,'اسماء العملاء'!$A$2:$C$142,3,FALSE),"")</f>
        <v/>
      </c>
      <c r="F889" s="330" t="str">
        <f>IFERROR(VLOOKUP(B889,'اسماء العملاء'!$A$2:$J$1270,9,FALSE),"")</f>
        <v/>
      </c>
      <c r="G889" s="330" t="str">
        <f>IFERROR(VLOOKUP(B889,'اسماء العملاء'!$A$2:$J$1270,8,FALSE),"")</f>
        <v/>
      </c>
      <c r="H889" s="321" t="str">
        <f>IFERROR(VLOOKUP(B889,'اسماء العملاء'!$A$2:$J$1270,10,FALSE),"")</f>
        <v/>
      </c>
    </row>
    <row r="890" spans="1:8" ht="21.95" customHeight="1">
      <c r="A890" s="326" t="str">
        <f t="shared" ca="1" si="13"/>
        <v/>
      </c>
      <c r="B890" s="324"/>
      <c r="C890" s="125" t="str">
        <f>IFERROR(VLOOKUP(B890,'اسماء العملاء'!$A$2:$E$142,5,FALSE),"")</f>
        <v/>
      </c>
      <c r="D890" s="126" t="str">
        <f>IFERROR(VLOOKUP(B890,'اسماء العملاء'!$A$2:$C$142,2,FALSE),"")</f>
        <v/>
      </c>
      <c r="E890" s="177" t="str">
        <f>IFERROR(VLOOKUP(B890,'اسماء العملاء'!$A$2:$C$142,3,FALSE),"")</f>
        <v/>
      </c>
      <c r="F890" s="330" t="str">
        <f>IFERROR(VLOOKUP(B890,'اسماء العملاء'!$A$2:$J$1270,9,FALSE),"")</f>
        <v/>
      </c>
      <c r="G890" s="330" t="str">
        <f>IFERROR(VLOOKUP(B890,'اسماء العملاء'!$A$2:$J$1270,8,FALSE),"")</f>
        <v/>
      </c>
      <c r="H890" s="321" t="str">
        <f>IFERROR(VLOOKUP(B890,'اسماء العملاء'!$A$2:$J$1270,10,FALSE),"")</f>
        <v/>
      </c>
    </row>
    <row r="891" spans="1:8" ht="21.95" customHeight="1">
      <c r="A891" s="326" t="str">
        <f t="shared" ca="1" si="13"/>
        <v/>
      </c>
      <c r="B891" s="324"/>
      <c r="C891" s="125" t="str">
        <f>IFERROR(VLOOKUP(B891,'اسماء العملاء'!$A$2:$E$142,5,FALSE),"")</f>
        <v/>
      </c>
      <c r="D891" s="126" t="str">
        <f>IFERROR(VLOOKUP(B891,'اسماء العملاء'!$A$2:$C$142,2,FALSE),"")</f>
        <v/>
      </c>
      <c r="E891" s="177" t="str">
        <f>IFERROR(VLOOKUP(B891,'اسماء العملاء'!$A$2:$C$142,3,FALSE),"")</f>
        <v/>
      </c>
      <c r="F891" s="330" t="str">
        <f>IFERROR(VLOOKUP(B891,'اسماء العملاء'!$A$2:$J$1270,9,FALSE),"")</f>
        <v/>
      </c>
      <c r="G891" s="330" t="str">
        <f>IFERROR(VLOOKUP(B891,'اسماء العملاء'!$A$2:$J$1270,8,FALSE),"")</f>
        <v/>
      </c>
      <c r="H891" s="321" t="str">
        <f>IFERROR(VLOOKUP(B891,'اسماء العملاء'!$A$2:$J$1270,10,FALSE),"")</f>
        <v/>
      </c>
    </row>
    <row r="892" spans="1:8" ht="21.95" customHeight="1">
      <c r="A892" s="326" t="str">
        <f t="shared" ca="1" si="13"/>
        <v/>
      </c>
      <c r="B892" s="324"/>
      <c r="C892" s="125" t="str">
        <f>IFERROR(VLOOKUP(B892,'اسماء العملاء'!$A$2:$E$142,5,FALSE),"")</f>
        <v/>
      </c>
      <c r="D892" s="126" t="str">
        <f>IFERROR(VLOOKUP(B892,'اسماء العملاء'!$A$2:$C$142,2,FALSE),"")</f>
        <v/>
      </c>
      <c r="E892" s="177" t="str">
        <f>IFERROR(VLOOKUP(B892,'اسماء العملاء'!$A$2:$C$142,3,FALSE),"")</f>
        <v/>
      </c>
      <c r="F892" s="330" t="str">
        <f>IFERROR(VLOOKUP(B892,'اسماء العملاء'!$A$2:$J$1270,9,FALSE),"")</f>
        <v/>
      </c>
      <c r="G892" s="330" t="str">
        <f>IFERROR(VLOOKUP(B892,'اسماء العملاء'!$A$2:$J$1270,8,FALSE),"")</f>
        <v/>
      </c>
      <c r="H892" s="321" t="str">
        <f>IFERROR(VLOOKUP(B892,'اسماء العملاء'!$A$2:$J$1270,10,FALSE),"")</f>
        <v/>
      </c>
    </row>
    <row r="893" spans="1:8" ht="21.95" customHeight="1">
      <c r="A893" s="326" t="str">
        <f t="shared" ca="1" si="13"/>
        <v/>
      </c>
      <c r="B893" s="324"/>
      <c r="C893" s="125" t="str">
        <f>IFERROR(VLOOKUP(B893,'اسماء العملاء'!$A$2:$E$142,5,FALSE),"")</f>
        <v/>
      </c>
      <c r="D893" s="126" t="str">
        <f>IFERROR(VLOOKUP(B893,'اسماء العملاء'!$A$2:$C$142,2,FALSE),"")</f>
        <v/>
      </c>
      <c r="E893" s="177" t="str">
        <f>IFERROR(VLOOKUP(B893,'اسماء العملاء'!$A$2:$C$142,3,FALSE),"")</f>
        <v/>
      </c>
      <c r="F893" s="330" t="str">
        <f>IFERROR(VLOOKUP(B893,'اسماء العملاء'!$A$2:$J$1270,9,FALSE),"")</f>
        <v/>
      </c>
      <c r="G893" s="330" t="str">
        <f>IFERROR(VLOOKUP(B893,'اسماء العملاء'!$A$2:$J$1270,8,FALSE),"")</f>
        <v/>
      </c>
      <c r="H893" s="321" t="str">
        <f>IFERROR(VLOOKUP(B893,'اسماء العملاء'!$A$2:$J$1270,10,FALSE),"")</f>
        <v/>
      </c>
    </row>
    <row r="894" spans="1:8" ht="21.95" customHeight="1">
      <c r="A894" s="326" t="str">
        <f t="shared" ca="1" si="13"/>
        <v/>
      </c>
      <c r="B894" s="324"/>
      <c r="C894" s="125" t="str">
        <f>IFERROR(VLOOKUP(B894,'اسماء العملاء'!$A$2:$E$142,5,FALSE),"")</f>
        <v/>
      </c>
      <c r="D894" s="126" t="str">
        <f>IFERROR(VLOOKUP(B894,'اسماء العملاء'!$A$2:$C$142,2,FALSE),"")</f>
        <v/>
      </c>
      <c r="E894" s="177" t="str">
        <f>IFERROR(VLOOKUP(B894,'اسماء العملاء'!$A$2:$C$142,3,FALSE),"")</f>
        <v/>
      </c>
      <c r="F894" s="330" t="str">
        <f>IFERROR(VLOOKUP(B894,'اسماء العملاء'!$A$2:$J$1270,9,FALSE),"")</f>
        <v/>
      </c>
      <c r="G894" s="330" t="str">
        <f>IFERROR(VLOOKUP(B894,'اسماء العملاء'!$A$2:$J$1270,8,FALSE),"")</f>
        <v/>
      </c>
      <c r="H894" s="321" t="str">
        <f>IFERROR(VLOOKUP(B894,'اسماء العملاء'!$A$2:$J$1270,10,FALSE),"")</f>
        <v/>
      </c>
    </row>
    <row r="895" spans="1:8" ht="21.95" customHeight="1">
      <c r="A895" s="326" t="str">
        <f t="shared" ca="1" si="13"/>
        <v/>
      </c>
      <c r="B895" s="324"/>
      <c r="C895" s="125" t="str">
        <f>IFERROR(VLOOKUP(B895,'اسماء العملاء'!$A$2:$E$142,5,FALSE),"")</f>
        <v/>
      </c>
      <c r="D895" s="126" t="str">
        <f>IFERROR(VLOOKUP(B895,'اسماء العملاء'!$A$2:$C$142,2,FALSE),"")</f>
        <v/>
      </c>
      <c r="E895" s="177" t="str">
        <f>IFERROR(VLOOKUP(B895,'اسماء العملاء'!$A$2:$C$142,3,FALSE),"")</f>
        <v/>
      </c>
      <c r="F895" s="330" t="str">
        <f>IFERROR(VLOOKUP(B895,'اسماء العملاء'!$A$2:$J$1270,9,FALSE),"")</f>
        <v/>
      </c>
      <c r="G895" s="330" t="str">
        <f>IFERROR(VLOOKUP(B895,'اسماء العملاء'!$A$2:$J$1270,8,FALSE),"")</f>
        <v/>
      </c>
      <c r="H895" s="321" t="str">
        <f>IFERROR(VLOOKUP(B895,'اسماء العملاء'!$A$2:$J$1270,10,FALSE),"")</f>
        <v/>
      </c>
    </row>
    <row r="896" spans="1:8" ht="21.95" customHeight="1">
      <c r="A896" s="326" t="str">
        <f t="shared" ca="1" si="13"/>
        <v/>
      </c>
      <c r="B896" s="324"/>
      <c r="C896" s="125" t="str">
        <f>IFERROR(VLOOKUP(B896,'اسماء العملاء'!$A$2:$E$142,5,FALSE),"")</f>
        <v/>
      </c>
      <c r="D896" s="126" t="str">
        <f>IFERROR(VLOOKUP(B896,'اسماء العملاء'!$A$2:$C$142,2,FALSE),"")</f>
        <v/>
      </c>
      <c r="E896" s="177" t="str">
        <f>IFERROR(VLOOKUP(B896,'اسماء العملاء'!$A$2:$C$142,3,FALSE),"")</f>
        <v/>
      </c>
      <c r="F896" s="330" t="str">
        <f>IFERROR(VLOOKUP(B896,'اسماء العملاء'!$A$2:$J$1270,9,FALSE),"")</f>
        <v/>
      </c>
      <c r="G896" s="330" t="str">
        <f>IFERROR(VLOOKUP(B896,'اسماء العملاء'!$A$2:$J$1270,8,FALSE),"")</f>
        <v/>
      </c>
      <c r="H896" s="321" t="str">
        <f>IFERROR(VLOOKUP(B896,'اسماء العملاء'!$A$2:$J$1270,10,FALSE),"")</f>
        <v/>
      </c>
    </row>
    <row r="897" spans="1:8" ht="21.95" customHeight="1">
      <c r="A897" s="326" t="str">
        <f t="shared" ca="1" si="13"/>
        <v/>
      </c>
      <c r="B897" s="324"/>
      <c r="C897" s="125" t="str">
        <f>IFERROR(VLOOKUP(B897,'اسماء العملاء'!$A$2:$E$142,5,FALSE),"")</f>
        <v/>
      </c>
      <c r="D897" s="126" t="str">
        <f>IFERROR(VLOOKUP(B897,'اسماء العملاء'!$A$2:$C$142,2,FALSE),"")</f>
        <v/>
      </c>
      <c r="E897" s="177" t="str">
        <f>IFERROR(VLOOKUP(B897,'اسماء العملاء'!$A$2:$C$142,3,FALSE),"")</f>
        <v/>
      </c>
      <c r="F897" s="330" t="str">
        <f>IFERROR(VLOOKUP(B897,'اسماء العملاء'!$A$2:$J$1270,9,FALSE),"")</f>
        <v/>
      </c>
      <c r="G897" s="330" t="str">
        <f>IFERROR(VLOOKUP(B897,'اسماء العملاء'!$A$2:$J$1270,8,FALSE),"")</f>
        <v/>
      </c>
      <c r="H897" s="321" t="str">
        <f>IFERROR(VLOOKUP(B897,'اسماء العملاء'!$A$2:$J$1270,10,FALSE),"")</f>
        <v/>
      </c>
    </row>
    <row r="898" spans="1:8" ht="21.95" customHeight="1">
      <c r="A898" s="326" t="str">
        <f t="shared" ca="1" si="13"/>
        <v/>
      </c>
      <c r="B898" s="324"/>
      <c r="C898" s="125" t="str">
        <f>IFERROR(VLOOKUP(B898,'اسماء العملاء'!$A$2:$E$142,5,FALSE),"")</f>
        <v/>
      </c>
      <c r="D898" s="126" t="str">
        <f>IFERROR(VLOOKUP(B898,'اسماء العملاء'!$A$2:$C$142,2,FALSE),"")</f>
        <v/>
      </c>
      <c r="E898" s="177" t="str">
        <f>IFERROR(VLOOKUP(B898,'اسماء العملاء'!$A$2:$C$142,3,FALSE),"")</f>
        <v/>
      </c>
      <c r="F898" s="330" t="str">
        <f>IFERROR(VLOOKUP(B898,'اسماء العملاء'!$A$2:$J$1270,9,FALSE),"")</f>
        <v/>
      </c>
      <c r="G898" s="330" t="str">
        <f>IFERROR(VLOOKUP(B898,'اسماء العملاء'!$A$2:$J$1270,8,FALSE),"")</f>
        <v/>
      </c>
      <c r="H898" s="321" t="str">
        <f>IFERROR(VLOOKUP(B898,'اسماء العملاء'!$A$2:$J$1270,10,FALSE),"")</f>
        <v/>
      </c>
    </row>
    <row r="899" spans="1:8" ht="21.95" customHeight="1">
      <c r="A899" s="326" t="str">
        <f t="shared" ca="1" si="13"/>
        <v/>
      </c>
      <c r="B899" s="324"/>
      <c r="C899" s="125" t="str">
        <f>IFERROR(VLOOKUP(B899,'اسماء العملاء'!$A$2:$E$142,5,FALSE),"")</f>
        <v/>
      </c>
      <c r="D899" s="126" t="str">
        <f>IFERROR(VLOOKUP(B899,'اسماء العملاء'!$A$2:$C$142,2,FALSE),"")</f>
        <v/>
      </c>
      <c r="E899" s="177" t="str">
        <f>IFERROR(VLOOKUP(B899,'اسماء العملاء'!$A$2:$C$142,3,FALSE),"")</f>
        <v/>
      </c>
      <c r="F899" s="330" t="str">
        <f>IFERROR(VLOOKUP(B899,'اسماء العملاء'!$A$2:$J$1270,9,FALSE),"")</f>
        <v/>
      </c>
      <c r="G899" s="330" t="str">
        <f>IFERROR(VLOOKUP(B899,'اسماء العملاء'!$A$2:$J$1270,8,FALSE),"")</f>
        <v/>
      </c>
      <c r="H899" s="321" t="str">
        <f>IFERROR(VLOOKUP(B899,'اسماء العملاء'!$A$2:$J$1270,10,FALSE),"")</f>
        <v/>
      </c>
    </row>
    <row r="900" spans="1:8" ht="21.95" customHeight="1" thickBot="1">
      <c r="A900" s="327" t="str">
        <f t="shared" ref="A900" ca="1" si="14">IF(B900="","",TODAY())</f>
        <v/>
      </c>
      <c r="B900" s="325"/>
      <c r="C900" s="128" t="str">
        <f>IFERROR(VLOOKUP(B900,'اسماء العملاء'!$A$2:$E$142,5,FALSE),"")</f>
        <v/>
      </c>
      <c r="D900" s="175" t="str">
        <f>IFERROR(VLOOKUP(B900,'اسماء العملاء'!$A$2:$C$142,2,FALSE),"")</f>
        <v/>
      </c>
      <c r="E900" s="178" t="str">
        <f>IFERROR(VLOOKUP(B900,'اسماء العملاء'!$A$2:$C$142,3,FALSE),"")</f>
        <v/>
      </c>
      <c r="F900" s="331" t="str">
        <f>IFERROR(VLOOKUP(B900,'اسماء العملاء'!$A$2:$J$1270,9,FALSE),"")</f>
        <v/>
      </c>
      <c r="G900" s="331" t="str">
        <f>IFERROR(VLOOKUP(B900,'اسماء العملاء'!$A$2:$J$1270,8,FALSE),"")</f>
        <v/>
      </c>
      <c r="H900" s="322" t="str">
        <f>IFERROR(VLOOKUP(B900,'اسماء العملاء'!$A$2:$J$1270,10,FALSE),"")</f>
        <v/>
      </c>
    </row>
    <row r="901" spans="1:8" ht="21.95" customHeight="1" thickBot="1">
      <c r="F901" s="335">
        <f>SUM(F3:F900)</f>
        <v>0</v>
      </c>
      <c r="G901" s="335">
        <f>SUM(G3:G900)</f>
        <v>0</v>
      </c>
    </row>
    <row r="902" spans="1:8" ht="21.95" customHeight="1">
      <c r="F902" s="334" t="s">
        <v>69</v>
      </c>
      <c r="G902" s="334"/>
    </row>
    <row r="1174" spans="1:5" ht="21.95" customHeight="1" thickBot="1"/>
    <row r="1175" spans="1:5" ht="21.95" customHeight="1" thickBot="1">
      <c r="A1175" s="8" t="s">
        <v>30</v>
      </c>
      <c r="B1175" s="314"/>
      <c r="C1175" s="315"/>
      <c r="D1175" s="315"/>
      <c r="E1175" s="316"/>
    </row>
    <row r="1176" spans="1:5" ht="21.95" customHeight="1" thickBot="1">
      <c r="A1176" s="10" t="str">
        <f>'اسماء العملاء'!A2</f>
        <v>احمد محمد</v>
      </c>
      <c r="B1176" s="317"/>
      <c r="C1176" s="318"/>
      <c r="D1176" s="318"/>
      <c r="E1176" s="319"/>
    </row>
    <row r="1177" spans="1:5" ht="21.95" customHeight="1" thickBot="1">
      <c r="A1177" s="10" t="str">
        <f>'اسماء العملاء'!A3</f>
        <v>محمود محمد</v>
      </c>
      <c r="B1177" s="317"/>
      <c r="C1177" s="318"/>
      <c r="D1177" s="318"/>
      <c r="E1177" s="319"/>
    </row>
    <row r="1178" spans="1:5" ht="21.95" customHeight="1" thickBot="1">
      <c r="A1178" s="10" t="str">
        <f>'اسماء العملاء'!A4</f>
        <v>صلاح  سعيد</v>
      </c>
      <c r="B1178" s="317"/>
      <c r="C1178" s="318"/>
      <c r="D1178" s="318"/>
      <c r="E1178" s="319"/>
    </row>
    <row r="1179" spans="1:5" ht="21.95" customHeight="1" thickBot="1">
      <c r="A1179" s="10" t="str">
        <f>'اسماء العملاء'!A5</f>
        <v>محسن محمد</v>
      </c>
      <c r="B1179" s="317"/>
      <c r="C1179" s="318"/>
      <c r="D1179" s="318"/>
      <c r="E1179" s="319"/>
    </row>
    <row r="1180" spans="1:5" ht="21.95" customHeight="1" thickBot="1">
      <c r="A1180" s="10" t="str">
        <f>'اسماء العملاء'!A6</f>
        <v>احمد سعيد</v>
      </c>
      <c r="B1180" s="317"/>
      <c r="C1180" s="318"/>
      <c r="D1180" s="318"/>
      <c r="E1180" s="319"/>
    </row>
    <row r="1181" spans="1:5" ht="21.95" customHeight="1" thickBot="1">
      <c r="A1181" s="10" t="str">
        <f>'اسماء العملاء'!A7</f>
        <v>مروان حسين</v>
      </c>
      <c r="B1181" s="317"/>
      <c r="C1181" s="318"/>
      <c r="D1181" s="318"/>
      <c r="E1181" s="319"/>
    </row>
    <row r="1182" spans="1:5" ht="21.95" customHeight="1" thickBot="1">
      <c r="A1182" s="10" t="str">
        <f>'اسماء العملاء'!A8</f>
        <v>حسين رضوان</v>
      </c>
      <c r="B1182" s="317"/>
      <c r="C1182" s="318"/>
      <c r="D1182" s="318"/>
      <c r="E1182" s="319"/>
    </row>
    <row r="1183" spans="1:5" ht="21.95" customHeight="1" thickBot="1">
      <c r="A1183" s="10" t="str">
        <f>'اسماء العملاء'!A9</f>
        <v>وليد ابراهيم</v>
      </c>
      <c r="B1183" s="317"/>
      <c r="C1183" s="318"/>
      <c r="D1183" s="318"/>
      <c r="E1183" s="319"/>
    </row>
    <row r="1184" spans="1:5" ht="21.95" customHeight="1" thickBot="1">
      <c r="A1184" s="10" t="str">
        <f>'اسماء العملاء'!A10</f>
        <v>سمير رياض</v>
      </c>
      <c r="B1184" s="317"/>
      <c r="C1184" s="318"/>
      <c r="D1184" s="318"/>
      <c r="E1184" s="319"/>
    </row>
    <row r="1185" spans="1:5" ht="21.95" customHeight="1" thickBot="1">
      <c r="A1185" s="10">
        <f>'اسماء العملاء'!A11</f>
        <v>0</v>
      </c>
      <c r="B1185" s="317"/>
      <c r="C1185" s="318"/>
      <c r="D1185" s="318"/>
      <c r="E1185" s="319"/>
    </row>
    <row r="1186" spans="1:5" ht="21.95" customHeight="1" thickBot="1">
      <c r="A1186" s="10">
        <f>'اسماء العملاء'!A12</f>
        <v>0</v>
      </c>
      <c r="B1186" s="317"/>
      <c r="C1186" s="318"/>
      <c r="D1186" s="318"/>
      <c r="E1186" s="319"/>
    </row>
    <row r="1187" spans="1:5" ht="21.95" customHeight="1" thickBot="1">
      <c r="A1187" s="10">
        <f>'اسماء العملاء'!A13</f>
        <v>0</v>
      </c>
      <c r="B1187" s="317"/>
      <c r="C1187" s="318"/>
      <c r="D1187" s="318"/>
      <c r="E1187" s="319"/>
    </row>
    <row r="1188" spans="1:5" ht="21.95" customHeight="1" thickBot="1">
      <c r="A1188" s="10">
        <f>'اسماء العملاء'!A14</f>
        <v>0</v>
      </c>
      <c r="B1188" s="317"/>
      <c r="C1188" s="318"/>
      <c r="D1188" s="318"/>
      <c r="E1188" s="319"/>
    </row>
    <row r="1189" spans="1:5" ht="21.95" customHeight="1" thickBot="1">
      <c r="A1189" s="10">
        <f>'اسماء العملاء'!A15</f>
        <v>0</v>
      </c>
      <c r="B1189" s="317"/>
      <c r="C1189" s="318"/>
      <c r="D1189" s="318"/>
      <c r="E1189" s="319"/>
    </row>
    <row r="1190" spans="1:5" ht="21.95" customHeight="1" thickBot="1">
      <c r="A1190" s="10">
        <f>'اسماء العملاء'!A16</f>
        <v>0</v>
      </c>
      <c r="B1190" s="317"/>
      <c r="C1190" s="318"/>
      <c r="D1190" s="318"/>
      <c r="E1190" s="319"/>
    </row>
    <row r="1191" spans="1:5" ht="21.95" customHeight="1" thickBot="1">
      <c r="A1191" s="10">
        <f>'اسماء العملاء'!A17</f>
        <v>0</v>
      </c>
      <c r="B1191" s="317"/>
      <c r="C1191" s="318"/>
      <c r="D1191" s="318"/>
      <c r="E1191" s="319"/>
    </row>
    <row r="1192" spans="1:5" ht="21.95" customHeight="1" thickBot="1">
      <c r="A1192" s="10">
        <f>'اسماء العملاء'!A18</f>
        <v>0</v>
      </c>
      <c r="B1192" s="317"/>
      <c r="C1192" s="318"/>
      <c r="D1192" s="318"/>
      <c r="E1192" s="319"/>
    </row>
    <row r="1193" spans="1:5" ht="21.95" customHeight="1" thickBot="1">
      <c r="A1193" s="10">
        <f>'اسماء العملاء'!A19</f>
        <v>0</v>
      </c>
      <c r="B1193" s="317"/>
      <c r="C1193" s="318"/>
      <c r="D1193" s="318"/>
      <c r="E1193" s="319"/>
    </row>
    <row r="1194" spans="1:5" ht="21.95" customHeight="1" thickBot="1">
      <c r="A1194" s="10">
        <f>'اسماء العملاء'!A20</f>
        <v>0</v>
      </c>
      <c r="B1194" s="317"/>
      <c r="C1194" s="318"/>
      <c r="D1194" s="318"/>
      <c r="E1194" s="319"/>
    </row>
    <row r="1195" spans="1:5" ht="21.95" customHeight="1" thickBot="1">
      <c r="A1195" s="10">
        <f>'اسماء العملاء'!A21</f>
        <v>0</v>
      </c>
      <c r="B1195" s="317"/>
      <c r="C1195" s="318"/>
      <c r="D1195" s="318"/>
      <c r="E1195" s="319"/>
    </row>
    <row r="1196" spans="1:5" ht="21.95" customHeight="1" thickBot="1">
      <c r="A1196" s="10">
        <f>'اسماء العملاء'!A22</f>
        <v>0</v>
      </c>
      <c r="B1196" s="317"/>
      <c r="C1196" s="318"/>
      <c r="D1196" s="318"/>
      <c r="E1196" s="319"/>
    </row>
    <row r="1197" spans="1:5" ht="21.95" customHeight="1" thickBot="1">
      <c r="A1197" s="10">
        <f>'اسماء العملاء'!A23</f>
        <v>0</v>
      </c>
      <c r="B1197" s="317"/>
      <c r="C1197" s="318"/>
      <c r="D1197" s="318"/>
      <c r="E1197" s="319"/>
    </row>
    <row r="1198" spans="1:5" ht="21.95" customHeight="1" thickBot="1">
      <c r="A1198" s="10">
        <f>'اسماء العملاء'!A24</f>
        <v>0</v>
      </c>
      <c r="B1198" s="317"/>
      <c r="C1198" s="318"/>
      <c r="D1198" s="318"/>
      <c r="E1198" s="319"/>
    </row>
    <row r="1199" spans="1:5" ht="21.95" customHeight="1" thickBot="1">
      <c r="A1199" s="10">
        <f>'اسماء العملاء'!A25</f>
        <v>0</v>
      </c>
      <c r="B1199" s="317"/>
      <c r="C1199" s="318"/>
      <c r="D1199" s="318"/>
      <c r="E1199" s="319"/>
    </row>
    <row r="1200" spans="1:5" ht="21.95" customHeight="1" thickBot="1">
      <c r="A1200" s="10">
        <f>'اسماء العملاء'!A26</f>
        <v>0</v>
      </c>
      <c r="B1200" s="317"/>
      <c r="C1200" s="318"/>
      <c r="D1200" s="318"/>
      <c r="E1200" s="319"/>
    </row>
    <row r="1201" spans="1:5" ht="21.95" customHeight="1" thickBot="1">
      <c r="A1201" s="10">
        <f>'اسماء العملاء'!A27</f>
        <v>0</v>
      </c>
      <c r="B1201" s="317"/>
      <c r="C1201" s="318"/>
      <c r="D1201" s="318"/>
      <c r="E1201" s="319"/>
    </row>
    <row r="1202" spans="1:5" ht="21.95" customHeight="1" thickBot="1">
      <c r="A1202" s="10">
        <f>'اسماء العملاء'!A28</f>
        <v>0</v>
      </c>
      <c r="B1202" s="317"/>
      <c r="C1202" s="318"/>
      <c r="D1202" s="318"/>
      <c r="E1202" s="319"/>
    </row>
    <row r="1203" spans="1:5" ht="21.95" customHeight="1" thickBot="1">
      <c r="A1203" s="10">
        <f>'اسماء العملاء'!A29</f>
        <v>0</v>
      </c>
      <c r="B1203" s="317"/>
      <c r="C1203" s="318"/>
      <c r="D1203" s="318"/>
      <c r="E1203" s="319"/>
    </row>
    <row r="1204" spans="1:5" ht="21.95" customHeight="1" thickBot="1">
      <c r="A1204" s="10">
        <f>'اسماء العملاء'!A30</f>
        <v>0</v>
      </c>
      <c r="B1204" s="317"/>
      <c r="C1204" s="318"/>
      <c r="D1204" s="318"/>
      <c r="E1204" s="319"/>
    </row>
    <row r="1205" spans="1:5" ht="21.95" customHeight="1" thickBot="1">
      <c r="A1205" s="10">
        <f>'اسماء العملاء'!A31</f>
        <v>0</v>
      </c>
      <c r="B1205" s="317"/>
      <c r="C1205" s="318"/>
      <c r="D1205" s="318"/>
      <c r="E1205" s="319"/>
    </row>
    <row r="1206" spans="1:5" ht="21.95" customHeight="1" thickBot="1">
      <c r="A1206" s="10">
        <f>'اسماء العملاء'!A32</f>
        <v>0</v>
      </c>
      <c r="B1206" s="317"/>
      <c r="C1206" s="318"/>
      <c r="D1206" s="318"/>
      <c r="E1206" s="319"/>
    </row>
    <row r="1207" spans="1:5" ht="21.95" customHeight="1" thickBot="1">
      <c r="A1207" s="10">
        <f>'اسماء العملاء'!A33</f>
        <v>0</v>
      </c>
      <c r="B1207" s="317"/>
      <c r="C1207" s="318"/>
      <c r="D1207" s="318"/>
      <c r="E1207" s="319"/>
    </row>
    <row r="1208" spans="1:5" ht="21.95" customHeight="1" thickBot="1">
      <c r="A1208" s="10">
        <f>'اسماء العملاء'!A34</f>
        <v>0</v>
      </c>
      <c r="B1208" s="317"/>
      <c r="C1208" s="318"/>
      <c r="D1208" s="318"/>
      <c r="E1208" s="319"/>
    </row>
    <row r="1209" spans="1:5" ht="21.95" customHeight="1" thickBot="1">
      <c r="A1209" s="10">
        <f>'اسماء العملاء'!A35</f>
        <v>0</v>
      </c>
      <c r="B1209" s="317"/>
      <c r="C1209" s="318"/>
      <c r="D1209" s="318"/>
      <c r="E1209" s="319"/>
    </row>
    <row r="1210" spans="1:5" ht="21.95" customHeight="1" thickBot="1">
      <c r="A1210" s="10">
        <f>'اسماء العملاء'!A36</f>
        <v>0</v>
      </c>
      <c r="B1210" s="317"/>
      <c r="C1210" s="318"/>
      <c r="D1210" s="318"/>
      <c r="E1210" s="319"/>
    </row>
    <row r="1211" spans="1:5" ht="21.95" customHeight="1" thickBot="1">
      <c r="A1211" s="10">
        <f>'اسماء العملاء'!A37</f>
        <v>0</v>
      </c>
      <c r="B1211" s="317"/>
      <c r="C1211" s="318"/>
      <c r="D1211" s="318"/>
      <c r="E1211" s="319"/>
    </row>
    <row r="1212" spans="1:5" ht="21.95" customHeight="1" thickBot="1">
      <c r="A1212" s="10">
        <f>'اسماء العملاء'!A38</f>
        <v>0</v>
      </c>
      <c r="B1212" s="317"/>
      <c r="C1212" s="318"/>
      <c r="D1212" s="318"/>
      <c r="E1212" s="319"/>
    </row>
    <row r="1213" spans="1:5" ht="21.95" customHeight="1" thickBot="1">
      <c r="A1213" s="10">
        <f>'اسماء العملاء'!A39</f>
        <v>0</v>
      </c>
      <c r="B1213" s="317"/>
      <c r="C1213" s="318"/>
      <c r="D1213" s="318"/>
      <c r="E1213" s="319"/>
    </row>
    <row r="1214" spans="1:5" ht="21.95" customHeight="1" thickBot="1">
      <c r="A1214" s="10">
        <f>'اسماء العملاء'!A40</f>
        <v>0</v>
      </c>
      <c r="B1214" s="317"/>
      <c r="C1214" s="318"/>
      <c r="D1214" s="318"/>
      <c r="E1214" s="319"/>
    </row>
    <row r="1215" spans="1:5" ht="21.95" customHeight="1" thickBot="1">
      <c r="A1215" s="10">
        <f>'اسماء العملاء'!A41</f>
        <v>0</v>
      </c>
      <c r="B1215" s="317"/>
      <c r="C1215" s="318"/>
      <c r="D1215" s="318"/>
      <c r="E1215" s="319"/>
    </row>
    <row r="1216" spans="1:5" ht="21.95" customHeight="1" thickBot="1">
      <c r="A1216" s="10">
        <f>'اسماء العملاء'!A42</f>
        <v>0</v>
      </c>
      <c r="B1216" s="317"/>
      <c r="C1216" s="318"/>
      <c r="D1216" s="318"/>
      <c r="E1216" s="319"/>
    </row>
    <row r="1217" spans="1:5" ht="21.95" customHeight="1" thickBot="1">
      <c r="A1217" s="10">
        <f>'اسماء العملاء'!A43</f>
        <v>0</v>
      </c>
      <c r="B1217" s="317"/>
      <c r="C1217" s="318"/>
      <c r="D1217" s="318"/>
      <c r="E1217" s="319"/>
    </row>
    <row r="1218" spans="1:5" ht="21.95" customHeight="1" thickBot="1">
      <c r="A1218" s="10">
        <f>'اسماء العملاء'!A44</f>
        <v>0</v>
      </c>
      <c r="B1218" s="317"/>
      <c r="C1218" s="318"/>
      <c r="D1218" s="318"/>
      <c r="E1218" s="319"/>
    </row>
    <row r="1219" spans="1:5" ht="21.95" customHeight="1" thickBot="1">
      <c r="A1219" s="10">
        <f>'اسماء العملاء'!A45</f>
        <v>0</v>
      </c>
      <c r="B1219" s="317"/>
      <c r="C1219" s="318"/>
      <c r="D1219" s="318"/>
      <c r="E1219" s="319"/>
    </row>
    <row r="1220" spans="1:5" ht="21.95" customHeight="1" thickBot="1">
      <c r="A1220" s="10">
        <f>'اسماء العملاء'!A46</f>
        <v>0</v>
      </c>
      <c r="B1220" s="317"/>
      <c r="C1220" s="318"/>
      <c r="D1220" s="318"/>
      <c r="E1220" s="319"/>
    </row>
    <row r="1221" spans="1:5" ht="21.95" customHeight="1" thickBot="1">
      <c r="A1221" s="10">
        <f>'اسماء العملاء'!A47</f>
        <v>0</v>
      </c>
      <c r="B1221" s="317"/>
      <c r="C1221" s="318"/>
      <c r="D1221" s="318"/>
      <c r="E1221" s="319"/>
    </row>
    <row r="1222" spans="1:5" ht="21.95" customHeight="1" thickBot="1">
      <c r="A1222" s="10">
        <f>'اسماء العملاء'!A48</f>
        <v>0</v>
      </c>
      <c r="B1222" s="317"/>
      <c r="C1222" s="318"/>
      <c r="D1222" s="318"/>
      <c r="E1222" s="319"/>
    </row>
    <row r="1223" spans="1:5" ht="21.95" customHeight="1" thickBot="1">
      <c r="A1223" s="10">
        <f>'اسماء العملاء'!A49</f>
        <v>0</v>
      </c>
      <c r="B1223" s="317"/>
      <c r="C1223" s="318"/>
      <c r="D1223" s="318"/>
      <c r="E1223" s="319"/>
    </row>
    <row r="1224" spans="1:5" ht="21.95" customHeight="1" thickBot="1">
      <c r="A1224" s="10">
        <f>'اسماء العملاء'!A50</f>
        <v>0</v>
      </c>
      <c r="B1224" s="317"/>
      <c r="C1224" s="318"/>
      <c r="D1224" s="318"/>
      <c r="E1224" s="319"/>
    </row>
    <row r="1225" spans="1:5" ht="21.95" customHeight="1" thickBot="1">
      <c r="A1225" s="10">
        <f>'اسماء العملاء'!A51</f>
        <v>0</v>
      </c>
      <c r="B1225" s="317"/>
      <c r="C1225" s="318"/>
      <c r="D1225" s="318"/>
      <c r="E1225" s="319"/>
    </row>
    <row r="1226" spans="1:5" ht="21.95" customHeight="1" thickBot="1">
      <c r="A1226" s="10">
        <f>'اسماء العملاء'!A52</f>
        <v>0</v>
      </c>
      <c r="B1226" s="317"/>
      <c r="C1226" s="318"/>
      <c r="D1226" s="318"/>
      <c r="E1226" s="319"/>
    </row>
    <row r="1227" spans="1:5" ht="21.95" customHeight="1" thickBot="1">
      <c r="A1227" s="10">
        <f>'اسماء العملاء'!A53</f>
        <v>0</v>
      </c>
      <c r="B1227" s="317"/>
      <c r="C1227" s="318"/>
      <c r="D1227" s="318"/>
      <c r="E1227" s="319"/>
    </row>
    <row r="1228" spans="1:5" ht="21.95" customHeight="1" thickBot="1">
      <c r="A1228" s="10">
        <f>'اسماء العملاء'!A54</f>
        <v>0</v>
      </c>
      <c r="B1228" s="317"/>
      <c r="C1228" s="318"/>
      <c r="D1228" s="318"/>
      <c r="E1228" s="319"/>
    </row>
    <row r="1229" spans="1:5" ht="21.95" customHeight="1" thickBot="1">
      <c r="A1229" s="10">
        <f>'اسماء العملاء'!A55</f>
        <v>0</v>
      </c>
      <c r="B1229" s="317"/>
      <c r="C1229" s="318"/>
      <c r="D1229" s="318"/>
      <c r="E1229" s="319"/>
    </row>
    <row r="1230" spans="1:5" ht="21.95" customHeight="1" thickBot="1">
      <c r="A1230" s="10">
        <f>'اسماء العملاء'!A56</f>
        <v>0</v>
      </c>
      <c r="B1230" s="317"/>
      <c r="C1230" s="318"/>
      <c r="D1230" s="318"/>
      <c r="E1230" s="319"/>
    </row>
    <row r="1231" spans="1:5" ht="21.95" customHeight="1" thickBot="1">
      <c r="A1231" s="10">
        <f>'اسماء العملاء'!A57</f>
        <v>0</v>
      </c>
      <c r="B1231" s="317"/>
      <c r="C1231" s="318"/>
      <c r="D1231" s="318"/>
      <c r="E1231" s="319"/>
    </row>
    <row r="1232" spans="1:5" ht="21.95" customHeight="1" thickBot="1">
      <c r="A1232" s="10">
        <f>'اسماء العملاء'!A58</f>
        <v>0</v>
      </c>
      <c r="B1232" s="317"/>
      <c r="C1232" s="318"/>
      <c r="D1232" s="318"/>
      <c r="E1232" s="319"/>
    </row>
    <row r="1233" spans="1:5" ht="21.95" customHeight="1" thickBot="1">
      <c r="A1233" s="10">
        <f>'اسماء العملاء'!A59</f>
        <v>0</v>
      </c>
      <c r="B1233" s="317"/>
      <c r="C1233" s="318"/>
      <c r="D1233" s="318"/>
      <c r="E1233" s="319"/>
    </row>
    <row r="1234" spans="1:5" ht="21.95" customHeight="1" thickBot="1">
      <c r="A1234" s="10">
        <f>'اسماء العملاء'!A60</f>
        <v>0</v>
      </c>
      <c r="B1234" s="317"/>
      <c r="C1234" s="318"/>
      <c r="D1234" s="318"/>
      <c r="E1234" s="319"/>
    </row>
    <row r="1235" spans="1:5" ht="21.95" customHeight="1" thickBot="1">
      <c r="A1235" s="10">
        <f>'اسماء العملاء'!A61</f>
        <v>0</v>
      </c>
      <c r="B1235" s="317"/>
      <c r="C1235" s="318"/>
      <c r="D1235" s="318"/>
      <c r="E1235" s="319"/>
    </row>
    <row r="1236" spans="1:5" ht="21.95" customHeight="1" thickBot="1">
      <c r="A1236" s="10">
        <f>'اسماء العملاء'!A62</f>
        <v>0</v>
      </c>
      <c r="B1236" s="317"/>
      <c r="C1236" s="318"/>
      <c r="D1236" s="318"/>
      <c r="E1236" s="319"/>
    </row>
    <row r="1237" spans="1:5" ht="21.95" customHeight="1" thickBot="1">
      <c r="A1237" s="10">
        <f>'اسماء العملاء'!A63</f>
        <v>0</v>
      </c>
      <c r="B1237" s="317"/>
      <c r="C1237" s="318"/>
      <c r="D1237" s="318"/>
      <c r="E1237" s="319"/>
    </row>
    <row r="1238" spans="1:5" ht="21.95" customHeight="1" thickBot="1">
      <c r="A1238" s="10">
        <f>'اسماء العملاء'!A64</f>
        <v>0</v>
      </c>
      <c r="B1238" s="317"/>
      <c r="C1238" s="318"/>
      <c r="D1238" s="318"/>
      <c r="E1238" s="319"/>
    </row>
    <row r="1239" spans="1:5" ht="21.95" customHeight="1" thickBot="1">
      <c r="A1239" s="10">
        <f>'اسماء العملاء'!A65</f>
        <v>0</v>
      </c>
      <c r="B1239" s="317"/>
      <c r="C1239" s="318"/>
      <c r="D1239" s="318"/>
      <c r="E1239" s="319"/>
    </row>
    <row r="1240" spans="1:5" ht="21.95" customHeight="1" thickBot="1">
      <c r="A1240" s="10">
        <f>'اسماء العملاء'!A66</f>
        <v>0</v>
      </c>
      <c r="B1240" s="317"/>
      <c r="C1240" s="318"/>
      <c r="D1240" s="318"/>
      <c r="E1240" s="319"/>
    </row>
    <row r="1241" spans="1:5" ht="21.95" customHeight="1" thickBot="1">
      <c r="A1241" s="10">
        <f>'اسماء العملاء'!A67</f>
        <v>0</v>
      </c>
      <c r="B1241" s="317"/>
      <c r="C1241" s="318"/>
      <c r="D1241" s="318"/>
      <c r="E1241" s="319"/>
    </row>
    <row r="1242" spans="1:5" ht="21.95" customHeight="1" thickBot="1">
      <c r="A1242" s="10">
        <f>'اسماء العملاء'!A68</f>
        <v>0</v>
      </c>
      <c r="B1242" s="317"/>
      <c r="C1242" s="318"/>
      <c r="D1242" s="318"/>
      <c r="E1242" s="319"/>
    </row>
    <row r="1243" spans="1:5" ht="21.95" customHeight="1" thickBot="1">
      <c r="A1243" s="10">
        <f>'اسماء العملاء'!A69</f>
        <v>0</v>
      </c>
      <c r="B1243" s="317"/>
      <c r="C1243" s="318"/>
      <c r="D1243" s="318"/>
      <c r="E1243" s="319"/>
    </row>
    <row r="1244" spans="1:5" ht="21.95" customHeight="1" thickBot="1">
      <c r="A1244" s="10">
        <f>'اسماء العملاء'!A70</f>
        <v>0</v>
      </c>
      <c r="B1244" s="317"/>
      <c r="C1244" s="318"/>
      <c r="D1244" s="318"/>
      <c r="E1244" s="319"/>
    </row>
    <row r="1245" spans="1:5" ht="21.95" customHeight="1" thickBot="1">
      <c r="A1245" s="10">
        <f>'اسماء العملاء'!A71</f>
        <v>0</v>
      </c>
      <c r="B1245" s="317"/>
      <c r="C1245" s="318"/>
      <c r="D1245" s="318"/>
      <c r="E1245" s="319"/>
    </row>
    <row r="1246" spans="1:5" ht="21.95" customHeight="1" thickBot="1">
      <c r="A1246" s="10">
        <f>'اسماء العملاء'!A72</f>
        <v>0</v>
      </c>
      <c r="B1246" s="317"/>
      <c r="C1246" s="318"/>
      <c r="D1246" s="318"/>
      <c r="E1246" s="319"/>
    </row>
    <row r="1247" spans="1:5" ht="21.95" customHeight="1" thickBot="1">
      <c r="A1247" s="10">
        <f>'اسماء العملاء'!A73</f>
        <v>0</v>
      </c>
      <c r="B1247" s="317"/>
      <c r="C1247" s="318"/>
      <c r="D1247" s="318"/>
      <c r="E1247" s="319"/>
    </row>
    <row r="1248" spans="1:5" ht="21.95" customHeight="1" thickBot="1">
      <c r="A1248" s="10">
        <f>'اسماء العملاء'!A74</f>
        <v>0</v>
      </c>
      <c r="B1248" s="317"/>
      <c r="C1248" s="318"/>
      <c r="D1248" s="318"/>
      <c r="E1248" s="319"/>
    </row>
    <row r="1249" spans="1:5" ht="21.95" customHeight="1" thickBot="1">
      <c r="A1249" s="10">
        <f>'اسماء العملاء'!A75</f>
        <v>0</v>
      </c>
      <c r="B1249" s="317"/>
      <c r="C1249" s="318"/>
      <c r="D1249" s="318"/>
      <c r="E1249" s="319"/>
    </row>
    <row r="1250" spans="1:5" ht="21.95" customHeight="1" thickBot="1">
      <c r="A1250" s="10">
        <f>'اسماء العملاء'!A76</f>
        <v>0</v>
      </c>
      <c r="B1250" s="317"/>
      <c r="C1250" s="318"/>
      <c r="D1250" s="318"/>
      <c r="E1250" s="319"/>
    </row>
    <row r="1251" spans="1:5" ht="21.95" customHeight="1" thickBot="1">
      <c r="A1251" s="10">
        <f>'اسماء العملاء'!A77</f>
        <v>0</v>
      </c>
      <c r="B1251" s="317"/>
      <c r="C1251" s="318"/>
      <c r="D1251" s="318"/>
      <c r="E1251" s="319"/>
    </row>
    <row r="1252" spans="1:5" ht="21.95" customHeight="1" thickBot="1">
      <c r="A1252" s="10">
        <f>'اسماء العملاء'!A78</f>
        <v>0</v>
      </c>
      <c r="B1252" s="317"/>
      <c r="C1252" s="318"/>
      <c r="D1252" s="318"/>
      <c r="E1252" s="319"/>
    </row>
    <row r="1253" spans="1:5" ht="21.95" customHeight="1" thickBot="1">
      <c r="A1253" s="10">
        <f>'اسماء العملاء'!A79</f>
        <v>0</v>
      </c>
      <c r="B1253" s="317"/>
      <c r="C1253" s="318"/>
      <c r="D1253" s="318"/>
      <c r="E1253" s="319"/>
    </row>
    <row r="1254" spans="1:5" ht="21.95" customHeight="1" thickBot="1">
      <c r="A1254" s="10">
        <f>'اسماء العملاء'!A80</f>
        <v>0</v>
      </c>
      <c r="B1254" s="317"/>
      <c r="C1254" s="318"/>
      <c r="D1254" s="318"/>
      <c r="E1254" s="319"/>
    </row>
    <row r="1255" spans="1:5" ht="21.95" customHeight="1" thickBot="1">
      <c r="A1255" s="10">
        <f>'اسماء العملاء'!A81</f>
        <v>0</v>
      </c>
      <c r="B1255" s="317"/>
      <c r="C1255" s="318"/>
      <c r="D1255" s="318"/>
      <c r="E1255" s="319"/>
    </row>
    <row r="1256" spans="1:5" ht="21.95" customHeight="1" thickBot="1">
      <c r="A1256" s="10">
        <f>'اسماء العملاء'!A82</f>
        <v>0</v>
      </c>
      <c r="B1256" s="317"/>
      <c r="C1256" s="318"/>
      <c r="D1256" s="318"/>
      <c r="E1256" s="319"/>
    </row>
    <row r="1257" spans="1:5" ht="21.95" customHeight="1" thickBot="1">
      <c r="A1257" s="10">
        <f>'اسماء العملاء'!A83</f>
        <v>0</v>
      </c>
      <c r="B1257" s="317"/>
      <c r="C1257" s="318"/>
      <c r="D1257" s="318"/>
      <c r="E1257" s="319"/>
    </row>
    <row r="1258" spans="1:5" ht="21.95" customHeight="1" thickBot="1">
      <c r="A1258" s="10">
        <f>'اسماء العملاء'!A84</f>
        <v>0</v>
      </c>
      <c r="B1258" s="317"/>
      <c r="C1258" s="318"/>
      <c r="D1258" s="318"/>
      <c r="E1258" s="319"/>
    </row>
    <row r="1259" spans="1:5" ht="21.95" customHeight="1" thickBot="1">
      <c r="A1259" s="10">
        <f>'اسماء العملاء'!A85</f>
        <v>0</v>
      </c>
      <c r="B1259" s="317"/>
      <c r="C1259" s="318"/>
      <c r="D1259" s="318"/>
      <c r="E1259" s="319"/>
    </row>
    <row r="1260" spans="1:5" ht="21.95" customHeight="1" thickBot="1">
      <c r="A1260" s="10">
        <f>'اسماء العملاء'!A86</f>
        <v>0</v>
      </c>
      <c r="B1260" s="317"/>
      <c r="C1260" s="318"/>
      <c r="D1260" s="318"/>
      <c r="E1260" s="319"/>
    </row>
    <row r="1261" spans="1:5" ht="21.95" customHeight="1" thickBot="1">
      <c r="A1261" s="10">
        <f>'اسماء العملاء'!A87</f>
        <v>0</v>
      </c>
      <c r="B1261" s="317"/>
      <c r="C1261" s="318"/>
      <c r="D1261" s="318"/>
      <c r="E1261" s="319"/>
    </row>
    <row r="1262" spans="1:5" ht="21.95" customHeight="1" thickBot="1">
      <c r="A1262" s="10">
        <f>'اسماء العملاء'!A88</f>
        <v>0</v>
      </c>
      <c r="B1262" s="317"/>
      <c r="C1262" s="318"/>
      <c r="D1262" s="318"/>
      <c r="E1262" s="319"/>
    </row>
    <row r="1263" spans="1:5" ht="21.95" customHeight="1" thickBot="1">
      <c r="A1263" s="10">
        <f>'اسماء العملاء'!A89</f>
        <v>0</v>
      </c>
      <c r="B1263" s="317"/>
      <c r="C1263" s="318"/>
      <c r="D1263" s="318"/>
      <c r="E1263" s="319"/>
    </row>
    <row r="1264" spans="1:5" ht="21.95" customHeight="1" thickBot="1">
      <c r="A1264" s="10">
        <f>'اسماء العملاء'!A90</f>
        <v>0</v>
      </c>
      <c r="B1264" s="317"/>
      <c r="C1264" s="318"/>
      <c r="D1264" s="318"/>
      <c r="E1264" s="319"/>
    </row>
    <row r="1265" spans="1:5" ht="21.95" customHeight="1" thickBot="1">
      <c r="A1265" s="10">
        <f>'اسماء العملاء'!A91</f>
        <v>0</v>
      </c>
      <c r="B1265" s="317"/>
      <c r="C1265" s="318"/>
      <c r="D1265" s="318"/>
      <c r="E1265" s="319"/>
    </row>
    <row r="1266" spans="1:5" ht="21.95" customHeight="1" thickBot="1">
      <c r="A1266" s="10">
        <f>'اسماء العملاء'!A92</f>
        <v>0</v>
      </c>
      <c r="B1266" s="317"/>
      <c r="C1266" s="318"/>
      <c r="D1266" s="318"/>
      <c r="E1266" s="319"/>
    </row>
    <row r="1267" spans="1:5" ht="21.95" customHeight="1" thickBot="1">
      <c r="A1267" s="10">
        <f>'اسماء العملاء'!A93</f>
        <v>0</v>
      </c>
      <c r="B1267" s="317"/>
      <c r="C1267" s="318"/>
      <c r="D1267" s="318"/>
      <c r="E1267" s="319"/>
    </row>
    <row r="1268" spans="1:5" ht="21.95" customHeight="1" thickBot="1">
      <c r="A1268" s="10">
        <f>'اسماء العملاء'!A94</f>
        <v>0</v>
      </c>
      <c r="B1268" s="317"/>
      <c r="C1268" s="318"/>
      <c r="D1268" s="318"/>
      <c r="E1268" s="319"/>
    </row>
    <row r="1269" spans="1:5" ht="21.95" customHeight="1" thickBot="1">
      <c r="A1269" s="10">
        <f>'اسماء العملاء'!A95</f>
        <v>0</v>
      </c>
      <c r="B1269" s="317"/>
      <c r="C1269" s="318"/>
      <c r="D1269" s="318"/>
      <c r="E1269" s="319"/>
    </row>
    <row r="1270" spans="1:5" ht="21.95" customHeight="1" thickBot="1">
      <c r="A1270" s="10">
        <f>'اسماء العملاء'!A96</f>
        <v>0</v>
      </c>
      <c r="B1270" s="317"/>
      <c r="C1270" s="318"/>
      <c r="D1270" s="318"/>
      <c r="E1270" s="319"/>
    </row>
    <row r="1271" spans="1:5" ht="21.95" customHeight="1" thickBot="1">
      <c r="A1271" s="10">
        <f>'اسماء العملاء'!A97</f>
        <v>0</v>
      </c>
      <c r="B1271" s="317"/>
      <c r="C1271" s="318"/>
      <c r="D1271" s="318"/>
      <c r="E1271" s="319"/>
    </row>
    <row r="1272" spans="1:5" ht="21.95" customHeight="1" thickBot="1">
      <c r="A1272" s="10">
        <f>'اسماء العملاء'!A98</f>
        <v>0</v>
      </c>
      <c r="B1272" s="317"/>
      <c r="C1272" s="318"/>
      <c r="D1272" s="318"/>
      <c r="E1272" s="319"/>
    </row>
    <row r="1273" spans="1:5" ht="21.95" customHeight="1" thickBot="1">
      <c r="A1273" s="10">
        <f>'اسماء العملاء'!A99</f>
        <v>0</v>
      </c>
      <c r="B1273" s="317"/>
      <c r="C1273" s="318"/>
      <c r="D1273" s="318"/>
      <c r="E1273" s="319"/>
    </row>
    <row r="1274" spans="1:5" ht="21.95" customHeight="1" thickBot="1">
      <c r="A1274" s="10">
        <f>'اسماء العملاء'!A100</f>
        <v>0</v>
      </c>
      <c r="B1274" s="317"/>
      <c r="C1274" s="318"/>
      <c r="D1274" s="318"/>
      <c r="E1274" s="319"/>
    </row>
    <row r="1275" spans="1:5" ht="21.95" customHeight="1" thickBot="1">
      <c r="A1275" s="10">
        <f>'اسماء العملاء'!A101</f>
        <v>0</v>
      </c>
      <c r="B1275" s="317"/>
      <c r="C1275" s="318"/>
      <c r="D1275" s="318"/>
      <c r="E1275" s="319"/>
    </row>
    <row r="1276" spans="1:5" ht="21.95" customHeight="1" thickBot="1">
      <c r="A1276" s="10">
        <f>'اسماء العملاء'!A102</f>
        <v>0</v>
      </c>
      <c r="B1276" s="317"/>
      <c r="C1276" s="318"/>
      <c r="D1276" s="318"/>
      <c r="E1276" s="319"/>
    </row>
    <row r="1277" spans="1:5" ht="21.95" customHeight="1" thickBot="1">
      <c r="A1277" s="10">
        <f>'اسماء العملاء'!A103</f>
        <v>0</v>
      </c>
      <c r="B1277" s="317"/>
      <c r="C1277" s="318"/>
      <c r="D1277" s="318"/>
      <c r="E1277" s="319"/>
    </row>
    <row r="1278" spans="1:5" ht="21.95" customHeight="1" thickBot="1">
      <c r="A1278" s="10">
        <f>'اسماء العملاء'!A104</f>
        <v>0</v>
      </c>
      <c r="B1278" s="317"/>
      <c r="C1278" s="318"/>
      <c r="D1278" s="318"/>
      <c r="E1278" s="319"/>
    </row>
    <row r="1279" spans="1:5" ht="21.95" customHeight="1" thickBot="1">
      <c r="A1279" s="10">
        <f>'اسماء العملاء'!A105</f>
        <v>0</v>
      </c>
      <c r="B1279" s="317"/>
      <c r="C1279" s="318"/>
      <c r="D1279" s="318"/>
      <c r="E1279" s="319"/>
    </row>
    <row r="1280" spans="1:5" ht="21.95" customHeight="1" thickBot="1">
      <c r="A1280" s="10">
        <f>'اسماء العملاء'!A106</f>
        <v>0</v>
      </c>
      <c r="B1280" s="317"/>
      <c r="C1280" s="318"/>
      <c r="D1280" s="318"/>
      <c r="E1280" s="319"/>
    </row>
    <row r="1281" spans="1:5" ht="21.95" customHeight="1" thickBot="1">
      <c r="A1281" s="10">
        <f>'اسماء العملاء'!A107</f>
        <v>0</v>
      </c>
      <c r="B1281" s="317"/>
      <c r="C1281" s="318"/>
      <c r="D1281" s="318"/>
      <c r="E1281" s="319"/>
    </row>
    <row r="1282" spans="1:5" ht="21.95" customHeight="1" thickBot="1">
      <c r="A1282" s="10">
        <f>'اسماء العملاء'!A108</f>
        <v>0</v>
      </c>
      <c r="B1282" s="317"/>
      <c r="C1282" s="318"/>
      <c r="D1282" s="318"/>
      <c r="E1282" s="319"/>
    </row>
    <row r="1283" spans="1:5" ht="21.95" customHeight="1" thickBot="1">
      <c r="A1283" s="10">
        <f>'اسماء العملاء'!A109</f>
        <v>0</v>
      </c>
      <c r="B1283" s="317"/>
      <c r="C1283" s="318"/>
      <c r="D1283" s="318"/>
      <c r="E1283" s="319"/>
    </row>
    <row r="1284" spans="1:5" ht="21.95" customHeight="1" thickBot="1">
      <c r="A1284" s="10">
        <f>'اسماء العملاء'!A110</f>
        <v>0</v>
      </c>
      <c r="B1284" s="317"/>
      <c r="C1284" s="318"/>
      <c r="D1284" s="318"/>
      <c r="E1284" s="319"/>
    </row>
    <row r="1285" spans="1:5" ht="21.95" customHeight="1" thickBot="1">
      <c r="A1285" s="10">
        <f>'اسماء العملاء'!A111</f>
        <v>0</v>
      </c>
      <c r="B1285" s="317"/>
      <c r="C1285" s="318"/>
      <c r="D1285" s="318"/>
      <c r="E1285" s="319"/>
    </row>
    <row r="1286" spans="1:5" ht="21.95" customHeight="1" thickBot="1">
      <c r="A1286" s="10">
        <f>'اسماء العملاء'!A112</f>
        <v>0</v>
      </c>
      <c r="B1286" s="317"/>
      <c r="C1286" s="318"/>
      <c r="D1286" s="318"/>
      <c r="E1286" s="319"/>
    </row>
    <row r="1287" spans="1:5" ht="21.95" customHeight="1" thickBot="1">
      <c r="A1287" s="10">
        <f>'اسماء العملاء'!A113</f>
        <v>0</v>
      </c>
      <c r="B1287" s="317"/>
      <c r="C1287" s="318"/>
      <c r="D1287" s="318"/>
      <c r="E1287" s="319"/>
    </row>
    <row r="1288" spans="1:5" ht="21.95" customHeight="1" thickBot="1">
      <c r="A1288" s="10">
        <f>'اسماء العملاء'!A114</f>
        <v>0</v>
      </c>
      <c r="B1288" s="317"/>
      <c r="C1288" s="318"/>
      <c r="D1288" s="318"/>
      <c r="E1288" s="319"/>
    </row>
    <row r="1289" spans="1:5" ht="21.95" customHeight="1" thickBot="1">
      <c r="A1289" s="10">
        <f>'اسماء العملاء'!A115</f>
        <v>0</v>
      </c>
      <c r="B1289" s="317"/>
      <c r="C1289" s="318"/>
      <c r="D1289" s="318"/>
      <c r="E1289" s="319"/>
    </row>
    <row r="1290" spans="1:5" ht="21.95" customHeight="1" thickBot="1">
      <c r="A1290" s="10">
        <f>'اسماء العملاء'!A116</f>
        <v>0</v>
      </c>
      <c r="B1290" s="317"/>
      <c r="C1290" s="318"/>
      <c r="D1290" s="318"/>
      <c r="E1290" s="319"/>
    </row>
    <row r="1291" spans="1:5" ht="21.95" customHeight="1" thickBot="1">
      <c r="A1291" s="10">
        <f>'اسماء العملاء'!A117</f>
        <v>0</v>
      </c>
      <c r="B1291" s="317"/>
      <c r="C1291" s="318"/>
      <c r="D1291" s="318"/>
      <c r="E1291" s="319"/>
    </row>
    <row r="1292" spans="1:5" ht="21.95" customHeight="1" thickBot="1">
      <c r="A1292" s="10">
        <f>'اسماء العملاء'!A118</f>
        <v>0</v>
      </c>
      <c r="B1292" s="317"/>
      <c r="C1292" s="318"/>
      <c r="D1292" s="318"/>
      <c r="E1292" s="319"/>
    </row>
    <row r="1293" spans="1:5" ht="21.95" customHeight="1" thickBot="1">
      <c r="A1293" s="10">
        <f>'اسماء العملاء'!A119</f>
        <v>0</v>
      </c>
      <c r="B1293" s="317"/>
      <c r="C1293" s="318"/>
      <c r="D1293" s="318"/>
      <c r="E1293" s="319"/>
    </row>
    <row r="1294" spans="1:5" ht="21.95" customHeight="1" thickBot="1">
      <c r="A1294" s="10">
        <f>'اسماء العملاء'!A120</f>
        <v>0</v>
      </c>
      <c r="B1294" s="317"/>
      <c r="C1294" s="318"/>
      <c r="D1294" s="318"/>
      <c r="E1294" s="319"/>
    </row>
    <row r="1295" spans="1:5" ht="21.95" customHeight="1" thickBot="1">
      <c r="A1295" s="10">
        <f>'اسماء العملاء'!A121</f>
        <v>0</v>
      </c>
      <c r="B1295" s="317"/>
      <c r="C1295" s="318"/>
      <c r="D1295" s="318"/>
      <c r="E1295" s="319"/>
    </row>
    <row r="1296" spans="1:5" ht="21.95" customHeight="1" thickBot="1">
      <c r="A1296" s="10">
        <f>'اسماء العملاء'!A122</f>
        <v>0</v>
      </c>
      <c r="B1296" s="317"/>
      <c r="C1296" s="318"/>
      <c r="D1296" s="318"/>
      <c r="E1296" s="319"/>
    </row>
    <row r="1297" spans="1:5" ht="21.95" customHeight="1" thickBot="1">
      <c r="A1297" s="10">
        <f>'اسماء العملاء'!A123</f>
        <v>0</v>
      </c>
      <c r="B1297" s="317"/>
      <c r="C1297" s="318"/>
      <c r="D1297" s="318"/>
      <c r="E1297" s="319"/>
    </row>
    <row r="1298" spans="1:5" ht="21.95" customHeight="1" thickBot="1">
      <c r="A1298" s="10">
        <f>'اسماء العملاء'!A124</f>
        <v>0</v>
      </c>
      <c r="B1298" s="317"/>
      <c r="C1298" s="318"/>
      <c r="D1298" s="318"/>
      <c r="E1298" s="319"/>
    </row>
    <row r="1299" spans="1:5" ht="21.95" customHeight="1" thickBot="1">
      <c r="A1299" s="10">
        <f>'اسماء العملاء'!A125</f>
        <v>0</v>
      </c>
      <c r="B1299" s="317"/>
      <c r="C1299" s="318"/>
      <c r="D1299" s="318"/>
      <c r="E1299" s="319"/>
    </row>
    <row r="1300" spans="1:5" ht="21.95" customHeight="1" thickBot="1">
      <c r="A1300" s="10">
        <f>'اسماء العملاء'!A126</f>
        <v>0</v>
      </c>
      <c r="B1300" s="317"/>
      <c r="C1300" s="318"/>
      <c r="D1300" s="318"/>
      <c r="E1300" s="319"/>
    </row>
    <row r="1301" spans="1:5" ht="21.95" customHeight="1" thickBot="1">
      <c r="A1301" s="10">
        <f>'اسماء العملاء'!A127</f>
        <v>0</v>
      </c>
      <c r="B1301" s="317"/>
      <c r="C1301" s="318"/>
      <c r="D1301" s="318"/>
      <c r="E1301" s="319"/>
    </row>
    <row r="1302" spans="1:5" ht="21.95" customHeight="1" thickBot="1">
      <c r="A1302" s="10">
        <f>'اسماء العملاء'!A128</f>
        <v>0</v>
      </c>
      <c r="B1302" s="317"/>
      <c r="C1302" s="318"/>
      <c r="D1302" s="318"/>
      <c r="E1302" s="319"/>
    </row>
    <row r="1303" spans="1:5" ht="21.95" customHeight="1" thickBot="1">
      <c r="A1303" s="10">
        <f>'اسماء العملاء'!A129</f>
        <v>0</v>
      </c>
      <c r="B1303" s="317"/>
      <c r="C1303" s="318"/>
      <c r="D1303" s="318"/>
      <c r="E1303" s="319"/>
    </row>
    <row r="1304" spans="1:5" ht="21.95" customHeight="1" thickBot="1">
      <c r="A1304" s="10">
        <f>'اسماء العملاء'!A130</f>
        <v>0</v>
      </c>
      <c r="B1304" s="317"/>
      <c r="C1304" s="318"/>
      <c r="D1304" s="318"/>
      <c r="E1304" s="319"/>
    </row>
    <row r="1305" spans="1:5" ht="21.95" customHeight="1" thickBot="1">
      <c r="A1305" s="10">
        <f>'اسماء العملاء'!A131</f>
        <v>0</v>
      </c>
      <c r="B1305" s="317"/>
      <c r="C1305" s="318"/>
      <c r="D1305" s="318"/>
      <c r="E1305" s="319"/>
    </row>
    <row r="1306" spans="1:5" ht="21.95" customHeight="1" thickBot="1">
      <c r="A1306" s="10">
        <f>'اسماء العملاء'!A132</f>
        <v>0</v>
      </c>
      <c r="B1306" s="317"/>
      <c r="C1306" s="318"/>
      <c r="D1306" s="318"/>
      <c r="E1306" s="319"/>
    </row>
    <row r="1307" spans="1:5" ht="21.95" customHeight="1" thickBot="1">
      <c r="A1307" s="10">
        <f>'اسماء العملاء'!A133</f>
        <v>0</v>
      </c>
      <c r="B1307" s="317"/>
      <c r="C1307" s="318"/>
      <c r="D1307" s="318"/>
      <c r="E1307" s="319"/>
    </row>
    <row r="1308" spans="1:5" ht="21.95" customHeight="1" thickBot="1">
      <c r="A1308" s="10">
        <f>'اسماء العملاء'!A134</f>
        <v>0</v>
      </c>
      <c r="B1308" s="317"/>
      <c r="C1308" s="318"/>
      <c r="D1308" s="318"/>
      <c r="E1308" s="319"/>
    </row>
    <row r="1309" spans="1:5" ht="21.95" customHeight="1" thickBot="1">
      <c r="A1309" s="10">
        <f>'اسماء العملاء'!A135</f>
        <v>0</v>
      </c>
      <c r="B1309" s="317"/>
      <c r="C1309" s="318"/>
      <c r="D1309" s="318"/>
      <c r="E1309" s="319"/>
    </row>
    <row r="1310" spans="1:5" ht="21.95" customHeight="1" thickBot="1">
      <c r="A1310" s="10">
        <f>'اسماء العملاء'!A136</f>
        <v>0</v>
      </c>
      <c r="B1310" s="317"/>
      <c r="C1310" s="318"/>
      <c r="D1310" s="318"/>
      <c r="E1310" s="319"/>
    </row>
    <row r="1311" spans="1:5" ht="21.95" customHeight="1" thickBot="1">
      <c r="A1311" s="10">
        <f>'اسماء العملاء'!A137</f>
        <v>0</v>
      </c>
      <c r="B1311" s="317"/>
      <c r="C1311" s="318"/>
      <c r="D1311" s="318"/>
      <c r="E1311" s="319"/>
    </row>
    <row r="1312" spans="1:5" ht="21.95" customHeight="1" thickBot="1">
      <c r="A1312" s="10">
        <f>'اسماء العملاء'!A138</f>
        <v>0</v>
      </c>
      <c r="B1312" s="317"/>
      <c r="C1312" s="318"/>
      <c r="D1312" s="318"/>
      <c r="E1312" s="319"/>
    </row>
    <row r="1313" spans="1:5" ht="21.95" customHeight="1" thickBot="1">
      <c r="A1313" s="10">
        <f>'اسماء العملاء'!A139</f>
        <v>0</v>
      </c>
      <c r="B1313" s="317"/>
      <c r="C1313" s="318"/>
      <c r="D1313" s="318"/>
      <c r="E1313" s="319"/>
    </row>
    <row r="1314" spans="1:5" ht="21.95" customHeight="1" thickBot="1">
      <c r="A1314" s="10">
        <f>'اسماء العملاء'!A140</f>
        <v>0</v>
      </c>
      <c r="B1314" s="317"/>
      <c r="C1314" s="318"/>
      <c r="D1314" s="318"/>
      <c r="E1314" s="319"/>
    </row>
    <row r="1315" spans="1:5" ht="21.95" customHeight="1" thickBot="1">
      <c r="A1315" s="10">
        <f>'اسماء العملاء'!A141</f>
        <v>0</v>
      </c>
      <c r="B1315" s="317"/>
      <c r="C1315" s="318"/>
      <c r="D1315" s="318"/>
      <c r="E1315" s="319"/>
    </row>
    <row r="1316" spans="1:5" ht="21.95" customHeight="1" thickBot="1">
      <c r="A1316" s="10">
        <f>'اسماء العملاء'!A142</f>
        <v>0</v>
      </c>
      <c r="B1316" s="317"/>
      <c r="C1316" s="318"/>
      <c r="D1316" s="318"/>
      <c r="E1316" s="319"/>
    </row>
    <row r="1317" spans="1:5" ht="21.95" customHeight="1" thickBot="1">
      <c r="A1317" s="10">
        <f>'اسماء العملاء'!A143</f>
        <v>0</v>
      </c>
      <c r="B1317" s="317"/>
      <c r="C1317" s="318"/>
      <c r="D1317" s="318"/>
      <c r="E1317" s="319"/>
    </row>
    <row r="1318" spans="1:5" ht="21.95" customHeight="1" thickBot="1">
      <c r="A1318" s="10">
        <f>'اسماء العملاء'!A144</f>
        <v>0</v>
      </c>
      <c r="B1318" s="317"/>
      <c r="C1318" s="318"/>
      <c r="D1318" s="318"/>
      <c r="E1318" s="319"/>
    </row>
    <row r="1319" spans="1:5" ht="21.95" customHeight="1" thickBot="1">
      <c r="A1319" s="10">
        <f>'اسماء العملاء'!A145</f>
        <v>0</v>
      </c>
      <c r="B1319" s="317"/>
      <c r="C1319" s="318"/>
      <c r="D1319" s="318"/>
      <c r="E1319" s="319"/>
    </row>
    <row r="1320" spans="1:5" ht="21.95" customHeight="1" thickBot="1">
      <c r="A1320" s="10">
        <f>'اسماء العملاء'!A146</f>
        <v>0</v>
      </c>
      <c r="B1320" s="317"/>
      <c r="C1320" s="318"/>
      <c r="D1320" s="318"/>
      <c r="E1320" s="319"/>
    </row>
    <row r="1321" spans="1:5" ht="21.95" customHeight="1" thickBot="1">
      <c r="A1321" s="10">
        <f>'اسماء العملاء'!A147</f>
        <v>0</v>
      </c>
      <c r="B1321" s="317"/>
      <c r="C1321" s="318"/>
      <c r="D1321" s="318"/>
      <c r="E1321" s="319"/>
    </row>
    <row r="1322" spans="1:5" ht="21.95" customHeight="1" thickBot="1">
      <c r="A1322" s="10">
        <f>'اسماء العملاء'!A148</f>
        <v>0</v>
      </c>
      <c r="B1322" s="317"/>
      <c r="C1322" s="318"/>
      <c r="D1322" s="318"/>
      <c r="E1322" s="319"/>
    </row>
    <row r="1323" spans="1:5" ht="21.95" customHeight="1" thickBot="1">
      <c r="A1323" s="10">
        <f>'اسماء العملاء'!A149</f>
        <v>0</v>
      </c>
      <c r="B1323" s="317"/>
      <c r="C1323" s="318"/>
      <c r="D1323" s="318"/>
      <c r="E1323" s="319"/>
    </row>
    <row r="1324" spans="1:5" ht="21.95" customHeight="1" thickBot="1">
      <c r="A1324" s="10">
        <f>'اسماء العملاء'!A150</f>
        <v>0</v>
      </c>
      <c r="B1324" s="317"/>
      <c r="C1324" s="318"/>
      <c r="D1324" s="318"/>
      <c r="E1324" s="319"/>
    </row>
    <row r="1325" spans="1:5" ht="21.95" customHeight="1" thickBot="1">
      <c r="A1325" s="10">
        <f>'اسماء العملاء'!A151</f>
        <v>0</v>
      </c>
      <c r="B1325" s="317"/>
      <c r="C1325" s="318"/>
      <c r="D1325" s="318"/>
      <c r="E1325" s="319"/>
    </row>
    <row r="1326" spans="1:5" ht="21.95" customHeight="1" thickBot="1">
      <c r="A1326" s="10">
        <f>'اسماء العملاء'!A152</f>
        <v>0</v>
      </c>
      <c r="B1326" s="317"/>
      <c r="C1326" s="318"/>
      <c r="D1326" s="318"/>
      <c r="E1326" s="319"/>
    </row>
    <row r="1327" spans="1:5" ht="21.95" customHeight="1" thickBot="1">
      <c r="A1327" s="10">
        <f>'اسماء العملاء'!A153</f>
        <v>0</v>
      </c>
      <c r="B1327" s="317"/>
      <c r="C1327" s="318"/>
      <c r="D1327" s="318"/>
      <c r="E1327" s="319"/>
    </row>
    <row r="1328" spans="1:5" ht="21.95" customHeight="1" thickBot="1">
      <c r="A1328" s="10">
        <f>'اسماء العملاء'!A154</f>
        <v>0</v>
      </c>
      <c r="B1328" s="317"/>
      <c r="C1328" s="318"/>
      <c r="D1328" s="318"/>
      <c r="E1328" s="319"/>
    </row>
    <row r="1329" spans="1:5" ht="21.95" customHeight="1" thickBot="1">
      <c r="A1329" s="10">
        <f>'اسماء العملاء'!A155</f>
        <v>0</v>
      </c>
      <c r="B1329" s="317"/>
      <c r="C1329" s="318"/>
      <c r="D1329" s="318"/>
      <c r="E1329" s="319"/>
    </row>
    <row r="1330" spans="1:5" ht="21.95" customHeight="1" thickBot="1">
      <c r="A1330" s="10">
        <f>'اسماء العملاء'!A156</f>
        <v>0</v>
      </c>
      <c r="B1330" s="317"/>
      <c r="C1330" s="318"/>
      <c r="D1330" s="318"/>
      <c r="E1330" s="319"/>
    </row>
    <row r="1331" spans="1:5" ht="21.95" customHeight="1" thickBot="1">
      <c r="A1331" s="10">
        <f>'اسماء العملاء'!A157</f>
        <v>0</v>
      </c>
      <c r="B1331" s="317"/>
      <c r="C1331" s="318"/>
      <c r="D1331" s="318"/>
      <c r="E1331" s="319"/>
    </row>
    <row r="1332" spans="1:5" ht="21.95" customHeight="1" thickBot="1">
      <c r="A1332" s="10">
        <f>'اسماء العملاء'!A158</f>
        <v>0</v>
      </c>
      <c r="B1332" s="317"/>
      <c r="C1332" s="318"/>
      <c r="D1332" s="318"/>
      <c r="E1332" s="319"/>
    </row>
    <row r="1333" spans="1:5" ht="21.95" customHeight="1" thickBot="1">
      <c r="A1333" s="10">
        <f>'اسماء العملاء'!A159</f>
        <v>0</v>
      </c>
      <c r="B1333" s="317"/>
      <c r="C1333" s="318"/>
      <c r="D1333" s="318"/>
      <c r="E1333" s="319"/>
    </row>
    <row r="1334" spans="1:5" ht="21.95" customHeight="1" thickBot="1">
      <c r="A1334" s="10">
        <f>'اسماء العملاء'!A160</f>
        <v>0</v>
      </c>
      <c r="B1334" s="317"/>
      <c r="C1334" s="318"/>
      <c r="D1334" s="318"/>
      <c r="E1334" s="319"/>
    </row>
    <row r="1335" spans="1:5" ht="21.95" customHeight="1" thickBot="1">
      <c r="A1335" s="10">
        <f>'اسماء العملاء'!A161</f>
        <v>0</v>
      </c>
      <c r="B1335" s="317"/>
      <c r="C1335" s="318"/>
      <c r="D1335" s="318"/>
      <c r="E1335" s="319"/>
    </row>
    <row r="1336" spans="1:5" ht="21.95" customHeight="1" thickBot="1">
      <c r="A1336" s="10">
        <f>'اسماء العملاء'!A162</f>
        <v>0</v>
      </c>
      <c r="B1336" s="317"/>
      <c r="C1336" s="318"/>
      <c r="D1336" s="318"/>
      <c r="E1336" s="319"/>
    </row>
    <row r="1337" spans="1:5" ht="21.95" customHeight="1" thickBot="1">
      <c r="A1337" s="10">
        <f>'اسماء العملاء'!A163</f>
        <v>0</v>
      </c>
      <c r="B1337" s="317"/>
      <c r="C1337" s="318"/>
      <c r="D1337" s="318"/>
      <c r="E1337" s="319"/>
    </row>
    <row r="1338" spans="1:5" ht="21.95" customHeight="1" thickBot="1">
      <c r="A1338" s="10">
        <f>'اسماء العملاء'!A164</f>
        <v>0</v>
      </c>
      <c r="B1338" s="317"/>
      <c r="C1338" s="318"/>
      <c r="D1338" s="318"/>
      <c r="E1338" s="319"/>
    </row>
    <row r="1339" spans="1:5" ht="21.95" customHeight="1" thickBot="1">
      <c r="A1339" s="10">
        <f>'اسماء العملاء'!A165</f>
        <v>0</v>
      </c>
      <c r="B1339" s="317"/>
      <c r="C1339" s="318"/>
      <c r="D1339" s="318"/>
      <c r="E1339" s="319"/>
    </row>
    <row r="1340" spans="1:5" ht="21.95" customHeight="1" thickBot="1">
      <c r="A1340" s="10">
        <f>'اسماء العملاء'!A166</f>
        <v>0</v>
      </c>
      <c r="B1340" s="317"/>
      <c r="C1340" s="318"/>
      <c r="D1340" s="318"/>
      <c r="E1340" s="319"/>
    </row>
    <row r="1341" spans="1:5" ht="21.95" customHeight="1" thickBot="1">
      <c r="A1341" s="10">
        <f>'اسماء العملاء'!A167</f>
        <v>0</v>
      </c>
      <c r="B1341" s="317"/>
      <c r="C1341" s="318"/>
      <c r="D1341" s="318"/>
      <c r="E1341" s="319"/>
    </row>
    <row r="1342" spans="1:5" ht="21.95" customHeight="1" thickBot="1">
      <c r="A1342" s="10">
        <f>'اسماء العملاء'!A168</f>
        <v>0</v>
      </c>
      <c r="B1342" s="317"/>
      <c r="C1342" s="318"/>
      <c r="D1342" s="318"/>
      <c r="E1342" s="319"/>
    </row>
    <row r="1343" spans="1:5" ht="21.95" customHeight="1" thickBot="1">
      <c r="A1343" s="10">
        <f>'اسماء العملاء'!A169</f>
        <v>0</v>
      </c>
      <c r="B1343" s="317"/>
      <c r="C1343" s="318"/>
      <c r="D1343" s="318"/>
      <c r="E1343" s="319"/>
    </row>
    <row r="1344" spans="1:5" ht="21.95" customHeight="1" thickBot="1">
      <c r="A1344" s="10">
        <f>'اسماء العملاء'!A170</f>
        <v>0</v>
      </c>
      <c r="B1344" s="317"/>
      <c r="C1344" s="318"/>
      <c r="D1344" s="318"/>
      <c r="E1344" s="319"/>
    </row>
    <row r="1345" spans="1:5" ht="21.95" customHeight="1" thickBot="1">
      <c r="A1345" s="10">
        <f>'اسماء العملاء'!A171</f>
        <v>0</v>
      </c>
      <c r="B1345" s="317"/>
      <c r="C1345" s="318"/>
      <c r="D1345" s="318"/>
      <c r="E1345" s="319"/>
    </row>
    <row r="1346" spans="1:5" ht="21.95" customHeight="1" thickBot="1">
      <c r="A1346" s="10">
        <f>'اسماء العملاء'!A172</f>
        <v>0</v>
      </c>
      <c r="B1346" s="317"/>
      <c r="C1346" s="318"/>
      <c r="D1346" s="318"/>
      <c r="E1346" s="319"/>
    </row>
    <row r="1347" spans="1:5" ht="21.95" customHeight="1" thickBot="1">
      <c r="A1347" s="10">
        <f>'اسماء العملاء'!A173</f>
        <v>0</v>
      </c>
      <c r="B1347" s="317"/>
      <c r="C1347" s="318"/>
      <c r="D1347" s="318"/>
      <c r="E1347" s="319"/>
    </row>
    <row r="1348" spans="1:5" ht="21.95" customHeight="1" thickBot="1">
      <c r="A1348" s="10">
        <f>'اسماء العملاء'!A174</f>
        <v>0</v>
      </c>
      <c r="B1348" s="317"/>
      <c r="C1348" s="318"/>
      <c r="D1348" s="318"/>
      <c r="E1348" s="319"/>
    </row>
    <row r="1349" spans="1:5" ht="21.95" customHeight="1" thickBot="1">
      <c r="A1349" s="10">
        <f>'اسماء العملاء'!A175</f>
        <v>0</v>
      </c>
      <c r="B1349" s="317"/>
      <c r="C1349" s="318"/>
      <c r="D1349" s="318"/>
      <c r="E1349" s="319"/>
    </row>
    <row r="1350" spans="1:5" ht="21.95" customHeight="1" thickBot="1">
      <c r="A1350" s="10">
        <f>'اسماء العملاء'!A176</f>
        <v>0</v>
      </c>
      <c r="B1350" s="317"/>
      <c r="C1350" s="318"/>
      <c r="D1350" s="318"/>
      <c r="E1350" s="319"/>
    </row>
    <row r="1351" spans="1:5" ht="21.95" customHeight="1" thickBot="1">
      <c r="A1351" s="10">
        <f>'اسماء العملاء'!A177</f>
        <v>0</v>
      </c>
      <c r="B1351" s="317"/>
      <c r="C1351" s="318"/>
      <c r="D1351" s="318"/>
      <c r="E1351" s="319"/>
    </row>
    <row r="1352" spans="1:5" ht="21.95" customHeight="1" thickBot="1">
      <c r="A1352" s="10">
        <f>'اسماء العملاء'!A178</f>
        <v>0</v>
      </c>
      <c r="B1352" s="317"/>
      <c r="C1352" s="318"/>
      <c r="D1352" s="318"/>
      <c r="E1352" s="319"/>
    </row>
    <row r="1353" spans="1:5" ht="21.95" customHeight="1" thickBot="1">
      <c r="A1353" s="10">
        <f>'اسماء العملاء'!A179</f>
        <v>0</v>
      </c>
      <c r="B1353" s="317"/>
      <c r="C1353" s="318"/>
      <c r="D1353" s="318"/>
      <c r="E1353" s="319"/>
    </row>
    <row r="1354" spans="1:5" ht="21.95" customHeight="1" thickBot="1">
      <c r="A1354" s="10">
        <f>'اسماء العملاء'!A180</f>
        <v>0</v>
      </c>
      <c r="B1354" s="317"/>
      <c r="C1354" s="318"/>
      <c r="D1354" s="318"/>
      <c r="E1354" s="319"/>
    </row>
    <row r="1355" spans="1:5" ht="21.95" customHeight="1" thickBot="1">
      <c r="A1355" s="10">
        <f>'اسماء العملاء'!A181</f>
        <v>0</v>
      </c>
      <c r="B1355" s="317"/>
      <c r="C1355" s="318"/>
      <c r="D1355" s="318"/>
      <c r="E1355" s="319"/>
    </row>
    <row r="1356" spans="1:5" ht="21.95" customHeight="1" thickBot="1">
      <c r="A1356" s="10">
        <f>'اسماء العملاء'!A182</f>
        <v>0</v>
      </c>
      <c r="B1356" s="317"/>
      <c r="C1356" s="318"/>
      <c r="D1356" s="318"/>
      <c r="E1356" s="319"/>
    </row>
    <row r="1357" spans="1:5" ht="21.95" customHeight="1" thickBot="1">
      <c r="A1357" s="10">
        <f>'اسماء العملاء'!A183</f>
        <v>0</v>
      </c>
      <c r="B1357" s="317"/>
      <c r="C1357" s="318"/>
      <c r="D1357" s="318"/>
      <c r="E1357" s="319"/>
    </row>
    <row r="1358" spans="1:5" ht="21.95" customHeight="1" thickBot="1">
      <c r="A1358" s="10">
        <f>'اسماء العملاء'!A184</f>
        <v>0</v>
      </c>
      <c r="B1358" s="317"/>
      <c r="C1358" s="318"/>
      <c r="D1358" s="318"/>
      <c r="E1358" s="319"/>
    </row>
    <row r="1359" spans="1:5" ht="21.95" customHeight="1" thickBot="1">
      <c r="A1359" s="10">
        <f>'اسماء العملاء'!A185</f>
        <v>0</v>
      </c>
      <c r="B1359" s="317"/>
      <c r="C1359" s="318"/>
      <c r="D1359" s="318"/>
      <c r="E1359" s="319"/>
    </row>
    <row r="1360" spans="1:5" ht="21.95" customHeight="1" thickBot="1">
      <c r="A1360" s="10">
        <f>'اسماء العملاء'!A186</f>
        <v>0</v>
      </c>
      <c r="B1360" s="317"/>
      <c r="C1360" s="318"/>
      <c r="D1360" s="318"/>
      <c r="E1360" s="319"/>
    </row>
    <row r="1361" spans="1:5" ht="21.95" customHeight="1" thickBot="1">
      <c r="A1361" s="10">
        <f>'اسماء العملاء'!A187</f>
        <v>0</v>
      </c>
      <c r="B1361" s="317"/>
      <c r="C1361" s="318"/>
      <c r="D1361" s="318"/>
      <c r="E1361" s="319"/>
    </row>
    <row r="1362" spans="1:5" ht="21.95" customHeight="1" thickBot="1">
      <c r="A1362" s="10">
        <f>'اسماء العملاء'!A188</f>
        <v>0</v>
      </c>
      <c r="B1362" s="317"/>
      <c r="C1362" s="318"/>
      <c r="D1362" s="318"/>
      <c r="E1362" s="319"/>
    </row>
    <row r="1363" spans="1:5" ht="21.95" customHeight="1" thickBot="1">
      <c r="A1363" s="10">
        <f>'اسماء العملاء'!A189</f>
        <v>0</v>
      </c>
      <c r="B1363" s="317"/>
      <c r="C1363" s="318"/>
      <c r="D1363" s="318"/>
      <c r="E1363" s="319"/>
    </row>
    <row r="1364" spans="1:5" ht="21.95" customHeight="1" thickBot="1">
      <c r="A1364" s="10">
        <f>'اسماء العملاء'!A190</f>
        <v>0</v>
      </c>
      <c r="B1364" s="317"/>
      <c r="C1364" s="318"/>
      <c r="D1364" s="318"/>
      <c r="E1364" s="319"/>
    </row>
    <row r="1365" spans="1:5" ht="21.95" customHeight="1" thickBot="1">
      <c r="A1365" s="10">
        <f>'اسماء العملاء'!A191</f>
        <v>0</v>
      </c>
      <c r="B1365" s="317"/>
      <c r="C1365" s="318"/>
      <c r="D1365" s="318"/>
      <c r="E1365" s="319"/>
    </row>
    <row r="1366" spans="1:5" ht="21.95" customHeight="1" thickBot="1">
      <c r="A1366" s="10">
        <f>'اسماء العملاء'!A192</f>
        <v>0</v>
      </c>
      <c r="B1366" s="317"/>
      <c r="C1366" s="318"/>
      <c r="D1366" s="318"/>
      <c r="E1366" s="319"/>
    </row>
    <row r="1367" spans="1:5" ht="21.95" customHeight="1" thickBot="1">
      <c r="A1367" s="10">
        <f>'اسماء العملاء'!A193</f>
        <v>0</v>
      </c>
      <c r="B1367" s="317"/>
      <c r="C1367" s="318"/>
      <c r="D1367" s="318"/>
      <c r="E1367" s="319"/>
    </row>
    <row r="1368" spans="1:5" ht="21.95" customHeight="1" thickBot="1">
      <c r="A1368" s="10">
        <f>'اسماء العملاء'!A194</f>
        <v>0</v>
      </c>
      <c r="B1368" s="317"/>
      <c r="C1368" s="318"/>
      <c r="D1368" s="318"/>
      <c r="E1368" s="319"/>
    </row>
    <row r="1369" spans="1:5" ht="21.95" customHeight="1" thickBot="1">
      <c r="A1369" s="10">
        <f>'اسماء العملاء'!A195</f>
        <v>0</v>
      </c>
      <c r="B1369" s="317"/>
      <c r="C1369" s="318"/>
      <c r="D1369" s="318"/>
      <c r="E1369" s="319"/>
    </row>
    <row r="1370" spans="1:5" ht="21.95" customHeight="1" thickBot="1">
      <c r="A1370" s="10">
        <f>'اسماء العملاء'!A196</f>
        <v>0</v>
      </c>
      <c r="B1370" s="317"/>
      <c r="C1370" s="318"/>
      <c r="D1370" s="318"/>
      <c r="E1370" s="319"/>
    </row>
    <row r="1371" spans="1:5" ht="21.95" customHeight="1" thickBot="1">
      <c r="A1371" s="10">
        <f>'اسماء العملاء'!A197</f>
        <v>0</v>
      </c>
      <c r="B1371" s="317"/>
      <c r="C1371" s="318"/>
      <c r="D1371" s="318"/>
      <c r="E1371" s="319"/>
    </row>
    <row r="1372" spans="1:5" ht="21.95" customHeight="1" thickBot="1">
      <c r="A1372" s="10">
        <f>'اسماء العملاء'!A198</f>
        <v>0</v>
      </c>
      <c r="B1372" s="317"/>
      <c r="C1372" s="318"/>
      <c r="D1372" s="318"/>
      <c r="E1372" s="319"/>
    </row>
    <row r="1373" spans="1:5" ht="21.95" customHeight="1" thickBot="1">
      <c r="A1373" s="10">
        <f>'اسماء العملاء'!A199</f>
        <v>0</v>
      </c>
      <c r="B1373" s="317"/>
      <c r="C1373" s="318"/>
      <c r="D1373" s="318"/>
      <c r="E1373" s="319"/>
    </row>
    <row r="1374" spans="1:5" ht="21.95" customHeight="1" thickBot="1">
      <c r="A1374" s="10">
        <f>'اسماء العملاء'!A200</f>
        <v>0</v>
      </c>
      <c r="B1374" s="317"/>
      <c r="C1374" s="318"/>
      <c r="D1374" s="318"/>
      <c r="E1374" s="319"/>
    </row>
    <row r="1375" spans="1:5" ht="21.95" customHeight="1" thickBot="1">
      <c r="A1375" s="10">
        <f>'اسماء العملاء'!A201</f>
        <v>0</v>
      </c>
      <c r="B1375" s="317"/>
      <c r="C1375" s="318"/>
      <c r="D1375" s="318"/>
      <c r="E1375" s="319"/>
    </row>
    <row r="1376" spans="1:5" ht="21.95" customHeight="1" thickBot="1">
      <c r="A1376" s="10">
        <f>'اسماء العملاء'!A202</f>
        <v>0</v>
      </c>
      <c r="B1376" s="317"/>
      <c r="C1376" s="318"/>
      <c r="D1376" s="318"/>
      <c r="E1376" s="319"/>
    </row>
    <row r="1377" spans="1:5" ht="21.95" customHeight="1" thickBot="1">
      <c r="A1377" s="10">
        <f>'اسماء العملاء'!A203</f>
        <v>0</v>
      </c>
      <c r="B1377" s="317"/>
      <c r="C1377" s="318"/>
      <c r="D1377" s="318"/>
      <c r="E1377" s="319"/>
    </row>
    <row r="1378" spans="1:5" ht="21.95" customHeight="1" thickBot="1">
      <c r="A1378" s="10">
        <f>'اسماء العملاء'!A204</f>
        <v>0</v>
      </c>
      <c r="B1378" s="317"/>
      <c r="C1378" s="318"/>
      <c r="D1378" s="318"/>
      <c r="E1378" s="319"/>
    </row>
    <row r="1379" spans="1:5" ht="21.95" customHeight="1" thickBot="1">
      <c r="A1379" s="10">
        <f>'اسماء العملاء'!A205</f>
        <v>0</v>
      </c>
      <c r="B1379" s="317"/>
      <c r="C1379" s="318"/>
      <c r="D1379" s="318"/>
      <c r="E1379" s="319"/>
    </row>
    <row r="1380" spans="1:5" ht="21.95" customHeight="1" thickBot="1">
      <c r="A1380" s="10">
        <f>'اسماء العملاء'!A206</f>
        <v>0</v>
      </c>
      <c r="B1380" s="317"/>
      <c r="C1380" s="318"/>
      <c r="D1380" s="318"/>
      <c r="E1380" s="319"/>
    </row>
    <row r="1381" spans="1:5" ht="21.95" customHeight="1" thickBot="1">
      <c r="A1381" s="10">
        <f>'اسماء العملاء'!A207</f>
        <v>0</v>
      </c>
      <c r="B1381" s="317"/>
      <c r="C1381" s="318"/>
      <c r="D1381" s="318"/>
      <c r="E1381" s="319"/>
    </row>
    <row r="1382" spans="1:5" ht="21.95" customHeight="1" thickBot="1">
      <c r="A1382" s="10">
        <f>'اسماء العملاء'!A208</f>
        <v>0</v>
      </c>
      <c r="B1382" s="317"/>
      <c r="C1382" s="318"/>
      <c r="D1382" s="318"/>
      <c r="E1382" s="319"/>
    </row>
    <row r="1383" spans="1:5" ht="21.95" customHeight="1" thickBot="1">
      <c r="A1383" s="10">
        <f>'اسماء العملاء'!A209</f>
        <v>0</v>
      </c>
      <c r="B1383" s="317"/>
      <c r="C1383" s="318"/>
      <c r="D1383" s="318"/>
      <c r="E1383" s="319"/>
    </row>
    <row r="1384" spans="1:5" ht="21.95" customHeight="1" thickBot="1">
      <c r="A1384" s="10">
        <f>'اسماء العملاء'!A210</f>
        <v>0</v>
      </c>
      <c r="B1384" s="317"/>
      <c r="C1384" s="318"/>
      <c r="D1384" s="318"/>
      <c r="E1384" s="319"/>
    </row>
    <row r="1385" spans="1:5" ht="21.95" customHeight="1" thickBot="1">
      <c r="A1385" s="10">
        <f>'اسماء العملاء'!A211</f>
        <v>0</v>
      </c>
      <c r="B1385" s="317"/>
      <c r="C1385" s="318"/>
      <c r="D1385" s="318"/>
      <c r="E1385" s="319"/>
    </row>
    <row r="1386" spans="1:5" ht="21.95" customHeight="1" thickBot="1">
      <c r="A1386" s="10">
        <f>'اسماء العملاء'!A212</f>
        <v>0</v>
      </c>
      <c r="B1386" s="317"/>
      <c r="C1386" s="318"/>
      <c r="D1386" s="318"/>
      <c r="E1386" s="319"/>
    </row>
    <row r="1387" spans="1:5" ht="21.95" customHeight="1" thickBot="1">
      <c r="A1387" s="10">
        <f>'اسماء العملاء'!A213</f>
        <v>0</v>
      </c>
      <c r="B1387" s="317"/>
      <c r="C1387" s="318"/>
      <c r="D1387" s="318"/>
      <c r="E1387" s="319"/>
    </row>
    <row r="1388" spans="1:5" ht="21.95" customHeight="1" thickBot="1">
      <c r="A1388" s="10">
        <f>'اسماء العملاء'!A214</f>
        <v>0</v>
      </c>
      <c r="B1388" s="317"/>
      <c r="C1388" s="318"/>
      <c r="D1388" s="318"/>
      <c r="E1388" s="319"/>
    </row>
    <row r="1389" spans="1:5" ht="21.95" customHeight="1" thickBot="1">
      <c r="A1389" s="10">
        <f>'اسماء العملاء'!A215</f>
        <v>0</v>
      </c>
      <c r="B1389" s="317"/>
      <c r="C1389" s="318"/>
      <c r="D1389" s="318"/>
      <c r="E1389" s="319"/>
    </row>
    <row r="1390" spans="1:5" ht="21.95" customHeight="1" thickBot="1">
      <c r="A1390" s="10">
        <f>'اسماء العملاء'!A216</f>
        <v>0</v>
      </c>
      <c r="B1390" s="317"/>
      <c r="C1390" s="318"/>
      <c r="D1390" s="318"/>
      <c r="E1390" s="319"/>
    </row>
    <row r="1391" spans="1:5" ht="21.95" customHeight="1" thickBot="1">
      <c r="A1391" s="10">
        <f>'اسماء العملاء'!A217</f>
        <v>0</v>
      </c>
      <c r="B1391" s="317"/>
      <c r="C1391" s="318"/>
      <c r="D1391" s="318"/>
      <c r="E1391" s="319"/>
    </row>
    <row r="1392" spans="1:5" ht="21.95" customHeight="1" thickBot="1">
      <c r="A1392" s="10">
        <f>'اسماء العملاء'!A218</f>
        <v>0</v>
      </c>
      <c r="B1392" s="317"/>
      <c r="C1392" s="318"/>
      <c r="D1392" s="318"/>
      <c r="E1392" s="319"/>
    </row>
    <row r="1393" spans="1:5" ht="21.95" customHeight="1" thickBot="1">
      <c r="A1393" s="10">
        <f>'اسماء العملاء'!A219</f>
        <v>0</v>
      </c>
      <c r="B1393" s="317"/>
      <c r="C1393" s="318"/>
      <c r="D1393" s="318"/>
      <c r="E1393" s="319"/>
    </row>
    <row r="1394" spans="1:5" ht="21.95" customHeight="1" thickBot="1">
      <c r="A1394" s="10">
        <f>'اسماء العملاء'!A220</f>
        <v>0</v>
      </c>
      <c r="B1394" s="317"/>
      <c r="C1394" s="318"/>
      <c r="D1394" s="318"/>
      <c r="E1394" s="319"/>
    </row>
    <row r="1395" spans="1:5" ht="21.95" customHeight="1" thickBot="1">
      <c r="A1395" s="10">
        <f>'اسماء العملاء'!A221</f>
        <v>0</v>
      </c>
      <c r="B1395" s="317"/>
      <c r="C1395" s="318"/>
      <c r="D1395" s="318"/>
      <c r="E1395" s="319"/>
    </row>
    <row r="1396" spans="1:5" ht="21.95" customHeight="1" thickBot="1">
      <c r="A1396" s="10">
        <f>'اسماء العملاء'!A222</f>
        <v>0</v>
      </c>
      <c r="B1396" s="317"/>
      <c r="C1396" s="318"/>
      <c r="D1396" s="318"/>
      <c r="E1396" s="319"/>
    </row>
    <row r="1397" spans="1:5" ht="21.95" customHeight="1" thickBot="1">
      <c r="A1397" s="10">
        <f>'اسماء العملاء'!A223</f>
        <v>0</v>
      </c>
      <c r="B1397" s="317"/>
      <c r="C1397" s="318"/>
      <c r="D1397" s="318"/>
      <c r="E1397" s="319"/>
    </row>
    <row r="1398" spans="1:5" ht="21.95" customHeight="1" thickBot="1">
      <c r="A1398" s="10">
        <f>'اسماء العملاء'!A224</f>
        <v>0</v>
      </c>
      <c r="B1398" s="317"/>
      <c r="C1398" s="318"/>
      <c r="D1398" s="318"/>
      <c r="E1398" s="319"/>
    </row>
    <row r="1399" spans="1:5" ht="21.95" customHeight="1" thickBot="1">
      <c r="A1399" s="10">
        <f>'اسماء العملاء'!A225</f>
        <v>0</v>
      </c>
      <c r="B1399" s="317"/>
      <c r="C1399" s="318"/>
      <c r="D1399" s="318"/>
      <c r="E1399" s="319"/>
    </row>
    <row r="1400" spans="1:5" ht="21.95" customHeight="1" thickBot="1">
      <c r="A1400" s="10">
        <f>'اسماء العملاء'!A226</f>
        <v>0</v>
      </c>
      <c r="B1400" s="317"/>
      <c r="C1400" s="318"/>
      <c r="D1400" s="318"/>
      <c r="E1400" s="319"/>
    </row>
    <row r="1401" spans="1:5" ht="21.95" customHeight="1" thickBot="1">
      <c r="A1401" s="10">
        <f>'اسماء العملاء'!A227</f>
        <v>0</v>
      </c>
      <c r="B1401" s="317"/>
      <c r="C1401" s="318"/>
      <c r="D1401" s="318"/>
      <c r="E1401" s="319"/>
    </row>
    <row r="1402" spans="1:5" ht="21.95" customHeight="1" thickBot="1">
      <c r="A1402" s="10">
        <f>'اسماء العملاء'!A228</f>
        <v>0</v>
      </c>
      <c r="B1402" s="317"/>
      <c r="C1402" s="318"/>
      <c r="D1402" s="318"/>
      <c r="E1402" s="319"/>
    </row>
    <row r="1403" spans="1:5" ht="21.95" customHeight="1" thickBot="1">
      <c r="A1403" s="10">
        <f>'اسماء العملاء'!A229</f>
        <v>0</v>
      </c>
      <c r="B1403" s="317"/>
      <c r="C1403" s="318"/>
      <c r="D1403" s="318"/>
      <c r="E1403" s="319"/>
    </row>
    <row r="1404" spans="1:5" ht="21.95" customHeight="1" thickBot="1">
      <c r="A1404" s="10">
        <f>'اسماء العملاء'!A230</f>
        <v>0</v>
      </c>
      <c r="B1404" s="317"/>
      <c r="C1404" s="318"/>
      <c r="D1404" s="318"/>
      <c r="E1404" s="319"/>
    </row>
    <row r="1405" spans="1:5" ht="21.95" customHeight="1" thickBot="1">
      <c r="A1405" s="10">
        <f>'اسماء العملاء'!A231</f>
        <v>0</v>
      </c>
      <c r="B1405" s="317"/>
      <c r="C1405" s="318"/>
      <c r="D1405" s="318"/>
      <c r="E1405" s="319"/>
    </row>
    <row r="1406" spans="1:5" ht="21.95" customHeight="1" thickBot="1">
      <c r="A1406" s="10">
        <f>'اسماء العملاء'!A232</f>
        <v>0</v>
      </c>
      <c r="B1406" s="317"/>
      <c r="C1406" s="318"/>
      <c r="D1406" s="318"/>
      <c r="E1406" s="319"/>
    </row>
    <row r="1407" spans="1:5" ht="21.95" customHeight="1" thickBot="1">
      <c r="A1407" s="10">
        <f>'اسماء العملاء'!A233</f>
        <v>0</v>
      </c>
      <c r="B1407" s="317"/>
      <c r="C1407" s="318"/>
      <c r="D1407" s="318"/>
      <c r="E1407" s="319"/>
    </row>
    <row r="1408" spans="1:5" ht="21.95" customHeight="1" thickBot="1">
      <c r="A1408" s="10">
        <f>'اسماء العملاء'!A234</f>
        <v>0</v>
      </c>
      <c r="B1408" s="317"/>
      <c r="C1408" s="318"/>
      <c r="D1408" s="318"/>
      <c r="E1408" s="319"/>
    </row>
    <row r="1409" spans="1:5" ht="21.95" customHeight="1" thickBot="1">
      <c r="A1409" s="10">
        <f>'اسماء العملاء'!A235</f>
        <v>0</v>
      </c>
      <c r="B1409" s="317"/>
      <c r="C1409" s="318"/>
      <c r="D1409" s="318"/>
      <c r="E1409" s="319"/>
    </row>
    <row r="1410" spans="1:5" ht="21.95" customHeight="1" thickBot="1">
      <c r="A1410" s="10">
        <f>'اسماء العملاء'!A236</f>
        <v>0</v>
      </c>
      <c r="B1410" s="317"/>
      <c r="C1410" s="318"/>
      <c r="D1410" s="318"/>
      <c r="E1410" s="319"/>
    </row>
    <row r="1411" spans="1:5" ht="21.95" customHeight="1" thickBot="1">
      <c r="A1411" s="10">
        <f>'اسماء العملاء'!A237</f>
        <v>0</v>
      </c>
      <c r="B1411" s="317"/>
      <c r="C1411" s="318"/>
      <c r="D1411" s="318"/>
      <c r="E1411" s="319"/>
    </row>
    <row r="1412" spans="1:5" ht="21.95" customHeight="1" thickBot="1">
      <c r="A1412" s="10">
        <f>'اسماء العملاء'!A238</f>
        <v>0</v>
      </c>
      <c r="B1412" s="317"/>
      <c r="C1412" s="318"/>
      <c r="D1412" s="318"/>
      <c r="E1412" s="319"/>
    </row>
    <row r="1413" spans="1:5" ht="21.95" customHeight="1" thickBot="1">
      <c r="A1413" s="10">
        <f>'اسماء العملاء'!A239</f>
        <v>0</v>
      </c>
      <c r="B1413" s="317"/>
      <c r="C1413" s="318"/>
      <c r="D1413" s="318"/>
      <c r="E1413" s="319"/>
    </row>
    <row r="1414" spans="1:5" ht="21.95" customHeight="1" thickBot="1">
      <c r="A1414" s="10">
        <f>'اسماء العملاء'!A240</f>
        <v>0</v>
      </c>
      <c r="B1414" s="317"/>
      <c r="C1414" s="318"/>
      <c r="D1414" s="318"/>
      <c r="E1414" s="319"/>
    </row>
    <row r="1415" spans="1:5" ht="21.95" customHeight="1" thickBot="1">
      <c r="A1415" s="10">
        <f>'اسماء العملاء'!A241</f>
        <v>0</v>
      </c>
      <c r="B1415" s="317"/>
      <c r="C1415" s="318"/>
      <c r="D1415" s="318"/>
      <c r="E1415" s="319"/>
    </row>
    <row r="1416" spans="1:5" ht="21.95" customHeight="1" thickBot="1">
      <c r="A1416" s="10">
        <f>'اسماء العملاء'!A242</f>
        <v>0</v>
      </c>
      <c r="B1416" s="317"/>
      <c r="C1416" s="318"/>
      <c r="D1416" s="318"/>
      <c r="E1416" s="319"/>
    </row>
    <row r="1417" spans="1:5" ht="21.95" customHeight="1" thickBot="1">
      <c r="A1417" s="10">
        <f>'اسماء العملاء'!A243</f>
        <v>0</v>
      </c>
      <c r="B1417" s="317"/>
      <c r="C1417" s="318"/>
      <c r="D1417" s="318"/>
      <c r="E1417" s="319"/>
    </row>
    <row r="1418" spans="1:5" ht="21.95" customHeight="1" thickBot="1">
      <c r="A1418" s="10">
        <f>'اسماء العملاء'!A244</f>
        <v>0</v>
      </c>
      <c r="B1418" s="317"/>
      <c r="C1418" s="318"/>
      <c r="D1418" s="318"/>
      <c r="E1418" s="319"/>
    </row>
    <row r="1419" spans="1:5" ht="21.95" customHeight="1" thickBot="1">
      <c r="A1419" s="10">
        <f>'اسماء العملاء'!A245</f>
        <v>0</v>
      </c>
      <c r="B1419" s="317"/>
      <c r="C1419" s="318"/>
      <c r="D1419" s="318"/>
      <c r="E1419" s="319"/>
    </row>
    <row r="1420" spans="1:5" ht="21.95" customHeight="1" thickBot="1">
      <c r="A1420" s="10">
        <f>'اسماء العملاء'!A246</f>
        <v>0</v>
      </c>
      <c r="B1420" s="317"/>
      <c r="C1420" s="318"/>
      <c r="D1420" s="318"/>
      <c r="E1420" s="319"/>
    </row>
    <row r="1421" spans="1:5" ht="21.95" customHeight="1" thickBot="1">
      <c r="A1421" s="10">
        <f>'اسماء العملاء'!A247</f>
        <v>0</v>
      </c>
      <c r="B1421" s="317"/>
      <c r="C1421" s="318"/>
      <c r="D1421" s="318"/>
      <c r="E1421" s="319"/>
    </row>
    <row r="1422" spans="1:5" ht="21.95" customHeight="1" thickBot="1">
      <c r="A1422" s="10">
        <f>'اسماء العملاء'!A248</f>
        <v>0</v>
      </c>
      <c r="B1422" s="317"/>
      <c r="C1422" s="318"/>
      <c r="D1422" s="318"/>
      <c r="E1422" s="319"/>
    </row>
    <row r="1423" spans="1:5" ht="21.95" customHeight="1" thickBot="1">
      <c r="A1423" s="10">
        <f>'اسماء العملاء'!A249</f>
        <v>0</v>
      </c>
      <c r="B1423" s="317"/>
      <c r="C1423" s="318"/>
      <c r="D1423" s="318"/>
      <c r="E1423" s="319"/>
    </row>
    <row r="1424" spans="1:5" ht="21.95" customHeight="1" thickBot="1">
      <c r="A1424" s="10">
        <f>'اسماء العملاء'!A250</f>
        <v>0</v>
      </c>
      <c r="B1424" s="317"/>
      <c r="C1424" s="318"/>
      <c r="D1424" s="318"/>
      <c r="E1424" s="319"/>
    </row>
    <row r="1425" spans="1:5" ht="21.95" customHeight="1" thickBot="1">
      <c r="A1425" s="10">
        <f>'اسماء العملاء'!A251</f>
        <v>0</v>
      </c>
      <c r="B1425" s="317"/>
      <c r="C1425" s="318"/>
      <c r="D1425" s="318"/>
      <c r="E1425" s="319"/>
    </row>
    <row r="1426" spans="1:5" ht="21.95" customHeight="1" thickBot="1">
      <c r="A1426" s="10">
        <f>'اسماء العملاء'!A252</f>
        <v>0</v>
      </c>
      <c r="B1426" s="317"/>
      <c r="C1426" s="318"/>
      <c r="D1426" s="318"/>
      <c r="E1426" s="319"/>
    </row>
    <row r="1427" spans="1:5" ht="21.95" customHeight="1" thickBot="1">
      <c r="A1427" s="10">
        <f>'اسماء العملاء'!A253</f>
        <v>0</v>
      </c>
      <c r="B1427" s="317"/>
      <c r="C1427" s="318"/>
      <c r="D1427" s="318"/>
      <c r="E1427" s="319"/>
    </row>
    <row r="1428" spans="1:5" ht="21.95" customHeight="1" thickBot="1">
      <c r="A1428" s="10">
        <f>'اسماء العملاء'!A254</f>
        <v>0</v>
      </c>
      <c r="B1428" s="317"/>
      <c r="C1428" s="318"/>
      <c r="D1428" s="318"/>
      <c r="E1428" s="319"/>
    </row>
    <row r="1429" spans="1:5" ht="21.95" customHeight="1" thickBot="1">
      <c r="A1429" s="10">
        <f>'اسماء العملاء'!A255</f>
        <v>0</v>
      </c>
      <c r="B1429" s="317"/>
      <c r="C1429" s="318"/>
      <c r="D1429" s="318"/>
      <c r="E1429" s="319"/>
    </row>
    <row r="1430" spans="1:5" ht="21.95" customHeight="1" thickBot="1">
      <c r="A1430" s="10">
        <f>'اسماء العملاء'!A256</f>
        <v>0</v>
      </c>
      <c r="B1430" s="317"/>
      <c r="C1430" s="318"/>
      <c r="D1430" s="318"/>
      <c r="E1430" s="319"/>
    </row>
    <row r="1431" spans="1:5" ht="21.95" customHeight="1" thickBot="1">
      <c r="A1431" s="10">
        <f>'اسماء العملاء'!A257</f>
        <v>0</v>
      </c>
      <c r="B1431" s="317"/>
      <c r="C1431" s="318"/>
      <c r="D1431" s="318"/>
      <c r="E1431" s="319"/>
    </row>
    <row r="1432" spans="1:5" ht="21.95" customHeight="1" thickBot="1">
      <c r="A1432" s="10">
        <f>'اسماء العملاء'!A258</f>
        <v>0</v>
      </c>
      <c r="B1432" s="317"/>
      <c r="C1432" s="318"/>
      <c r="D1432" s="318"/>
      <c r="E1432" s="319"/>
    </row>
    <row r="1433" spans="1:5" ht="21.95" customHeight="1" thickBot="1">
      <c r="A1433" s="10">
        <f>'اسماء العملاء'!A259</f>
        <v>0</v>
      </c>
      <c r="B1433" s="317"/>
      <c r="C1433" s="318"/>
      <c r="D1433" s="318"/>
      <c r="E1433" s="319"/>
    </row>
    <row r="1434" spans="1:5" ht="21.95" customHeight="1" thickBot="1">
      <c r="A1434" s="10">
        <f>'اسماء العملاء'!A260</f>
        <v>0</v>
      </c>
      <c r="B1434" s="317"/>
      <c r="C1434" s="318"/>
      <c r="D1434" s="318"/>
      <c r="E1434" s="319"/>
    </row>
    <row r="1435" spans="1:5" ht="21.95" customHeight="1" thickBot="1">
      <c r="A1435" s="10">
        <f>'اسماء العملاء'!A261</f>
        <v>0</v>
      </c>
      <c r="B1435" s="317"/>
      <c r="C1435" s="318"/>
      <c r="D1435" s="318"/>
      <c r="E1435" s="319"/>
    </row>
    <row r="1436" spans="1:5" ht="21.95" customHeight="1" thickBot="1">
      <c r="A1436" s="10">
        <f>'اسماء العملاء'!A262</f>
        <v>0</v>
      </c>
      <c r="B1436" s="317"/>
      <c r="C1436" s="318"/>
      <c r="D1436" s="318"/>
      <c r="E1436" s="319"/>
    </row>
    <row r="1437" spans="1:5" ht="21.95" customHeight="1" thickBot="1">
      <c r="A1437" s="10">
        <f>'اسماء العملاء'!A263</f>
        <v>0</v>
      </c>
      <c r="B1437" s="317"/>
      <c r="C1437" s="318"/>
      <c r="D1437" s="318"/>
      <c r="E1437" s="319"/>
    </row>
    <row r="1438" spans="1:5" ht="21.95" customHeight="1" thickBot="1">
      <c r="A1438" s="10">
        <f>'اسماء العملاء'!A264</f>
        <v>0</v>
      </c>
      <c r="B1438" s="317"/>
      <c r="C1438" s="318"/>
      <c r="D1438" s="318"/>
      <c r="E1438" s="319"/>
    </row>
    <row r="1439" spans="1:5" ht="21.95" customHeight="1" thickBot="1">
      <c r="A1439" s="10">
        <f>'اسماء العملاء'!A265</f>
        <v>0</v>
      </c>
      <c r="B1439" s="317"/>
      <c r="C1439" s="318"/>
      <c r="D1439" s="318"/>
      <c r="E1439" s="319"/>
    </row>
    <row r="1440" spans="1:5" ht="21.95" customHeight="1" thickBot="1">
      <c r="A1440" s="10">
        <f>'اسماء العملاء'!A266</f>
        <v>0</v>
      </c>
      <c r="B1440" s="317"/>
      <c r="C1440" s="318"/>
      <c r="D1440" s="318"/>
      <c r="E1440" s="319"/>
    </row>
    <row r="1441" spans="1:5" ht="21.95" customHeight="1" thickBot="1">
      <c r="A1441" s="10">
        <f>'اسماء العملاء'!A267</f>
        <v>0</v>
      </c>
      <c r="B1441" s="317"/>
      <c r="C1441" s="318"/>
      <c r="D1441" s="318"/>
      <c r="E1441" s="319"/>
    </row>
    <row r="1442" spans="1:5" ht="21.95" customHeight="1" thickBot="1">
      <c r="A1442" s="10">
        <f>'اسماء العملاء'!A268</f>
        <v>0</v>
      </c>
      <c r="B1442" s="317"/>
      <c r="C1442" s="318"/>
      <c r="D1442" s="318"/>
      <c r="E1442" s="319"/>
    </row>
    <row r="1443" spans="1:5" ht="21.95" customHeight="1" thickBot="1">
      <c r="A1443" s="10">
        <f>'اسماء العملاء'!A269</f>
        <v>0</v>
      </c>
      <c r="B1443" s="317"/>
      <c r="C1443" s="318"/>
      <c r="D1443" s="318"/>
      <c r="E1443" s="319"/>
    </row>
    <row r="1444" spans="1:5" ht="21.95" customHeight="1" thickBot="1">
      <c r="A1444" s="10">
        <f>'اسماء العملاء'!A270</f>
        <v>0</v>
      </c>
      <c r="B1444" s="317"/>
      <c r="C1444" s="318"/>
      <c r="D1444" s="318"/>
      <c r="E1444" s="319"/>
    </row>
    <row r="1445" spans="1:5" ht="21.95" customHeight="1" thickBot="1">
      <c r="A1445" s="10">
        <f>'اسماء العملاء'!A271</f>
        <v>0</v>
      </c>
      <c r="B1445" s="317"/>
      <c r="C1445" s="318"/>
      <c r="D1445" s="318"/>
      <c r="E1445" s="319"/>
    </row>
    <row r="1446" spans="1:5" ht="21.95" customHeight="1" thickBot="1">
      <c r="A1446" s="10">
        <f>'اسماء العملاء'!A272</f>
        <v>0</v>
      </c>
      <c r="B1446" s="317"/>
      <c r="C1446" s="318"/>
      <c r="D1446" s="318"/>
      <c r="E1446" s="319"/>
    </row>
    <row r="1447" spans="1:5" ht="21.95" customHeight="1" thickBot="1">
      <c r="A1447" s="10">
        <f>'اسماء العملاء'!A273</f>
        <v>0</v>
      </c>
      <c r="B1447" s="317"/>
      <c r="C1447" s="318"/>
      <c r="D1447" s="318"/>
      <c r="E1447" s="319"/>
    </row>
    <row r="1448" spans="1:5" ht="21.95" customHeight="1" thickBot="1">
      <c r="A1448" s="10">
        <f>'اسماء العملاء'!A274</f>
        <v>0</v>
      </c>
      <c r="B1448" s="317"/>
      <c r="C1448" s="318"/>
      <c r="D1448" s="318"/>
      <c r="E1448" s="319"/>
    </row>
    <row r="1449" spans="1:5" ht="21.95" customHeight="1" thickBot="1">
      <c r="A1449" s="10">
        <f>'اسماء العملاء'!A275</f>
        <v>0</v>
      </c>
      <c r="B1449" s="317"/>
      <c r="C1449" s="318"/>
      <c r="D1449" s="318"/>
      <c r="E1449" s="319"/>
    </row>
    <row r="1450" spans="1:5" ht="21.95" customHeight="1" thickBot="1">
      <c r="A1450" s="10">
        <f>'اسماء العملاء'!A276</f>
        <v>0</v>
      </c>
      <c r="B1450" s="317"/>
      <c r="C1450" s="318"/>
      <c r="D1450" s="318"/>
      <c r="E1450" s="319"/>
    </row>
    <row r="1451" spans="1:5" ht="21.95" customHeight="1" thickBot="1">
      <c r="A1451" s="10">
        <f>'اسماء العملاء'!A277</f>
        <v>0</v>
      </c>
      <c r="B1451" s="317"/>
      <c r="C1451" s="318"/>
      <c r="D1451" s="318"/>
      <c r="E1451" s="319"/>
    </row>
    <row r="1452" spans="1:5" ht="21.95" customHeight="1" thickBot="1">
      <c r="A1452" s="10">
        <f>'اسماء العملاء'!A278</f>
        <v>0</v>
      </c>
      <c r="B1452" s="317"/>
      <c r="C1452" s="318"/>
      <c r="D1452" s="318"/>
      <c r="E1452" s="319"/>
    </row>
    <row r="1453" spans="1:5" ht="21.95" customHeight="1" thickBot="1">
      <c r="A1453" s="10">
        <f>'اسماء العملاء'!A279</f>
        <v>0</v>
      </c>
      <c r="B1453" s="317"/>
      <c r="C1453" s="318"/>
      <c r="D1453" s="318"/>
      <c r="E1453" s="319"/>
    </row>
    <row r="1454" spans="1:5" ht="21.95" customHeight="1" thickBot="1">
      <c r="A1454" s="10">
        <f>'اسماء العملاء'!A280</f>
        <v>0</v>
      </c>
      <c r="B1454" s="317"/>
      <c r="C1454" s="318"/>
      <c r="D1454" s="318"/>
      <c r="E1454" s="319"/>
    </row>
    <row r="1455" spans="1:5" ht="21.95" customHeight="1" thickBot="1">
      <c r="A1455" s="10">
        <f>'اسماء العملاء'!A281</f>
        <v>0</v>
      </c>
      <c r="B1455" s="317"/>
      <c r="C1455" s="318"/>
      <c r="D1455" s="318"/>
      <c r="E1455" s="319"/>
    </row>
    <row r="1456" spans="1:5" ht="21.95" customHeight="1" thickBot="1">
      <c r="A1456" s="10">
        <f>'اسماء العملاء'!A282</f>
        <v>0</v>
      </c>
      <c r="B1456" s="317"/>
      <c r="C1456" s="318"/>
      <c r="D1456" s="318"/>
      <c r="E1456" s="319"/>
    </row>
    <row r="1457" spans="1:5" ht="21.95" customHeight="1" thickBot="1">
      <c r="A1457" s="10">
        <f>'اسماء العملاء'!A283</f>
        <v>0</v>
      </c>
      <c r="B1457" s="317"/>
      <c r="C1457" s="318"/>
      <c r="D1457" s="318"/>
      <c r="E1457" s="319"/>
    </row>
    <row r="1458" spans="1:5" ht="21.95" customHeight="1" thickBot="1">
      <c r="A1458" s="10">
        <f>'اسماء العملاء'!A284</f>
        <v>0</v>
      </c>
      <c r="B1458" s="317"/>
      <c r="C1458" s="318"/>
      <c r="D1458" s="318"/>
      <c r="E1458" s="319"/>
    </row>
    <row r="1459" spans="1:5" ht="21.95" customHeight="1" thickBot="1">
      <c r="A1459" s="10">
        <f>'اسماء العملاء'!A285</f>
        <v>0</v>
      </c>
      <c r="B1459" s="317"/>
      <c r="C1459" s="318"/>
      <c r="D1459" s="318"/>
      <c r="E1459" s="319"/>
    </row>
    <row r="1460" spans="1:5" ht="21.95" customHeight="1" thickBot="1">
      <c r="A1460" s="10">
        <f>'اسماء العملاء'!A286</f>
        <v>0</v>
      </c>
      <c r="B1460" s="317"/>
      <c r="C1460" s="318"/>
      <c r="D1460" s="318"/>
      <c r="E1460" s="319"/>
    </row>
    <row r="1461" spans="1:5" ht="21.95" customHeight="1" thickBot="1">
      <c r="A1461" s="10">
        <f>'اسماء العملاء'!A287</f>
        <v>0</v>
      </c>
      <c r="B1461" s="317"/>
      <c r="C1461" s="318"/>
      <c r="D1461" s="318"/>
      <c r="E1461" s="319"/>
    </row>
    <row r="1462" spans="1:5" ht="21.95" customHeight="1" thickBot="1">
      <c r="A1462" s="10">
        <f>'اسماء العملاء'!A288</f>
        <v>0</v>
      </c>
      <c r="B1462" s="317"/>
      <c r="C1462" s="318"/>
      <c r="D1462" s="318"/>
      <c r="E1462" s="319"/>
    </row>
    <row r="1463" spans="1:5" ht="21.95" customHeight="1" thickBot="1">
      <c r="A1463" s="10">
        <f>'اسماء العملاء'!A289</f>
        <v>0</v>
      </c>
      <c r="B1463" s="317"/>
      <c r="C1463" s="318"/>
      <c r="D1463" s="318"/>
      <c r="E1463" s="319"/>
    </row>
    <row r="1464" spans="1:5" ht="21.95" customHeight="1" thickBot="1">
      <c r="A1464" s="10">
        <f>'اسماء العملاء'!A290</f>
        <v>0</v>
      </c>
      <c r="B1464" s="317"/>
      <c r="C1464" s="318"/>
      <c r="D1464" s="318"/>
      <c r="E1464" s="319"/>
    </row>
    <row r="1465" spans="1:5" ht="21.95" customHeight="1" thickBot="1">
      <c r="A1465" s="10">
        <f>'اسماء العملاء'!A291</f>
        <v>0</v>
      </c>
      <c r="B1465" s="317"/>
      <c r="C1465" s="318"/>
      <c r="D1465" s="318"/>
      <c r="E1465" s="319"/>
    </row>
    <row r="1466" spans="1:5" ht="21.95" customHeight="1" thickBot="1">
      <c r="A1466" s="10">
        <f>'اسماء العملاء'!A292</f>
        <v>0</v>
      </c>
      <c r="B1466" s="317"/>
      <c r="C1466" s="318"/>
      <c r="D1466" s="318"/>
      <c r="E1466" s="319"/>
    </row>
    <row r="1467" spans="1:5" ht="21.95" customHeight="1" thickBot="1">
      <c r="A1467" s="10">
        <f>'اسماء العملاء'!A293</f>
        <v>0</v>
      </c>
      <c r="B1467" s="317"/>
      <c r="C1467" s="318"/>
      <c r="D1467" s="318"/>
      <c r="E1467" s="319"/>
    </row>
    <row r="1468" spans="1:5" ht="21.95" customHeight="1" thickBot="1">
      <c r="A1468" s="10">
        <f>'اسماء العملاء'!A294</f>
        <v>0</v>
      </c>
      <c r="B1468" s="317"/>
      <c r="C1468" s="318"/>
      <c r="D1468" s="318"/>
      <c r="E1468" s="319"/>
    </row>
    <row r="1469" spans="1:5" ht="21.95" customHeight="1" thickBot="1">
      <c r="A1469" s="10">
        <f>'اسماء العملاء'!A295</f>
        <v>0</v>
      </c>
      <c r="B1469" s="317"/>
      <c r="C1469" s="318"/>
      <c r="D1469" s="318"/>
      <c r="E1469" s="319"/>
    </row>
    <row r="1470" spans="1:5" ht="21.95" customHeight="1" thickBot="1">
      <c r="A1470" s="10">
        <f>'اسماء العملاء'!A296</f>
        <v>0</v>
      </c>
      <c r="B1470" s="317"/>
      <c r="C1470" s="318"/>
      <c r="D1470" s="318"/>
      <c r="E1470" s="319"/>
    </row>
    <row r="1471" spans="1:5" ht="21.95" customHeight="1" thickBot="1">
      <c r="A1471" s="10">
        <f>'اسماء العملاء'!A297</f>
        <v>0</v>
      </c>
      <c r="B1471" s="317"/>
      <c r="C1471" s="318"/>
      <c r="D1471" s="318"/>
      <c r="E1471" s="319"/>
    </row>
    <row r="1472" spans="1:5" ht="21.95" customHeight="1" thickBot="1">
      <c r="A1472" s="10">
        <f>'اسماء العملاء'!A298</f>
        <v>0</v>
      </c>
      <c r="B1472" s="317"/>
      <c r="C1472" s="318"/>
      <c r="D1472" s="318"/>
      <c r="E1472" s="319"/>
    </row>
    <row r="1473" spans="1:5" ht="21.95" customHeight="1" thickBot="1">
      <c r="A1473" s="10">
        <f>'اسماء العملاء'!A299</f>
        <v>0</v>
      </c>
      <c r="B1473" s="317"/>
      <c r="C1473" s="318"/>
      <c r="D1473" s="318"/>
      <c r="E1473" s="319"/>
    </row>
    <row r="1474" spans="1:5" ht="21.95" customHeight="1" thickBot="1">
      <c r="A1474" s="10">
        <f>'اسماء العملاء'!A300</f>
        <v>0</v>
      </c>
      <c r="B1474" s="317"/>
      <c r="C1474" s="318"/>
      <c r="D1474" s="318"/>
      <c r="E1474" s="319"/>
    </row>
    <row r="1475" spans="1:5" ht="21.95" customHeight="1" thickBot="1">
      <c r="A1475" s="10">
        <f>'اسماء العملاء'!A301</f>
        <v>0</v>
      </c>
      <c r="B1475" s="317"/>
      <c r="C1475" s="318"/>
      <c r="D1475" s="318"/>
      <c r="E1475" s="319"/>
    </row>
    <row r="1476" spans="1:5" ht="21.95" customHeight="1" thickBot="1">
      <c r="A1476" s="10">
        <f>'اسماء العملاء'!A302</f>
        <v>0</v>
      </c>
      <c r="B1476" s="317"/>
      <c r="C1476" s="318"/>
      <c r="D1476" s="318"/>
      <c r="E1476" s="319"/>
    </row>
    <row r="1477" spans="1:5" ht="21.95" customHeight="1" thickBot="1">
      <c r="A1477" s="10">
        <f>'اسماء العملاء'!A303</f>
        <v>0</v>
      </c>
      <c r="B1477" s="317"/>
      <c r="C1477" s="318"/>
      <c r="D1477" s="318"/>
      <c r="E1477" s="319"/>
    </row>
    <row r="1478" spans="1:5" ht="21.95" customHeight="1" thickBot="1">
      <c r="A1478" s="10">
        <f>'اسماء العملاء'!A304</f>
        <v>0</v>
      </c>
      <c r="B1478" s="317"/>
      <c r="C1478" s="318"/>
      <c r="D1478" s="318"/>
      <c r="E1478" s="319"/>
    </row>
    <row r="1479" spans="1:5" ht="21.95" customHeight="1" thickBot="1">
      <c r="A1479" s="10">
        <f>'اسماء العملاء'!A305</f>
        <v>0</v>
      </c>
      <c r="B1479" s="317"/>
      <c r="C1479" s="318"/>
      <c r="D1479" s="318"/>
      <c r="E1479" s="319"/>
    </row>
    <row r="1480" spans="1:5" ht="21.95" customHeight="1" thickBot="1">
      <c r="A1480" s="10">
        <f>'اسماء العملاء'!A306</f>
        <v>0</v>
      </c>
      <c r="B1480" s="317"/>
      <c r="C1480" s="318"/>
      <c r="D1480" s="318"/>
      <c r="E1480" s="319"/>
    </row>
    <row r="1481" spans="1:5" ht="21.95" customHeight="1" thickBot="1">
      <c r="A1481" s="10">
        <f>'اسماء العملاء'!A307</f>
        <v>0</v>
      </c>
      <c r="B1481" s="317"/>
      <c r="C1481" s="318"/>
      <c r="D1481" s="318"/>
      <c r="E1481" s="319"/>
    </row>
    <row r="1482" spans="1:5" ht="21.95" customHeight="1" thickBot="1">
      <c r="A1482" s="10">
        <f>'اسماء العملاء'!A308</f>
        <v>0</v>
      </c>
      <c r="B1482" s="317"/>
      <c r="C1482" s="318"/>
      <c r="D1482" s="318"/>
      <c r="E1482" s="319"/>
    </row>
    <row r="1483" spans="1:5" ht="21.95" customHeight="1" thickBot="1">
      <c r="A1483" s="10">
        <f>'اسماء العملاء'!A309</f>
        <v>0</v>
      </c>
      <c r="B1483" s="317"/>
      <c r="C1483" s="318"/>
      <c r="D1483" s="318"/>
      <c r="E1483" s="319"/>
    </row>
    <row r="1484" spans="1:5" ht="21.95" customHeight="1" thickBot="1">
      <c r="A1484" s="10">
        <f>'اسماء العملاء'!A310</f>
        <v>0</v>
      </c>
      <c r="B1484" s="317"/>
      <c r="C1484" s="318"/>
      <c r="D1484" s="318"/>
      <c r="E1484" s="319"/>
    </row>
    <row r="1485" spans="1:5" ht="21.95" customHeight="1" thickBot="1">
      <c r="A1485" s="10">
        <f>'اسماء العملاء'!A311</f>
        <v>0</v>
      </c>
      <c r="B1485" s="317"/>
      <c r="C1485" s="318"/>
      <c r="D1485" s="318"/>
      <c r="E1485" s="319"/>
    </row>
    <row r="1486" spans="1:5" ht="21.95" customHeight="1" thickBot="1">
      <c r="A1486" s="10">
        <f>'اسماء العملاء'!A312</f>
        <v>0</v>
      </c>
      <c r="B1486" s="317"/>
      <c r="C1486" s="318"/>
      <c r="D1486" s="318"/>
      <c r="E1486" s="319"/>
    </row>
    <row r="1487" spans="1:5" ht="21.95" customHeight="1" thickBot="1">
      <c r="A1487" s="10">
        <f>'اسماء العملاء'!A313</f>
        <v>0</v>
      </c>
      <c r="B1487" s="317"/>
      <c r="C1487" s="318"/>
      <c r="D1487" s="318"/>
      <c r="E1487" s="319"/>
    </row>
    <row r="1488" spans="1:5" ht="21.95" customHeight="1" thickBot="1">
      <c r="A1488" s="10">
        <f>'اسماء العملاء'!A314</f>
        <v>0</v>
      </c>
      <c r="B1488" s="317"/>
      <c r="C1488" s="318"/>
      <c r="D1488" s="318"/>
      <c r="E1488" s="319"/>
    </row>
    <row r="1489" spans="1:5" ht="21.95" customHeight="1" thickBot="1">
      <c r="A1489" s="10">
        <f>'اسماء العملاء'!A315</f>
        <v>0</v>
      </c>
      <c r="B1489" s="317"/>
      <c r="C1489" s="318"/>
      <c r="D1489" s="318"/>
      <c r="E1489" s="319"/>
    </row>
    <row r="1490" spans="1:5" ht="21.95" customHeight="1" thickBot="1">
      <c r="A1490" s="10">
        <f>'اسماء العملاء'!A316</f>
        <v>0</v>
      </c>
      <c r="B1490" s="317"/>
      <c r="C1490" s="318"/>
      <c r="D1490" s="318"/>
      <c r="E1490" s="319"/>
    </row>
    <row r="1491" spans="1:5" ht="21.95" customHeight="1" thickBot="1">
      <c r="A1491" s="10">
        <f>'اسماء العملاء'!A317</f>
        <v>0</v>
      </c>
      <c r="B1491" s="317"/>
      <c r="C1491" s="318"/>
      <c r="D1491" s="318"/>
      <c r="E1491" s="319"/>
    </row>
    <row r="1492" spans="1:5" ht="21.95" customHeight="1" thickBot="1">
      <c r="A1492" s="10">
        <f>'اسماء العملاء'!A318</f>
        <v>0</v>
      </c>
      <c r="B1492" s="317"/>
      <c r="C1492" s="318"/>
      <c r="D1492" s="318"/>
      <c r="E1492" s="319"/>
    </row>
    <row r="1493" spans="1:5" ht="21.95" customHeight="1" thickBot="1">
      <c r="A1493" s="10">
        <f>'اسماء العملاء'!A319</f>
        <v>0</v>
      </c>
      <c r="B1493" s="317"/>
      <c r="C1493" s="318"/>
      <c r="D1493" s="318"/>
      <c r="E1493" s="319"/>
    </row>
    <row r="1494" spans="1:5" ht="21.95" customHeight="1" thickBot="1">
      <c r="A1494" s="10">
        <f>'اسماء العملاء'!A320</f>
        <v>0</v>
      </c>
      <c r="B1494" s="317"/>
      <c r="C1494" s="318"/>
      <c r="D1494" s="318"/>
      <c r="E1494" s="319"/>
    </row>
    <row r="1495" spans="1:5" ht="21.95" customHeight="1" thickBot="1">
      <c r="A1495" s="10">
        <f>'اسماء العملاء'!A321</f>
        <v>0</v>
      </c>
      <c r="B1495" s="317"/>
      <c r="C1495" s="318"/>
      <c r="D1495" s="318"/>
      <c r="E1495" s="319"/>
    </row>
    <row r="1496" spans="1:5" ht="21.95" customHeight="1" thickBot="1">
      <c r="A1496" s="10">
        <f>'اسماء العملاء'!A322</f>
        <v>0</v>
      </c>
      <c r="B1496" s="317"/>
      <c r="C1496" s="318"/>
      <c r="D1496" s="318"/>
      <c r="E1496" s="319"/>
    </row>
    <row r="1497" spans="1:5" ht="21.95" customHeight="1" thickBot="1">
      <c r="A1497" s="10">
        <f>'اسماء العملاء'!A323</f>
        <v>0</v>
      </c>
      <c r="B1497" s="317"/>
      <c r="C1497" s="318"/>
      <c r="D1497" s="318"/>
      <c r="E1497" s="319"/>
    </row>
    <row r="1498" spans="1:5" ht="21.95" customHeight="1" thickBot="1">
      <c r="A1498" s="10">
        <f>'اسماء العملاء'!A324</f>
        <v>0</v>
      </c>
      <c r="B1498" s="317"/>
      <c r="C1498" s="318"/>
      <c r="D1498" s="318"/>
      <c r="E1498" s="319"/>
    </row>
    <row r="1499" spans="1:5" ht="21.95" customHeight="1" thickBot="1">
      <c r="A1499" s="10">
        <f>'اسماء العملاء'!A325</f>
        <v>0</v>
      </c>
      <c r="B1499" s="317"/>
      <c r="C1499" s="318"/>
      <c r="D1499" s="318"/>
      <c r="E1499" s="319"/>
    </row>
    <row r="1500" spans="1:5" ht="21.95" customHeight="1" thickBot="1">
      <c r="A1500" s="10">
        <f>'اسماء العملاء'!A326</f>
        <v>0</v>
      </c>
      <c r="B1500" s="317"/>
      <c r="C1500" s="318"/>
      <c r="D1500" s="318"/>
      <c r="E1500" s="319"/>
    </row>
    <row r="1501" spans="1:5" ht="21.95" customHeight="1" thickBot="1">
      <c r="A1501" s="10">
        <f>'اسماء العملاء'!A327</f>
        <v>0</v>
      </c>
      <c r="B1501" s="317"/>
      <c r="C1501" s="318"/>
      <c r="D1501" s="318"/>
      <c r="E1501" s="319"/>
    </row>
    <row r="1502" spans="1:5" ht="21.95" customHeight="1" thickBot="1">
      <c r="A1502" s="10">
        <f>'اسماء العملاء'!A328</f>
        <v>0</v>
      </c>
      <c r="B1502" s="317"/>
      <c r="C1502" s="318"/>
      <c r="D1502" s="318"/>
      <c r="E1502" s="319"/>
    </row>
    <row r="1503" spans="1:5" ht="21.95" customHeight="1" thickBot="1">
      <c r="A1503" s="10">
        <f>'اسماء العملاء'!A329</f>
        <v>0</v>
      </c>
      <c r="B1503" s="317"/>
      <c r="C1503" s="318"/>
      <c r="D1503" s="318"/>
      <c r="E1503" s="319"/>
    </row>
    <row r="1504" spans="1:5" ht="21.95" customHeight="1" thickBot="1">
      <c r="A1504" s="10">
        <f>'اسماء العملاء'!A330</f>
        <v>0</v>
      </c>
      <c r="B1504" s="317"/>
      <c r="C1504" s="318"/>
      <c r="D1504" s="318"/>
      <c r="E1504" s="319"/>
    </row>
    <row r="1505" spans="1:5" ht="21.95" customHeight="1" thickBot="1">
      <c r="A1505" s="10">
        <f>'اسماء العملاء'!A331</f>
        <v>0</v>
      </c>
      <c r="B1505" s="317"/>
      <c r="C1505" s="318"/>
      <c r="D1505" s="318"/>
      <c r="E1505" s="319"/>
    </row>
    <row r="1506" spans="1:5" ht="21.95" customHeight="1" thickBot="1">
      <c r="A1506" s="10">
        <f>'اسماء العملاء'!A332</f>
        <v>0</v>
      </c>
      <c r="B1506" s="317"/>
      <c r="C1506" s="318"/>
      <c r="D1506" s="318"/>
      <c r="E1506" s="319"/>
    </row>
    <row r="1507" spans="1:5" ht="21.95" customHeight="1" thickBot="1">
      <c r="A1507" s="10">
        <f>'اسماء العملاء'!A333</f>
        <v>0</v>
      </c>
      <c r="B1507" s="317"/>
      <c r="C1507" s="318"/>
      <c r="D1507" s="318"/>
      <c r="E1507" s="319"/>
    </row>
    <row r="1508" spans="1:5" ht="21.95" customHeight="1" thickBot="1">
      <c r="A1508" s="10">
        <f>'اسماء العملاء'!A334</f>
        <v>0</v>
      </c>
      <c r="B1508" s="317"/>
      <c r="C1508" s="318"/>
      <c r="D1508" s="318"/>
      <c r="E1508" s="319"/>
    </row>
    <row r="1509" spans="1:5" ht="21.95" customHeight="1" thickBot="1">
      <c r="A1509" s="10">
        <f>'اسماء العملاء'!A335</f>
        <v>0</v>
      </c>
      <c r="B1509" s="317"/>
      <c r="C1509" s="318"/>
      <c r="D1509" s="318"/>
      <c r="E1509" s="319"/>
    </row>
    <row r="1510" spans="1:5" ht="21.95" customHeight="1" thickBot="1">
      <c r="A1510" s="10">
        <f>'اسماء العملاء'!A336</f>
        <v>0</v>
      </c>
      <c r="B1510" s="317"/>
      <c r="C1510" s="318"/>
      <c r="D1510" s="318"/>
      <c r="E1510" s="319"/>
    </row>
    <row r="1511" spans="1:5" ht="21.95" customHeight="1" thickBot="1">
      <c r="A1511" s="10">
        <f>'اسماء العملاء'!A337</f>
        <v>0</v>
      </c>
      <c r="B1511" s="317"/>
      <c r="C1511" s="318"/>
      <c r="D1511" s="318"/>
      <c r="E1511" s="319"/>
    </row>
    <row r="1512" spans="1:5" ht="21.95" customHeight="1" thickBot="1">
      <c r="A1512" s="10">
        <f>'اسماء العملاء'!A338</f>
        <v>0</v>
      </c>
      <c r="B1512" s="317"/>
      <c r="C1512" s="318"/>
      <c r="D1512" s="318"/>
      <c r="E1512" s="319"/>
    </row>
    <row r="1513" spans="1:5" ht="21.95" customHeight="1" thickBot="1">
      <c r="A1513" s="10">
        <f>'اسماء العملاء'!A339</f>
        <v>0</v>
      </c>
      <c r="B1513" s="317"/>
      <c r="C1513" s="318"/>
      <c r="D1513" s="318"/>
      <c r="E1513" s="319"/>
    </row>
    <row r="1514" spans="1:5" ht="21.95" customHeight="1" thickBot="1">
      <c r="A1514" s="10">
        <f>'اسماء العملاء'!A340</f>
        <v>0</v>
      </c>
      <c r="B1514" s="317"/>
      <c r="C1514" s="318"/>
      <c r="D1514" s="318"/>
      <c r="E1514" s="319"/>
    </row>
    <row r="1515" spans="1:5" ht="21.95" customHeight="1" thickBot="1">
      <c r="A1515" s="10">
        <f>'اسماء العملاء'!A341</f>
        <v>0</v>
      </c>
      <c r="B1515" s="317"/>
      <c r="C1515" s="318"/>
      <c r="D1515" s="318"/>
      <c r="E1515" s="319"/>
    </row>
    <row r="1516" spans="1:5" ht="21.95" customHeight="1" thickBot="1">
      <c r="A1516" s="10">
        <f>'اسماء العملاء'!A342</f>
        <v>0</v>
      </c>
      <c r="B1516" s="317"/>
      <c r="C1516" s="318"/>
      <c r="D1516" s="318"/>
      <c r="E1516" s="319"/>
    </row>
    <row r="1517" spans="1:5" ht="21.95" customHeight="1" thickBot="1">
      <c r="A1517" s="10">
        <f>'اسماء العملاء'!A343</f>
        <v>0</v>
      </c>
      <c r="B1517" s="317"/>
      <c r="C1517" s="318"/>
      <c r="D1517" s="318"/>
      <c r="E1517" s="319"/>
    </row>
    <row r="1518" spans="1:5" ht="21.95" customHeight="1" thickBot="1">
      <c r="A1518" s="10">
        <f>'اسماء العملاء'!A344</f>
        <v>0</v>
      </c>
      <c r="B1518" s="317"/>
      <c r="C1518" s="318"/>
      <c r="D1518" s="318"/>
      <c r="E1518" s="319"/>
    </row>
    <row r="1519" spans="1:5" ht="21.95" customHeight="1" thickBot="1">
      <c r="A1519" s="10">
        <f>'اسماء العملاء'!A345</f>
        <v>0</v>
      </c>
      <c r="B1519" s="317"/>
      <c r="C1519" s="318"/>
      <c r="D1519" s="318"/>
      <c r="E1519" s="319"/>
    </row>
    <row r="1520" spans="1:5" ht="21.95" customHeight="1" thickBot="1">
      <c r="A1520" s="10">
        <f>'اسماء العملاء'!A346</f>
        <v>0</v>
      </c>
      <c r="B1520" s="317"/>
      <c r="C1520" s="318"/>
      <c r="D1520" s="318"/>
      <c r="E1520" s="319"/>
    </row>
    <row r="1521" spans="1:5" ht="21.95" customHeight="1" thickBot="1">
      <c r="A1521" s="10">
        <f>'اسماء العملاء'!A347</f>
        <v>0</v>
      </c>
      <c r="B1521" s="317"/>
      <c r="C1521" s="318"/>
      <c r="D1521" s="318"/>
      <c r="E1521" s="319"/>
    </row>
    <row r="1522" spans="1:5" ht="21.95" customHeight="1" thickBot="1">
      <c r="A1522" s="10">
        <f>'اسماء العملاء'!A348</f>
        <v>0</v>
      </c>
      <c r="B1522" s="317"/>
      <c r="C1522" s="318"/>
      <c r="D1522" s="318"/>
      <c r="E1522" s="319"/>
    </row>
    <row r="1523" spans="1:5" ht="21.95" customHeight="1" thickBot="1">
      <c r="A1523" s="10">
        <f>'اسماء العملاء'!A349</f>
        <v>0</v>
      </c>
      <c r="B1523" s="317"/>
      <c r="C1523" s="318"/>
      <c r="D1523" s="318"/>
      <c r="E1523" s="319"/>
    </row>
    <row r="1524" spans="1:5" ht="21.95" customHeight="1" thickBot="1">
      <c r="A1524" s="10">
        <f>'اسماء العملاء'!A350</f>
        <v>0</v>
      </c>
      <c r="B1524" s="317"/>
      <c r="C1524" s="318"/>
      <c r="D1524" s="318"/>
      <c r="E1524" s="319"/>
    </row>
    <row r="1525" spans="1:5" ht="21.95" customHeight="1" thickBot="1">
      <c r="A1525" s="10">
        <f>'اسماء العملاء'!A351</f>
        <v>0</v>
      </c>
      <c r="B1525" s="317"/>
      <c r="C1525" s="318"/>
      <c r="D1525" s="318"/>
      <c r="E1525" s="319"/>
    </row>
    <row r="1526" spans="1:5" ht="21.95" customHeight="1" thickBot="1">
      <c r="A1526" s="10">
        <f>'اسماء العملاء'!A352</f>
        <v>0</v>
      </c>
      <c r="B1526" s="317"/>
      <c r="C1526" s="318"/>
      <c r="D1526" s="318"/>
      <c r="E1526" s="319"/>
    </row>
    <row r="1527" spans="1:5" ht="21.95" customHeight="1" thickBot="1">
      <c r="A1527" s="10">
        <f>'اسماء العملاء'!A353</f>
        <v>0</v>
      </c>
      <c r="B1527" s="317"/>
      <c r="C1527" s="318"/>
      <c r="D1527" s="318"/>
      <c r="E1527" s="319"/>
    </row>
    <row r="1528" spans="1:5" ht="21.95" customHeight="1" thickBot="1">
      <c r="A1528" s="10">
        <f>'اسماء العملاء'!A354</f>
        <v>0</v>
      </c>
      <c r="B1528" s="317"/>
      <c r="C1528" s="318"/>
      <c r="D1528" s="318"/>
      <c r="E1528" s="319"/>
    </row>
    <row r="1529" spans="1:5" ht="21.95" customHeight="1" thickBot="1">
      <c r="A1529" s="10">
        <f>'اسماء العملاء'!A355</f>
        <v>0</v>
      </c>
      <c r="B1529" s="317"/>
      <c r="C1529" s="318"/>
      <c r="D1529" s="318"/>
      <c r="E1529" s="319"/>
    </row>
    <row r="1530" spans="1:5" ht="21.95" customHeight="1" thickBot="1">
      <c r="A1530" s="10">
        <f>'اسماء العملاء'!A356</f>
        <v>0</v>
      </c>
      <c r="B1530" s="317"/>
      <c r="C1530" s="318"/>
      <c r="D1530" s="318"/>
      <c r="E1530" s="319"/>
    </row>
    <row r="1531" spans="1:5" ht="21.95" customHeight="1" thickBot="1">
      <c r="A1531" s="10">
        <f>'اسماء العملاء'!A357</f>
        <v>0</v>
      </c>
      <c r="B1531" s="317"/>
      <c r="C1531" s="318"/>
      <c r="D1531" s="318"/>
      <c r="E1531" s="319"/>
    </row>
    <row r="1532" spans="1:5" ht="21.95" customHeight="1" thickBot="1">
      <c r="A1532" s="10">
        <f>'اسماء العملاء'!A358</f>
        <v>0</v>
      </c>
      <c r="B1532" s="317"/>
      <c r="C1532" s="318"/>
      <c r="D1532" s="318"/>
      <c r="E1532" s="319"/>
    </row>
    <row r="1533" spans="1:5" ht="21.95" customHeight="1" thickBot="1">
      <c r="A1533" s="10">
        <f>'اسماء العملاء'!A359</f>
        <v>0</v>
      </c>
      <c r="B1533" s="317"/>
      <c r="C1533" s="318"/>
      <c r="D1533" s="318"/>
      <c r="E1533" s="319"/>
    </row>
    <row r="1534" spans="1:5" ht="21.95" customHeight="1" thickBot="1">
      <c r="A1534" s="10">
        <f>'اسماء العملاء'!A360</f>
        <v>0</v>
      </c>
      <c r="B1534" s="317"/>
      <c r="C1534" s="318"/>
      <c r="D1534" s="318"/>
      <c r="E1534" s="319"/>
    </row>
    <row r="1535" spans="1:5" ht="21.95" customHeight="1" thickBot="1">
      <c r="A1535" s="10">
        <f>'اسماء العملاء'!A361</f>
        <v>0</v>
      </c>
      <c r="B1535" s="317"/>
      <c r="C1535" s="318"/>
      <c r="D1535" s="318"/>
      <c r="E1535" s="319"/>
    </row>
    <row r="1536" spans="1:5" ht="21.95" customHeight="1" thickBot="1">
      <c r="A1536" s="10">
        <f>'اسماء العملاء'!A362</f>
        <v>0</v>
      </c>
      <c r="B1536" s="317"/>
      <c r="C1536" s="318"/>
      <c r="D1536" s="318"/>
      <c r="E1536" s="319"/>
    </row>
    <row r="1537" spans="1:5" ht="21.95" customHeight="1" thickBot="1">
      <c r="A1537" s="10">
        <f>'اسماء العملاء'!A363</f>
        <v>0</v>
      </c>
      <c r="B1537" s="317"/>
      <c r="C1537" s="318"/>
      <c r="D1537" s="318"/>
      <c r="E1537" s="319"/>
    </row>
    <row r="1538" spans="1:5" ht="21.95" customHeight="1" thickBot="1">
      <c r="A1538" s="10">
        <f>'اسماء العملاء'!A364</f>
        <v>0</v>
      </c>
      <c r="B1538" s="317"/>
      <c r="C1538" s="318"/>
      <c r="D1538" s="318"/>
      <c r="E1538" s="319"/>
    </row>
    <row r="1539" spans="1:5" ht="21.95" customHeight="1" thickBot="1">
      <c r="A1539" s="10">
        <f>'اسماء العملاء'!A365</f>
        <v>0</v>
      </c>
      <c r="B1539" s="317"/>
      <c r="C1539" s="318"/>
      <c r="D1539" s="318"/>
      <c r="E1539" s="319"/>
    </row>
    <row r="1540" spans="1:5" ht="21.95" customHeight="1" thickBot="1">
      <c r="A1540" s="10">
        <f>'اسماء العملاء'!A366</f>
        <v>0</v>
      </c>
      <c r="B1540" s="317"/>
      <c r="C1540" s="318"/>
      <c r="D1540" s="318"/>
      <c r="E1540" s="319"/>
    </row>
    <row r="1541" spans="1:5" ht="21.95" customHeight="1" thickBot="1">
      <c r="A1541" s="10">
        <f>'اسماء العملاء'!A367</f>
        <v>0</v>
      </c>
      <c r="B1541" s="317"/>
      <c r="C1541" s="318"/>
      <c r="D1541" s="318"/>
      <c r="E1541" s="319"/>
    </row>
    <row r="1542" spans="1:5" ht="21.95" customHeight="1" thickBot="1">
      <c r="A1542" s="10">
        <f>'اسماء العملاء'!A368</f>
        <v>0</v>
      </c>
      <c r="B1542" s="317"/>
      <c r="C1542" s="318"/>
      <c r="D1542" s="318"/>
      <c r="E1542" s="319"/>
    </row>
    <row r="1543" spans="1:5" ht="21.95" customHeight="1" thickBot="1">
      <c r="A1543" s="10">
        <f>'اسماء العملاء'!A369</f>
        <v>0</v>
      </c>
      <c r="B1543" s="317"/>
      <c r="C1543" s="318"/>
      <c r="D1543" s="318"/>
      <c r="E1543" s="319"/>
    </row>
    <row r="1544" spans="1:5" ht="21.95" customHeight="1" thickBot="1">
      <c r="A1544" s="10">
        <f>'اسماء العملاء'!A370</f>
        <v>0</v>
      </c>
      <c r="B1544" s="317"/>
      <c r="C1544" s="318"/>
      <c r="D1544" s="318"/>
      <c r="E1544" s="319"/>
    </row>
    <row r="1545" spans="1:5" ht="21.95" customHeight="1" thickBot="1">
      <c r="A1545" s="10">
        <f>'اسماء العملاء'!A371</f>
        <v>0</v>
      </c>
      <c r="B1545" s="317"/>
      <c r="C1545" s="318"/>
      <c r="D1545" s="318"/>
      <c r="E1545" s="319"/>
    </row>
    <row r="1546" spans="1:5" ht="21.95" customHeight="1" thickBot="1">
      <c r="A1546" s="10">
        <f>'اسماء العملاء'!A372</f>
        <v>0</v>
      </c>
      <c r="B1546" s="317"/>
      <c r="C1546" s="318"/>
      <c r="D1546" s="318"/>
      <c r="E1546" s="319"/>
    </row>
    <row r="1547" spans="1:5" ht="21.95" customHeight="1" thickBot="1">
      <c r="A1547" s="10">
        <f>'اسماء العملاء'!A373</f>
        <v>0</v>
      </c>
      <c r="B1547" s="317"/>
      <c r="C1547" s="318"/>
      <c r="D1547" s="318"/>
      <c r="E1547" s="319"/>
    </row>
    <row r="1548" spans="1:5" ht="21.95" customHeight="1" thickBot="1">
      <c r="A1548" s="10">
        <f>'اسماء العملاء'!A374</f>
        <v>0</v>
      </c>
      <c r="B1548" s="317"/>
      <c r="C1548" s="318"/>
      <c r="D1548" s="318"/>
      <c r="E1548" s="319"/>
    </row>
    <row r="1549" spans="1:5" ht="21.95" customHeight="1" thickBot="1">
      <c r="A1549" s="10">
        <f>'اسماء العملاء'!A375</f>
        <v>0</v>
      </c>
      <c r="B1549" s="317"/>
      <c r="C1549" s="318"/>
      <c r="D1549" s="318"/>
      <c r="E1549" s="319"/>
    </row>
    <row r="1550" spans="1:5" ht="21.95" customHeight="1" thickBot="1">
      <c r="A1550" s="10">
        <f>'اسماء العملاء'!A376</f>
        <v>0</v>
      </c>
      <c r="B1550" s="317"/>
      <c r="C1550" s="318"/>
      <c r="D1550" s="318"/>
      <c r="E1550" s="319"/>
    </row>
    <row r="1551" spans="1:5" ht="21.95" customHeight="1" thickBot="1">
      <c r="A1551" s="10">
        <f>'اسماء العملاء'!A377</f>
        <v>0</v>
      </c>
      <c r="B1551" s="317"/>
      <c r="C1551" s="318"/>
      <c r="D1551" s="318"/>
      <c r="E1551" s="319"/>
    </row>
    <row r="1552" spans="1:5" ht="21.95" customHeight="1" thickBot="1">
      <c r="A1552" s="10">
        <f>'اسماء العملاء'!A378</f>
        <v>0</v>
      </c>
      <c r="B1552" s="317"/>
      <c r="C1552" s="318"/>
      <c r="D1552" s="318"/>
      <c r="E1552" s="319"/>
    </row>
    <row r="1553" spans="1:5" ht="21.95" customHeight="1" thickBot="1">
      <c r="A1553" s="10">
        <f>'اسماء العملاء'!A379</f>
        <v>0</v>
      </c>
      <c r="B1553" s="317"/>
      <c r="C1553" s="318"/>
      <c r="D1553" s="318"/>
      <c r="E1553" s="319"/>
    </row>
    <row r="1554" spans="1:5" ht="21.95" customHeight="1" thickBot="1">
      <c r="A1554" s="10">
        <f>'اسماء العملاء'!A380</f>
        <v>0</v>
      </c>
      <c r="B1554" s="317"/>
      <c r="C1554" s="318"/>
      <c r="D1554" s="318"/>
      <c r="E1554" s="319"/>
    </row>
    <row r="1555" spans="1:5" ht="21.95" customHeight="1" thickBot="1">
      <c r="A1555" s="10">
        <f>'اسماء العملاء'!A381</f>
        <v>0</v>
      </c>
      <c r="B1555" s="317"/>
      <c r="C1555" s="318"/>
      <c r="D1555" s="318"/>
      <c r="E1555" s="319"/>
    </row>
    <row r="1556" spans="1:5" ht="21.95" customHeight="1" thickBot="1">
      <c r="A1556" s="10">
        <f>'اسماء العملاء'!A382</f>
        <v>0</v>
      </c>
      <c r="B1556" s="317"/>
      <c r="C1556" s="318"/>
      <c r="D1556" s="318"/>
      <c r="E1556" s="319"/>
    </row>
    <row r="1557" spans="1:5" ht="21.95" customHeight="1" thickBot="1">
      <c r="A1557" s="10">
        <f>'اسماء العملاء'!A383</f>
        <v>0</v>
      </c>
      <c r="B1557" s="317"/>
      <c r="C1557" s="318"/>
      <c r="D1557" s="318"/>
      <c r="E1557" s="319"/>
    </row>
    <row r="1558" spans="1:5" ht="21.95" customHeight="1" thickBot="1">
      <c r="A1558" s="10">
        <f>'اسماء العملاء'!A384</f>
        <v>0</v>
      </c>
      <c r="B1558" s="317"/>
      <c r="C1558" s="318"/>
      <c r="D1558" s="318"/>
      <c r="E1558" s="319"/>
    </row>
    <row r="1559" spans="1:5" ht="21.95" customHeight="1" thickBot="1">
      <c r="A1559" s="10">
        <f>'اسماء العملاء'!A385</f>
        <v>0</v>
      </c>
      <c r="B1559" s="317"/>
      <c r="C1559" s="318"/>
      <c r="D1559" s="318"/>
      <c r="E1559" s="319"/>
    </row>
    <row r="1560" spans="1:5" ht="21.95" customHeight="1" thickBot="1">
      <c r="A1560" s="10">
        <f>'اسماء العملاء'!A386</f>
        <v>0</v>
      </c>
      <c r="B1560" s="317"/>
      <c r="C1560" s="318"/>
      <c r="D1560" s="318"/>
      <c r="E1560" s="319"/>
    </row>
    <row r="1561" spans="1:5" ht="21.95" customHeight="1" thickBot="1">
      <c r="A1561" s="10">
        <f>'اسماء العملاء'!A387</f>
        <v>0</v>
      </c>
      <c r="B1561" s="317"/>
      <c r="C1561" s="318"/>
      <c r="D1561" s="318"/>
      <c r="E1561" s="319"/>
    </row>
    <row r="1562" spans="1:5" ht="21.95" customHeight="1" thickBot="1">
      <c r="A1562" s="10">
        <f>'اسماء العملاء'!A388</f>
        <v>0</v>
      </c>
      <c r="B1562" s="317"/>
      <c r="C1562" s="318"/>
      <c r="D1562" s="318"/>
      <c r="E1562" s="319"/>
    </row>
    <row r="1563" spans="1:5" ht="21.95" customHeight="1" thickBot="1">
      <c r="A1563" s="10">
        <f>'اسماء العملاء'!A389</f>
        <v>0</v>
      </c>
      <c r="B1563" s="317"/>
      <c r="C1563" s="318"/>
      <c r="D1563" s="318"/>
      <c r="E1563" s="319"/>
    </row>
    <row r="1564" spans="1:5" ht="21.95" customHeight="1" thickBot="1">
      <c r="A1564" s="10">
        <f>'اسماء العملاء'!A390</f>
        <v>0</v>
      </c>
      <c r="B1564" s="317"/>
      <c r="C1564" s="318"/>
      <c r="D1564" s="318"/>
      <c r="E1564" s="319"/>
    </row>
    <row r="1565" spans="1:5" ht="21.95" customHeight="1" thickBot="1">
      <c r="A1565" s="10">
        <f>'اسماء العملاء'!A391</f>
        <v>0</v>
      </c>
      <c r="B1565" s="317"/>
      <c r="C1565" s="318"/>
      <c r="D1565" s="318"/>
      <c r="E1565" s="319"/>
    </row>
    <row r="1566" spans="1:5" ht="21.95" customHeight="1" thickBot="1">
      <c r="A1566" s="10">
        <f>'اسماء العملاء'!A392</f>
        <v>0</v>
      </c>
      <c r="B1566" s="317"/>
      <c r="C1566" s="318"/>
      <c r="D1566" s="318"/>
      <c r="E1566" s="319"/>
    </row>
    <row r="1567" spans="1:5" ht="21.95" customHeight="1" thickBot="1">
      <c r="A1567" s="10">
        <f>'اسماء العملاء'!A393</f>
        <v>0</v>
      </c>
      <c r="B1567" s="317"/>
      <c r="C1567" s="318"/>
      <c r="D1567" s="318"/>
      <c r="E1567" s="319"/>
    </row>
    <row r="1568" spans="1:5" ht="21.95" customHeight="1" thickBot="1">
      <c r="A1568" s="10">
        <f>'اسماء العملاء'!A394</f>
        <v>0</v>
      </c>
      <c r="B1568" s="317"/>
      <c r="C1568" s="318"/>
      <c r="D1568" s="318"/>
      <c r="E1568" s="319"/>
    </row>
    <row r="1569" spans="1:5" ht="21.95" customHeight="1" thickBot="1">
      <c r="A1569" s="10">
        <f>'اسماء العملاء'!A395</f>
        <v>0</v>
      </c>
      <c r="B1569" s="317"/>
      <c r="C1569" s="318"/>
      <c r="D1569" s="318"/>
      <c r="E1569" s="319"/>
    </row>
    <row r="1570" spans="1:5" ht="21.95" customHeight="1" thickBot="1">
      <c r="A1570" s="10">
        <f>'اسماء العملاء'!A396</f>
        <v>0</v>
      </c>
      <c r="B1570" s="317"/>
      <c r="C1570" s="318"/>
      <c r="D1570" s="318"/>
      <c r="E1570" s="319"/>
    </row>
    <row r="1571" spans="1:5" ht="21.95" customHeight="1" thickBot="1">
      <c r="A1571" s="10">
        <f>'اسماء العملاء'!A397</f>
        <v>0</v>
      </c>
      <c r="B1571" s="317"/>
      <c r="C1571" s="318"/>
      <c r="D1571" s="318"/>
      <c r="E1571" s="319"/>
    </row>
    <row r="1572" spans="1:5" ht="21.95" customHeight="1" thickBot="1">
      <c r="A1572" s="10">
        <f>'اسماء العملاء'!A398</f>
        <v>0</v>
      </c>
      <c r="B1572" s="317"/>
      <c r="C1572" s="318"/>
      <c r="D1572" s="318"/>
      <c r="E1572" s="319"/>
    </row>
    <row r="1573" spans="1:5" ht="21.95" customHeight="1" thickBot="1">
      <c r="A1573" s="10">
        <f>'اسماء العملاء'!A399</f>
        <v>0</v>
      </c>
      <c r="B1573" s="317"/>
      <c r="C1573" s="318"/>
      <c r="D1573" s="318"/>
      <c r="E1573" s="319"/>
    </row>
    <row r="1574" spans="1:5" ht="21.95" customHeight="1" thickBot="1">
      <c r="A1574" s="10">
        <f>'اسماء العملاء'!A400</f>
        <v>0</v>
      </c>
      <c r="B1574" s="317"/>
      <c r="C1574" s="318"/>
      <c r="D1574" s="318"/>
      <c r="E1574" s="319"/>
    </row>
    <row r="1575" spans="1:5" ht="21.95" customHeight="1" thickBot="1">
      <c r="A1575" s="10">
        <f>'اسماء العملاء'!A401</f>
        <v>0</v>
      </c>
      <c r="B1575" s="317"/>
      <c r="C1575" s="318"/>
      <c r="D1575" s="318"/>
      <c r="E1575" s="319"/>
    </row>
    <row r="1576" spans="1:5" ht="21.95" customHeight="1" thickBot="1">
      <c r="A1576" s="10">
        <f>'اسماء العملاء'!A402</f>
        <v>0</v>
      </c>
      <c r="B1576" s="317"/>
      <c r="C1576" s="318"/>
      <c r="D1576" s="318"/>
      <c r="E1576" s="319"/>
    </row>
    <row r="1577" spans="1:5" ht="21.95" customHeight="1" thickBot="1">
      <c r="A1577" s="10">
        <f>'اسماء العملاء'!A403</f>
        <v>0</v>
      </c>
      <c r="B1577" s="317"/>
      <c r="C1577" s="318"/>
      <c r="D1577" s="318"/>
      <c r="E1577" s="319"/>
    </row>
    <row r="1578" spans="1:5" ht="21.95" customHeight="1" thickBot="1">
      <c r="A1578" s="10">
        <f>'اسماء العملاء'!A404</f>
        <v>0</v>
      </c>
      <c r="B1578" s="317"/>
      <c r="C1578" s="318"/>
      <c r="D1578" s="318"/>
      <c r="E1578" s="319"/>
    </row>
    <row r="1579" spans="1:5" ht="21.95" customHeight="1" thickBot="1">
      <c r="A1579" s="10">
        <f>'اسماء العملاء'!A405</f>
        <v>0</v>
      </c>
      <c r="B1579" s="317"/>
      <c r="C1579" s="318"/>
      <c r="D1579" s="318"/>
      <c r="E1579" s="319"/>
    </row>
    <row r="1580" spans="1:5" ht="21.95" customHeight="1" thickBot="1">
      <c r="A1580" s="10">
        <f>'اسماء العملاء'!A406</f>
        <v>0</v>
      </c>
      <c r="B1580" s="317"/>
      <c r="C1580" s="318"/>
      <c r="D1580" s="318"/>
      <c r="E1580" s="319"/>
    </row>
    <row r="1581" spans="1:5" ht="21.95" customHeight="1" thickBot="1">
      <c r="A1581" s="10">
        <f>'اسماء العملاء'!A407</f>
        <v>0</v>
      </c>
      <c r="B1581" s="317"/>
      <c r="C1581" s="318"/>
      <c r="D1581" s="318"/>
      <c r="E1581" s="319"/>
    </row>
    <row r="1582" spans="1:5" ht="21.95" customHeight="1" thickBot="1">
      <c r="A1582" s="10">
        <f>'اسماء العملاء'!A408</f>
        <v>0</v>
      </c>
      <c r="B1582" s="317"/>
      <c r="C1582" s="318"/>
      <c r="D1582" s="318"/>
      <c r="E1582" s="319"/>
    </row>
    <row r="1583" spans="1:5" ht="21.95" customHeight="1" thickBot="1">
      <c r="A1583" s="10">
        <f>'اسماء العملاء'!A409</f>
        <v>0</v>
      </c>
      <c r="B1583" s="317"/>
      <c r="C1583" s="318"/>
      <c r="D1583" s="318"/>
      <c r="E1583" s="319"/>
    </row>
    <row r="1584" spans="1:5" ht="21.95" customHeight="1" thickBot="1">
      <c r="A1584" s="10">
        <f>'اسماء العملاء'!A410</f>
        <v>0</v>
      </c>
      <c r="B1584" s="317"/>
      <c r="C1584" s="318"/>
      <c r="D1584" s="318"/>
      <c r="E1584" s="319"/>
    </row>
    <row r="1585" spans="1:5" ht="21.95" customHeight="1" thickBot="1">
      <c r="A1585" s="10">
        <f>'اسماء العملاء'!A411</f>
        <v>0</v>
      </c>
      <c r="B1585" s="317"/>
      <c r="C1585" s="318"/>
      <c r="D1585" s="318"/>
      <c r="E1585" s="319"/>
    </row>
    <row r="1586" spans="1:5" ht="21.95" customHeight="1" thickBot="1">
      <c r="A1586" s="10">
        <f>'اسماء العملاء'!A412</f>
        <v>0</v>
      </c>
      <c r="B1586" s="317"/>
      <c r="C1586" s="318"/>
      <c r="D1586" s="318"/>
      <c r="E1586" s="319"/>
    </row>
    <row r="1587" spans="1:5" ht="21.95" customHeight="1" thickBot="1">
      <c r="A1587" s="10">
        <f>'اسماء العملاء'!A413</f>
        <v>0</v>
      </c>
      <c r="B1587" s="317"/>
      <c r="C1587" s="318"/>
      <c r="D1587" s="318"/>
      <c r="E1587" s="319"/>
    </row>
    <row r="1588" spans="1:5" ht="21.95" customHeight="1" thickBot="1">
      <c r="A1588" s="10">
        <f>'اسماء العملاء'!A414</f>
        <v>0</v>
      </c>
      <c r="B1588" s="317"/>
      <c r="C1588" s="318"/>
      <c r="D1588" s="318"/>
      <c r="E1588" s="319"/>
    </row>
    <row r="1589" spans="1:5" ht="21.95" customHeight="1" thickBot="1">
      <c r="A1589" s="10">
        <f>'اسماء العملاء'!A415</f>
        <v>0</v>
      </c>
      <c r="B1589" s="317"/>
      <c r="C1589" s="318"/>
      <c r="D1589" s="318"/>
      <c r="E1589" s="319"/>
    </row>
    <row r="1590" spans="1:5" ht="21.95" customHeight="1" thickBot="1">
      <c r="A1590" s="10">
        <f>'اسماء العملاء'!A416</f>
        <v>0</v>
      </c>
      <c r="B1590" s="317"/>
      <c r="C1590" s="318"/>
      <c r="D1590" s="318"/>
      <c r="E1590" s="319"/>
    </row>
    <row r="1591" spans="1:5" ht="21.95" customHeight="1" thickBot="1">
      <c r="A1591" s="10">
        <f>'اسماء العملاء'!A417</f>
        <v>0</v>
      </c>
      <c r="B1591" s="317"/>
      <c r="C1591" s="318"/>
      <c r="D1591" s="318"/>
      <c r="E1591" s="319"/>
    </row>
    <row r="1592" spans="1:5" ht="21.95" customHeight="1" thickBot="1">
      <c r="A1592" s="10">
        <f>'اسماء العملاء'!A418</f>
        <v>0</v>
      </c>
      <c r="B1592" s="317"/>
      <c r="C1592" s="318"/>
      <c r="D1592" s="318"/>
      <c r="E1592" s="319"/>
    </row>
    <row r="1593" spans="1:5" ht="21.95" customHeight="1" thickBot="1">
      <c r="A1593" s="10">
        <f>'اسماء العملاء'!A419</f>
        <v>0</v>
      </c>
      <c r="B1593" s="317"/>
      <c r="C1593" s="318"/>
      <c r="D1593" s="318"/>
      <c r="E1593" s="319"/>
    </row>
    <row r="1594" spans="1:5" ht="21.95" customHeight="1" thickBot="1">
      <c r="A1594" s="10">
        <f>'اسماء العملاء'!A420</f>
        <v>0</v>
      </c>
      <c r="B1594" s="317"/>
      <c r="C1594" s="318"/>
      <c r="D1594" s="318"/>
      <c r="E1594" s="319"/>
    </row>
    <row r="1595" spans="1:5" ht="21.95" customHeight="1" thickBot="1">
      <c r="A1595" s="10">
        <f>'اسماء العملاء'!A421</f>
        <v>0</v>
      </c>
      <c r="B1595" s="317"/>
      <c r="C1595" s="318"/>
      <c r="D1595" s="318"/>
      <c r="E1595" s="319"/>
    </row>
    <row r="1596" spans="1:5" ht="21.95" customHeight="1" thickBot="1">
      <c r="A1596" s="10">
        <f>'اسماء العملاء'!A422</f>
        <v>0</v>
      </c>
      <c r="B1596" s="317"/>
      <c r="C1596" s="318"/>
      <c r="D1596" s="318"/>
      <c r="E1596" s="319"/>
    </row>
    <row r="1597" spans="1:5" ht="21.95" customHeight="1" thickBot="1">
      <c r="A1597" s="10">
        <f>'اسماء العملاء'!A423</f>
        <v>0</v>
      </c>
      <c r="B1597" s="317"/>
      <c r="C1597" s="318"/>
      <c r="D1597" s="318"/>
      <c r="E1597" s="319"/>
    </row>
    <row r="1598" spans="1:5" ht="21.95" customHeight="1" thickBot="1">
      <c r="A1598" s="10">
        <f>'اسماء العملاء'!A424</f>
        <v>0</v>
      </c>
      <c r="B1598" s="317"/>
      <c r="C1598" s="318"/>
      <c r="D1598" s="318"/>
      <c r="E1598" s="319"/>
    </row>
    <row r="1599" spans="1:5" ht="21.95" customHeight="1" thickBot="1">
      <c r="A1599" s="10">
        <f>'اسماء العملاء'!A425</f>
        <v>0</v>
      </c>
      <c r="B1599" s="317"/>
      <c r="C1599" s="318"/>
      <c r="D1599" s="318"/>
      <c r="E1599" s="319"/>
    </row>
    <row r="1600" spans="1:5" ht="21.95" customHeight="1" thickBot="1">
      <c r="A1600" s="10">
        <f>'اسماء العملاء'!A426</f>
        <v>0</v>
      </c>
      <c r="B1600" s="317"/>
      <c r="C1600" s="318"/>
      <c r="D1600" s="318"/>
      <c r="E1600" s="319"/>
    </row>
    <row r="1601" spans="1:5" ht="21.95" customHeight="1" thickBot="1">
      <c r="A1601" s="10">
        <f>'اسماء العملاء'!A427</f>
        <v>0</v>
      </c>
      <c r="B1601" s="317"/>
      <c r="C1601" s="318"/>
      <c r="D1601" s="318"/>
      <c r="E1601" s="319"/>
    </row>
    <row r="1602" spans="1:5" ht="21.95" customHeight="1" thickBot="1">
      <c r="A1602" s="10">
        <f>'اسماء العملاء'!A428</f>
        <v>0</v>
      </c>
      <c r="B1602" s="317"/>
      <c r="C1602" s="318"/>
      <c r="D1602" s="318"/>
      <c r="E1602" s="319"/>
    </row>
    <row r="1603" spans="1:5" ht="21.95" customHeight="1" thickBot="1">
      <c r="A1603" s="10">
        <f>'اسماء العملاء'!A429</f>
        <v>0</v>
      </c>
      <c r="B1603" s="317"/>
      <c r="C1603" s="318"/>
      <c r="D1603" s="318"/>
      <c r="E1603" s="319"/>
    </row>
    <row r="1604" spans="1:5" ht="21.95" customHeight="1" thickBot="1">
      <c r="A1604" s="10">
        <f>'اسماء العملاء'!A430</f>
        <v>0</v>
      </c>
      <c r="B1604" s="317"/>
      <c r="C1604" s="318"/>
      <c r="D1604" s="318"/>
      <c r="E1604" s="319"/>
    </row>
    <row r="1605" spans="1:5" ht="21.95" customHeight="1" thickBot="1">
      <c r="A1605" s="10">
        <f>'اسماء العملاء'!A431</f>
        <v>0</v>
      </c>
      <c r="B1605" s="317"/>
      <c r="C1605" s="318"/>
      <c r="D1605" s="318"/>
      <c r="E1605" s="319"/>
    </row>
    <row r="1606" spans="1:5" ht="21.95" customHeight="1" thickBot="1">
      <c r="A1606" s="10">
        <f>'اسماء العملاء'!A432</f>
        <v>0</v>
      </c>
      <c r="B1606" s="317"/>
      <c r="C1606" s="318"/>
      <c r="D1606" s="318"/>
      <c r="E1606" s="319"/>
    </row>
    <row r="1607" spans="1:5" ht="21.95" customHeight="1" thickBot="1">
      <c r="A1607" s="10">
        <f>'اسماء العملاء'!A433</f>
        <v>0</v>
      </c>
      <c r="B1607" s="317"/>
      <c r="C1607" s="318"/>
      <c r="D1607" s="318"/>
      <c r="E1607" s="319"/>
    </row>
    <row r="1608" spans="1:5" ht="21.95" customHeight="1" thickBot="1">
      <c r="A1608" s="10">
        <f>'اسماء العملاء'!A434</f>
        <v>0</v>
      </c>
      <c r="B1608" s="317"/>
      <c r="C1608" s="318"/>
      <c r="D1608" s="318"/>
      <c r="E1608" s="319"/>
    </row>
    <row r="1609" spans="1:5" ht="21.95" customHeight="1" thickBot="1">
      <c r="A1609" s="10">
        <f>'اسماء العملاء'!A435</f>
        <v>0</v>
      </c>
      <c r="B1609" s="317"/>
      <c r="C1609" s="318"/>
      <c r="D1609" s="318"/>
      <c r="E1609" s="319"/>
    </row>
    <row r="1610" spans="1:5" ht="21.95" customHeight="1" thickBot="1">
      <c r="A1610" s="10">
        <f>'اسماء العملاء'!A436</f>
        <v>0</v>
      </c>
      <c r="B1610" s="317"/>
      <c r="C1610" s="318"/>
      <c r="D1610" s="318"/>
      <c r="E1610" s="319"/>
    </row>
    <row r="1611" spans="1:5" ht="21.95" customHeight="1" thickBot="1">
      <c r="A1611" s="10">
        <f>'اسماء العملاء'!A437</f>
        <v>0</v>
      </c>
      <c r="B1611" s="317"/>
      <c r="C1611" s="318"/>
      <c r="D1611" s="318"/>
      <c r="E1611" s="319"/>
    </row>
    <row r="1612" spans="1:5" ht="21.95" customHeight="1" thickBot="1">
      <c r="A1612" s="10">
        <f>'اسماء العملاء'!A438</f>
        <v>0</v>
      </c>
      <c r="B1612" s="317"/>
      <c r="C1612" s="318"/>
      <c r="D1612" s="318"/>
      <c r="E1612" s="319"/>
    </row>
    <row r="1613" spans="1:5" ht="21.95" customHeight="1" thickBot="1">
      <c r="A1613" s="10">
        <f>'اسماء العملاء'!A439</f>
        <v>0</v>
      </c>
      <c r="B1613" s="317"/>
      <c r="C1613" s="318"/>
      <c r="D1613" s="318"/>
      <c r="E1613" s="319"/>
    </row>
    <row r="1614" spans="1:5" ht="21.95" customHeight="1" thickBot="1">
      <c r="A1614" s="10">
        <f>'اسماء العملاء'!A440</f>
        <v>0</v>
      </c>
      <c r="B1614" s="317"/>
      <c r="C1614" s="318"/>
      <c r="D1614" s="318"/>
      <c r="E1614" s="319"/>
    </row>
    <row r="1615" spans="1:5" ht="21.95" customHeight="1" thickBot="1">
      <c r="A1615" s="10">
        <f>'اسماء العملاء'!A441</f>
        <v>0</v>
      </c>
      <c r="B1615" s="317"/>
      <c r="C1615" s="318"/>
      <c r="D1615" s="318"/>
      <c r="E1615" s="319"/>
    </row>
    <row r="1616" spans="1:5" ht="21.95" customHeight="1" thickBot="1">
      <c r="A1616" s="10">
        <f>'اسماء العملاء'!A442</f>
        <v>0</v>
      </c>
      <c r="B1616" s="317"/>
      <c r="C1616" s="318"/>
      <c r="D1616" s="318"/>
      <c r="E1616" s="319"/>
    </row>
    <row r="1617" spans="1:5" ht="21.95" customHeight="1" thickBot="1">
      <c r="A1617" s="10">
        <f>'اسماء العملاء'!A443</f>
        <v>0</v>
      </c>
      <c r="B1617" s="317"/>
      <c r="C1617" s="318"/>
      <c r="D1617" s="318"/>
      <c r="E1617" s="319"/>
    </row>
    <row r="1618" spans="1:5" ht="21.95" customHeight="1" thickBot="1">
      <c r="A1618" s="10">
        <f>'اسماء العملاء'!A444</f>
        <v>0</v>
      </c>
      <c r="B1618" s="317"/>
      <c r="C1618" s="318"/>
      <c r="D1618" s="318"/>
      <c r="E1618" s="319"/>
    </row>
    <row r="1619" spans="1:5" ht="21.95" customHeight="1" thickBot="1">
      <c r="A1619" s="10">
        <f>'اسماء العملاء'!A445</f>
        <v>0</v>
      </c>
      <c r="B1619" s="317"/>
      <c r="C1619" s="318"/>
      <c r="D1619" s="318"/>
      <c r="E1619" s="319"/>
    </row>
    <row r="1620" spans="1:5" ht="21.95" customHeight="1" thickBot="1">
      <c r="A1620" s="10">
        <f>'اسماء العملاء'!A446</f>
        <v>0</v>
      </c>
      <c r="B1620" s="317"/>
      <c r="C1620" s="318"/>
      <c r="D1620" s="318"/>
      <c r="E1620" s="319"/>
    </row>
    <row r="1621" spans="1:5" ht="21.95" customHeight="1" thickBot="1">
      <c r="A1621" s="10">
        <f>'اسماء العملاء'!A447</f>
        <v>0</v>
      </c>
      <c r="B1621" s="317"/>
      <c r="C1621" s="318"/>
      <c r="D1621" s="318"/>
      <c r="E1621" s="319"/>
    </row>
    <row r="1622" spans="1:5" ht="21.95" customHeight="1" thickBot="1">
      <c r="A1622" s="10">
        <f>'اسماء العملاء'!A448</f>
        <v>0</v>
      </c>
      <c r="B1622" s="317"/>
      <c r="C1622" s="318"/>
      <c r="D1622" s="318"/>
      <c r="E1622" s="319"/>
    </row>
    <row r="1623" spans="1:5" ht="21.95" customHeight="1" thickBot="1">
      <c r="A1623" s="10">
        <f>'اسماء العملاء'!A449</f>
        <v>0</v>
      </c>
      <c r="B1623" s="317"/>
      <c r="C1623" s="318"/>
      <c r="D1623" s="318"/>
      <c r="E1623" s="319"/>
    </row>
    <row r="1624" spans="1:5" ht="21.95" customHeight="1" thickBot="1">
      <c r="A1624" s="10">
        <f>'اسماء العملاء'!A450</f>
        <v>0</v>
      </c>
      <c r="B1624" s="317"/>
      <c r="C1624" s="318"/>
      <c r="D1624" s="318"/>
      <c r="E1624" s="319"/>
    </row>
    <row r="1625" spans="1:5" ht="21.95" customHeight="1" thickBot="1">
      <c r="A1625" s="10">
        <f>'اسماء العملاء'!A451</f>
        <v>0</v>
      </c>
      <c r="B1625" s="317"/>
      <c r="C1625" s="318"/>
      <c r="D1625" s="318"/>
      <c r="E1625" s="319"/>
    </row>
    <row r="1626" spans="1:5" ht="21.95" customHeight="1" thickBot="1">
      <c r="A1626" s="10">
        <f>'اسماء العملاء'!A452</f>
        <v>0</v>
      </c>
      <c r="B1626" s="317"/>
      <c r="C1626" s="318"/>
      <c r="D1626" s="318"/>
      <c r="E1626" s="319"/>
    </row>
    <row r="1627" spans="1:5" ht="21.95" customHeight="1" thickBot="1">
      <c r="A1627" s="10">
        <f>'اسماء العملاء'!A453</f>
        <v>0</v>
      </c>
      <c r="B1627" s="317"/>
      <c r="C1627" s="318"/>
      <c r="D1627" s="318"/>
      <c r="E1627" s="319"/>
    </row>
    <row r="1628" spans="1:5" ht="21.95" customHeight="1" thickBot="1">
      <c r="A1628" s="10">
        <f>'اسماء العملاء'!A454</f>
        <v>0</v>
      </c>
      <c r="B1628" s="317"/>
      <c r="C1628" s="318"/>
      <c r="D1628" s="318"/>
      <c r="E1628" s="319"/>
    </row>
    <row r="1629" spans="1:5" ht="21.95" customHeight="1" thickBot="1">
      <c r="A1629" s="10">
        <f>'اسماء العملاء'!A455</f>
        <v>0</v>
      </c>
      <c r="B1629" s="317"/>
      <c r="C1629" s="318"/>
      <c r="D1629" s="318"/>
      <c r="E1629" s="319"/>
    </row>
    <row r="1630" spans="1:5" ht="21.95" customHeight="1" thickBot="1">
      <c r="A1630" s="10">
        <f>'اسماء العملاء'!A456</f>
        <v>0</v>
      </c>
      <c r="B1630" s="317"/>
      <c r="C1630" s="318"/>
      <c r="D1630" s="318"/>
      <c r="E1630" s="319"/>
    </row>
    <row r="1631" spans="1:5" ht="21.95" customHeight="1" thickBot="1">
      <c r="A1631" s="10">
        <f>'اسماء العملاء'!A457</f>
        <v>0</v>
      </c>
      <c r="B1631" s="317"/>
      <c r="C1631" s="318"/>
      <c r="D1631" s="318"/>
      <c r="E1631" s="319"/>
    </row>
    <row r="1632" spans="1:5" ht="21.95" customHeight="1" thickBot="1">
      <c r="A1632" s="10">
        <f>'اسماء العملاء'!A458</f>
        <v>0</v>
      </c>
      <c r="B1632" s="317"/>
      <c r="C1632" s="318"/>
      <c r="D1632" s="318"/>
      <c r="E1632" s="319"/>
    </row>
    <row r="1633" spans="1:5" ht="21.95" customHeight="1" thickBot="1">
      <c r="A1633" s="10">
        <f>'اسماء العملاء'!A459</f>
        <v>0</v>
      </c>
      <c r="B1633" s="317"/>
      <c r="C1633" s="318"/>
      <c r="D1633" s="318"/>
      <c r="E1633" s="319"/>
    </row>
    <row r="1634" spans="1:5" ht="21.95" customHeight="1" thickBot="1">
      <c r="A1634" s="10">
        <f>'اسماء العملاء'!A460</f>
        <v>0</v>
      </c>
      <c r="B1634" s="317"/>
      <c r="C1634" s="318"/>
      <c r="D1634" s="318"/>
      <c r="E1634" s="319"/>
    </row>
    <row r="1635" spans="1:5" ht="21.95" customHeight="1" thickBot="1">
      <c r="A1635" s="10">
        <f>'اسماء العملاء'!A461</f>
        <v>0</v>
      </c>
      <c r="B1635" s="317"/>
      <c r="C1635" s="318"/>
      <c r="D1635" s="318"/>
      <c r="E1635" s="319"/>
    </row>
    <row r="1636" spans="1:5" ht="21.95" customHeight="1" thickBot="1">
      <c r="A1636" s="10">
        <f>'اسماء العملاء'!A462</f>
        <v>0</v>
      </c>
      <c r="B1636" s="317"/>
      <c r="C1636" s="318"/>
      <c r="D1636" s="318"/>
      <c r="E1636" s="319"/>
    </row>
    <row r="1637" spans="1:5" ht="21.95" customHeight="1" thickBot="1">
      <c r="A1637" s="10">
        <f>'اسماء العملاء'!A463</f>
        <v>0</v>
      </c>
      <c r="B1637" s="317"/>
      <c r="C1637" s="318"/>
      <c r="D1637" s="318"/>
      <c r="E1637" s="319"/>
    </row>
    <row r="1638" spans="1:5" ht="21.95" customHeight="1" thickBot="1">
      <c r="A1638" s="10">
        <f>'اسماء العملاء'!A464</f>
        <v>0</v>
      </c>
      <c r="B1638" s="317"/>
      <c r="C1638" s="318"/>
      <c r="D1638" s="318"/>
      <c r="E1638" s="319"/>
    </row>
    <row r="1639" spans="1:5" ht="21.95" customHeight="1" thickBot="1">
      <c r="A1639" s="10">
        <f>'اسماء العملاء'!A465</f>
        <v>0</v>
      </c>
      <c r="B1639" s="317"/>
      <c r="C1639" s="318"/>
      <c r="D1639" s="318"/>
      <c r="E1639" s="319"/>
    </row>
    <row r="1640" spans="1:5" ht="21.95" customHeight="1" thickBot="1">
      <c r="A1640" s="10">
        <f>'اسماء العملاء'!A466</f>
        <v>0</v>
      </c>
      <c r="B1640" s="317"/>
      <c r="C1640" s="318"/>
      <c r="D1640" s="318"/>
      <c r="E1640" s="319"/>
    </row>
    <row r="1641" spans="1:5" ht="21.95" customHeight="1" thickBot="1">
      <c r="A1641" s="10">
        <f>'اسماء العملاء'!A467</f>
        <v>0</v>
      </c>
      <c r="B1641" s="317"/>
      <c r="C1641" s="318"/>
      <c r="D1641" s="318"/>
      <c r="E1641" s="319"/>
    </row>
    <row r="1642" spans="1:5" ht="21.95" customHeight="1" thickBot="1">
      <c r="A1642" s="10">
        <f>'اسماء العملاء'!A468</f>
        <v>0</v>
      </c>
      <c r="B1642" s="317"/>
      <c r="C1642" s="318"/>
      <c r="D1642" s="318"/>
      <c r="E1642" s="319"/>
    </row>
    <row r="1643" spans="1:5" ht="21.95" customHeight="1" thickBot="1">
      <c r="A1643" s="10">
        <f>'اسماء العملاء'!A469</f>
        <v>0</v>
      </c>
      <c r="B1643" s="317"/>
      <c r="C1643" s="318"/>
      <c r="D1643" s="318"/>
      <c r="E1643" s="319"/>
    </row>
    <row r="1644" spans="1:5" ht="21.95" customHeight="1" thickBot="1">
      <c r="A1644" s="10">
        <f>'اسماء العملاء'!A470</f>
        <v>0</v>
      </c>
      <c r="B1644" s="317"/>
      <c r="C1644" s="318"/>
      <c r="D1644" s="318"/>
      <c r="E1644" s="319"/>
    </row>
    <row r="1645" spans="1:5" ht="21.95" customHeight="1" thickBot="1">
      <c r="A1645" s="10">
        <f>'اسماء العملاء'!A471</f>
        <v>0</v>
      </c>
      <c r="B1645" s="317"/>
      <c r="C1645" s="318"/>
      <c r="D1645" s="318"/>
      <c r="E1645" s="319"/>
    </row>
    <row r="1646" spans="1:5" ht="21.95" customHeight="1" thickBot="1">
      <c r="A1646" s="10">
        <f>'اسماء العملاء'!A472</f>
        <v>0</v>
      </c>
      <c r="B1646" s="317"/>
      <c r="C1646" s="318"/>
      <c r="D1646" s="318"/>
      <c r="E1646" s="319"/>
    </row>
    <row r="1647" spans="1:5" ht="21.95" customHeight="1" thickBot="1">
      <c r="A1647" s="10">
        <f>'اسماء العملاء'!A473</f>
        <v>0</v>
      </c>
      <c r="B1647" s="317"/>
      <c r="C1647" s="318"/>
      <c r="D1647" s="318"/>
      <c r="E1647" s="319"/>
    </row>
    <row r="1648" spans="1:5" ht="21.95" customHeight="1" thickBot="1">
      <c r="A1648" s="10">
        <f>'اسماء العملاء'!A474</f>
        <v>0</v>
      </c>
      <c r="B1648" s="317"/>
      <c r="C1648" s="318"/>
      <c r="D1648" s="318"/>
      <c r="E1648" s="319"/>
    </row>
    <row r="1649" spans="1:5" ht="21.95" customHeight="1" thickBot="1">
      <c r="A1649" s="10">
        <f>'اسماء العملاء'!A475</f>
        <v>0</v>
      </c>
      <c r="B1649" s="317"/>
      <c r="C1649" s="318"/>
      <c r="D1649" s="318"/>
      <c r="E1649" s="319"/>
    </row>
    <row r="1650" spans="1:5" ht="21.95" customHeight="1" thickBot="1">
      <c r="A1650" s="10">
        <f>'اسماء العملاء'!A476</f>
        <v>0</v>
      </c>
      <c r="B1650" s="317"/>
      <c r="C1650" s="318"/>
      <c r="D1650" s="318"/>
      <c r="E1650" s="319"/>
    </row>
    <row r="1651" spans="1:5" ht="21.95" customHeight="1" thickBot="1">
      <c r="A1651" s="10">
        <f>'اسماء العملاء'!A477</f>
        <v>0</v>
      </c>
      <c r="B1651" s="317"/>
      <c r="C1651" s="318"/>
      <c r="D1651" s="318"/>
      <c r="E1651" s="319"/>
    </row>
    <row r="1652" spans="1:5" ht="21.95" customHeight="1" thickBot="1">
      <c r="A1652" s="10">
        <f>'اسماء العملاء'!A478</f>
        <v>0</v>
      </c>
      <c r="B1652" s="317"/>
      <c r="C1652" s="318"/>
      <c r="D1652" s="318"/>
      <c r="E1652" s="319"/>
    </row>
    <row r="1653" spans="1:5" ht="21.95" customHeight="1" thickBot="1">
      <c r="A1653" s="10">
        <f>'اسماء العملاء'!A479</f>
        <v>0</v>
      </c>
      <c r="B1653" s="317"/>
      <c r="C1653" s="318"/>
      <c r="D1653" s="318"/>
      <c r="E1653" s="319"/>
    </row>
    <row r="1654" spans="1:5" ht="21.95" customHeight="1" thickBot="1">
      <c r="A1654" s="10">
        <f>'اسماء العملاء'!A480</f>
        <v>0</v>
      </c>
      <c r="B1654" s="317"/>
      <c r="C1654" s="318"/>
      <c r="D1654" s="318"/>
      <c r="E1654" s="319"/>
    </row>
    <row r="1655" spans="1:5" ht="21.95" customHeight="1" thickBot="1">
      <c r="A1655" s="10">
        <f>'اسماء العملاء'!A481</f>
        <v>0</v>
      </c>
      <c r="B1655" s="317"/>
      <c r="C1655" s="318"/>
      <c r="D1655" s="318"/>
      <c r="E1655" s="319"/>
    </row>
    <row r="1656" spans="1:5" ht="21.95" customHeight="1" thickBot="1">
      <c r="A1656" s="10">
        <f>'اسماء العملاء'!A482</f>
        <v>0</v>
      </c>
      <c r="B1656" s="317"/>
      <c r="C1656" s="318"/>
      <c r="D1656" s="318"/>
      <c r="E1656" s="319"/>
    </row>
    <row r="1657" spans="1:5" ht="21.95" customHeight="1" thickBot="1">
      <c r="A1657" s="10">
        <f>'اسماء العملاء'!A483</f>
        <v>0</v>
      </c>
      <c r="B1657" s="317"/>
      <c r="C1657" s="318"/>
      <c r="D1657" s="318"/>
      <c r="E1657" s="319"/>
    </row>
    <row r="1658" spans="1:5" ht="21.95" customHeight="1" thickBot="1">
      <c r="A1658" s="10">
        <f>'اسماء العملاء'!A484</f>
        <v>0</v>
      </c>
      <c r="B1658" s="317"/>
      <c r="C1658" s="318"/>
      <c r="D1658" s="318"/>
      <c r="E1658" s="319"/>
    </row>
    <row r="1659" spans="1:5" ht="21.95" customHeight="1" thickBot="1">
      <c r="A1659" s="10">
        <f>'اسماء العملاء'!A485</f>
        <v>0</v>
      </c>
      <c r="B1659" s="317"/>
      <c r="C1659" s="318"/>
      <c r="D1659" s="318"/>
      <c r="E1659" s="319"/>
    </row>
    <row r="1660" spans="1:5" ht="21.95" customHeight="1" thickBot="1">
      <c r="A1660" s="10">
        <f>'اسماء العملاء'!A486</f>
        <v>0</v>
      </c>
      <c r="B1660" s="317"/>
      <c r="C1660" s="318"/>
      <c r="D1660" s="318"/>
      <c r="E1660" s="319"/>
    </row>
    <row r="1661" spans="1:5" ht="21.95" customHeight="1" thickBot="1">
      <c r="A1661" s="10">
        <f>'اسماء العملاء'!A487</f>
        <v>0</v>
      </c>
      <c r="B1661" s="317"/>
      <c r="C1661" s="318"/>
      <c r="D1661" s="318"/>
      <c r="E1661" s="319"/>
    </row>
    <row r="1662" spans="1:5" ht="21.95" customHeight="1" thickBot="1">
      <c r="A1662" s="10">
        <f>'اسماء العملاء'!A488</f>
        <v>0</v>
      </c>
      <c r="B1662" s="317"/>
      <c r="C1662" s="318"/>
      <c r="D1662" s="318"/>
      <c r="E1662" s="319"/>
    </row>
    <row r="1663" spans="1:5" ht="21.95" customHeight="1" thickBot="1">
      <c r="A1663" s="10">
        <f>'اسماء العملاء'!A489</f>
        <v>0</v>
      </c>
      <c r="B1663" s="317"/>
      <c r="C1663" s="318"/>
      <c r="D1663" s="318"/>
      <c r="E1663" s="319"/>
    </row>
    <row r="1664" spans="1:5" ht="21.95" customHeight="1" thickBot="1">
      <c r="A1664" s="10">
        <f>'اسماء العملاء'!A490</f>
        <v>0</v>
      </c>
      <c r="B1664" s="317"/>
      <c r="C1664" s="318"/>
      <c r="D1664" s="318"/>
      <c r="E1664" s="319"/>
    </row>
    <row r="1665" spans="1:5" ht="21.95" customHeight="1" thickBot="1">
      <c r="A1665" s="10">
        <f>'اسماء العملاء'!A491</f>
        <v>0</v>
      </c>
      <c r="B1665" s="317"/>
      <c r="C1665" s="318"/>
      <c r="D1665" s="318"/>
      <c r="E1665" s="319"/>
    </row>
    <row r="1666" spans="1:5" ht="21.95" customHeight="1" thickBot="1">
      <c r="A1666" s="10">
        <f>'اسماء العملاء'!A492</f>
        <v>0</v>
      </c>
      <c r="B1666" s="317"/>
      <c r="C1666" s="318"/>
      <c r="D1666" s="318"/>
      <c r="E1666" s="319"/>
    </row>
    <row r="1667" spans="1:5" ht="21.95" customHeight="1" thickBot="1">
      <c r="A1667" s="10">
        <f>'اسماء العملاء'!A493</f>
        <v>0</v>
      </c>
      <c r="B1667" s="317"/>
      <c r="C1667" s="318"/>
      <c r="D1667" s="318"/>
      <c r="E1667" s="319"/>
    </row>
    <row r="1668" spans="1:5" ht="21.95" customHeight="1" thickBot="1">
      <c r="A1668" s="10">
        <f>'اسماء العملاء'!A494</f>
        <v>0</v>
      </c>
      <c r="B1668" s="317"/>
      <c r="C1668" s="318"/>
      <c r="D1668" s="318"/>
      <c r="E1668" s="319"/>
    </row>
    <row r="1669" spans="1:5" ht="21.95" customHeight="1" thickBot="1">
      <c r="A1669" s="10">
        <f>'اسماء العملاء'!A495</f>
        <v>0</v>
      </c>
      <c r="B1669" s="317"/>
      <c r="C1669" s="318"/>
      <c r="D1669" s="318"/>
      <c r="E1669" s="319"/>
    </row>
    <row r="1670" spans="1:5" ht="21.95" customHeight="1" thickBot="1">
      <c r="A1670" s="10">
        <f>'اسماء العملاء'!A496</f>
        <v>0</v>
      </c>
      <c r="B1670" s="317"/>
      <c r="C1670" s="318"/>
      <c r="D1670" s="318"/>
      <c r="E1670" s="319"/>
    </row>
    <row r="1671" spans="1:5" ht="21.95" customHeight="1" thickBot="1">
      <c r="A1671" s="10">
        <f>'اسماء العملاء'!A497</f>
        <v>0</v>
      </c>
      <c r="B1671" s="317"/>
      <c r="C1671" s="318"/>
      <c r="D1671" s="318"/>
      <c r="E1671" s="319"/>
    </row>
    <row r="1672" spans="1:5" ht="21.95" customHeight="1" thickBot="1">
      <c r="A1672" s="10">
        <f>'اسماء العملاء'!A498</f>
        <v>0</v>
      </c>
      <c r="B1672" s="317"/>
      <c r="C1672" s="318"/>
      <c r="D1672" s="318"/>
      <c r="E1672" s="319"/>
    </row>
    <row r="1673" spans="1:5" ht="21.95" customHeight="1" thickBot="1">
      <c r="A1673" s="10">
        <f>'اسماء العملاء'!A499</f>
        <v>0</v>
      </c>
      <c r="B1673" s="317"/>
      <c r="C1673" s="318"/>
      <c r="D1673" s="318"/>
      <c r="E1673" s="319"/>
    </row>
    <row r="1674" spans="1:5" ht="21.95" customHeight="1" thickBot="1">
      <c r="A1674" s="10">
        <f>'اسماء العملاء'!A500</f>
        <v>0</v>
      </c>
      <c r="B1674" s="317"/>
      <c r="C1674" s="318"/>
      <c r="D1674" s="318"/>
      <c r="E1674" s="319"/>
    </row>
    <row r="1675" spans="1:5" ht="21.95" customHeight="1" thickBot="1">
      <c r="A1675" s="10">
        <f>'اسماء العملاء'!A501</f>
        <v>0</v>
      </c>
      <c r="B1675" s="317"/>
      <c r="C1675" s="318"/>
      <c r="D1675" s="318"/>
      <c r="E1675" s="319"/>
    </row>
    <row r="1676" spans="1:5" ht="21.95" customHeight="1" thickBot="1">
      <c r="A1676" s="10">
        <f>'اسماء العملاء'!A502</f>
        <v>0</v>
      </c>
      <c r="B1676" s="317"/>
      <c r="C1676" s="318"/>
      <c r="D1676" s="318"/>
      <c r="E1676" s="319"/>
    </row>
    <row r="1677" spans="1:5" ht="21.95" customHeight="1" thickBot="1">
      <c r="A1677" s="10">
        <f>'اسماء العملاء'!A503</f>
        <v>0</v>
      </c>
      <c r="B1677" s="317"/>
      <c r="C1677" s="318"/>
      <c r="D1677" s="318"/>
      <c r="E1677" s="319"/>
    </row>
    <row r="1678" spans="1:5" ht="21.95" customHeight="1" thickBot="1">
      <c r="A1678" s="10">
        <f>'اسماء العملاء'!A504</f>
        <v>0</v>
      </c>
      <c r="B1678" s="317"/>
      <c r="C1678" s="318"/>
      <c r="D1678" s="318"/>
      <c r="E1678" s="319"/>
    </row>
    <row r="1679" spans="1:5" ht="21.95" customHeight="1" thickBot="1">
      <c r="A1679" s="10">
        <f>'اسماء العملاء'!A505</f>
        <v>0</v>
      </c>
      <c r="B1679" s="317"/>
      <c r="C1679" s="318"/>
      <c r="D1679" s="318"/>
      <c r="E1679" s="319"/>
    </row>
    <row r="1680" spans="1:5" ht="21.95" customHeight="1" thickBot="1">
      <c r="A1680" s="10">
        <f>'اسماء العملاء'!A506</f>
        <v>0</v>
      </c>
      <c r="B1680" s="317"/>
      <c r="C1680" s="318"/>
      <c r="D1680" s="318"/>
      <c r="E1680" s="319"/>
    </row>
    <row r="1681" spans="1:5" ht="21.95" customHeight="1" thickBot="1">
      <c r="A1681" s="10">
        <f>'اسماء العملاء'!A507</f>
        <v>0</v>
      </c>
      <c r="B1681" s="317"/>
      <c r="C1681" s="318"/>
      <c r="D1681" s="318"/>
      <c r="E1681" s="319"/>
    </row>
    <row r="1682" spans="1:5" ht="21.95" customHeight="1" thickBot="1">
      <c r="A1682" s="10">
        <f>'اسماء العملاء'!A508</f>
        <v>0</v>
      </c>
      <c r="B1682" s="317"/>
      <c r="C1682" s="318"/>
      <c r="D1682" s="318"/>
      <c r="E1682" s="319"/>
    </row>
    <row r="1683" spans="1:5" ht="21.95" customHeight="1" thickBot="1">
      <c r="A1683" s="10">
        <f>'اسماء العملاء'!A509</f>
        <v>0</v>
      </c>
      <c r="B1683" s="317"/>
      <c r="C1683" s="318"/>
      <c r="D1683" s="318"/>
      <c r="E1683" s="319"/>
    </row>
    <row r="1684" spans="1:5" ht="21.95" customHeight="1" thickBot="1">
      <c r="A1684" s="10">
        <f>'اسماء العملاء'!A510</f>
        <v>0</v>
      </c>
      <c r="B1684" s="317"/>
      <c r="C1684" s="318"/>
      <c r="D1684" s="318"/>
      <c r="E1684" s="319"/>
    </row>
    <row r="1685" spans="1:5" ht="21.95" customHeight="1" thickBot="1">
      <c r="A1685" s="10">
        <f>'اسماء العملاء'!A511</f>
        <v>0</v>
      </c>
      <c r="B1685" s="317"/>
      <c r="C1685" s="318"/>
      <c r="D1685" s="318"/>
      <c r="E1685" s="319"/>
    </row>
    <row r="1686" spans="1:5" ht="21.95" customHeight="1" thickBot="1">
      <c r="A1686" s="10">
        <f>'اسماء العملاء'!A512</f>
        <v>0</v>
      </c>
      <c r="B1686" s="317"/>
      <c r="C1686" s="318"/>
      <c r="D1686" s="318"/>
      <c r="E1686" s="319"/>
    </row>
    <row r="1687" spans="1:5" ht="21.95" customHeight="1" thickBot="1">
      <c r="A1687" s="10">
        <f>'اسماء العملاء'!A513</f>
        <v>0</v>
      </c>
      <c r="B1687" s="317"/>
      <c r="C1687" s="318"/>
      <c r="D1687" s="318"/>
      <c r="E1687" s="319"/>
    </row>
    <row r="1688" spans="1:5" ht="21.95" customHeight="1" thickBot="1">
      <c r="A1688" s="10">
        <f>'اسماء العملاء'!A514</f>
        <v>0</v>
      </c>
      <c r="B1688" s="317"/>
      <c r="C1688" s="318"/>
      <c r="D1688" s="318"/>
      <c r="E1688" s="319"/>
    </row>
    <row r="1689" spans="1:5" ht="21.95" customHeight="1" thickBot="1">
      <c r="A1689" s="10">
        <f>'اسماء العملاء'!A515</f>
        <v>0</v>
      </c>
      <c r="B1689" s="317"/>
      <c r="C1689" s="318"/>
      <c r="D1689" s="318"/>
      <c r="E1689" s="319"/>
    </row>
    <row r="1690" spans="1:5" ht="21.95" customHeight="1" thickBot="1">
      <c r="A1690" s="10">
        <f>'اسماء العملاء'!A516</f>
        <v>0</v>
      </c>
      <c r="B1690" s="317"/>
      <c r="C1690" s="318"/>
      <c r="D1690" s="318"/>
      <c r="E1690" s="319"/>
    </row>
    <row r="1691" spans="1:5" ht="21.95" customHeight="1" thickBot="1">
      <c r="A1691" s="10">
        <f>'اسماء العملاء'!A517</f>
        <v>0</v>
      </c>
      <c r="B1691" s="317"/>
      <c r="C1691" s="318"/>
      <c r="D1691" s="318"/>
      <c r="E1691" s="319"/>
    </row>
    <row r="1692" spans="1:5" ht="21.95" customHeight="1" thickBot="1">
      <c r="A1692" s="10">
        <f>'اسماء العملاء'!A518</f>
        <v>0</v>
      </c>
      <c r="B1692" s="317"/>
      <c r="C1692" s="318"/>
      <c r="D1692" s="318"/>
      <c r="E1692" s="319"/>
    </row>
    <row r="1693" spans="1:5" ht="21.95" customHeight="1" thickBot="1">
      <c r="A1693" s="10">
        <f>'اسماء العملاء'!A519</f>
        <v>0</v>
      </c>
      <c r="B1693" s="317"/>
      <c r="C1693" s="318"/>
      <c r="D1693" s="318"/>
      <c r="E1693" s="319"/>
    </row>
    <row r="1694" spans="1:5" ht="21.95" customHeight="1" thickBot="1">
      <c r="A1694" s="10">
        <f>'اسماء العملاء'!A520</f>
        <v>0</v>
      </c>
      <c r="B1694" s="317"/>
      <c r="C1694" s="318"/>
      <c r="D1694" s="318"/>
      <c r="E1694" s="319"/>
    </row>
    <row r="1695" spans="1:5" ht="21.95" customHeight="1" thickBot="1">
      <c r="A1695" s="10">
        <f>'اسماء العملاء'!A521</f>
        <v>0</v>
      </c>
      <c r="B1695" s="317"/>
      <c r="C1695" s="318"/>
      <c r="D1695" s="318"/>
      <c r="E1695" s="319"/>
    </row>
    <row r="1696" spans="1:5" ht="21.95" customHeight="1" thickBot="1">
      <c r="A1696" s="10">
        <f>'اسماء العملاء'!A522</f>
        <v>0</v>
      </c>
      <c r="B1696" s="317"/>
      <c r="C1696" s="318"/>
      <c r="D1696" s="318"/>
      <c r="E1696" s="319"/>
    </row>
    <row r="1697" spans="1:5" ht="21.95" customHeight="1" thickBot="1">
      <c r="A1697" s="10">
        <f>'اسماء العملاء'!A523</f>
        <v>0</v>
      </c>
      <c r="B1697" s="317"/>
      <c r="C1697" s="318"/>
      <c r="D1697" s="318"/>
      <c r="E1697" s="319"/>
    </row>
    <row r="1698" spans="1:5" ht="21.95" customHeight="1" thickBot="1">
      <c r="A1698" s="10">
        <f>'اسماء العملاء'!A524</f>
        <v>0</v>
      </c>
      <c r="B1698" s="317"/>
      <c r="C1698" s="318"/>
      <c r="D1698" s="318"/>
      <c r="E1698" s="319"/>
    </row>
    <row r="1699" spans="1:5" ht="21.95" customHeight="1" thickBot="1">
      <c r="A1699" s="10">
        <f>'اسماء العملاء'!A525</f>
        <v>0</v>
      </c>
      <c r="B1699" s="317"/>
      <c r="C1699" s="318"/>
      <c r="D1699" s="318"/>
      <c r="E1699" s="319"/>
    </row>
    <row r="1700" spans="1:5" ht="21.95" customHeight="1" thickBot="1">
      <c r="A1700" s="10">
        <f>'اسماء العملاء'!A526</f>
        <v>0</v>
      </c>
      <c r="B1700" s="317"/>
      <c r="C1700" s="318"/>
      <c r="D1700" s="318"/>
      <c r="E1700" s="319"/>
    </row>
    <row r="1701" spans="1:5" ht="21.95" customHeight="1" thickBot="1">
      <c r="A1701" s="10">
        <f>'اسماء العملاء'!A527</f>
        <v>0</v>
      </c>
      <c r="B1701" s="317"/>
      <c r="C1701" s="318"/>
      <c r="D1701" s="318"/>
      <c r="E1701" s="319"/>
    </row>
    <row r="1702" spans="1:5" ht="21.95" customHeight="1" thickBot="1">
      <c r="A1702" s="10">
        <f>'اسماء العملاء'!A528</f>
        <v>0</v>
      </c>
      <c r="B1702" s="317"/>
      <c r="C1702" s="318"/>
      <c r="D1702" s="318"/>
      <c r="E1702" s="319"/>
    </row>
    <row r="1703" spans="1:5" ht="21.95" customHeight="1" thickBot="1">
      <c r="A1703" s="10">
        <f>'اسماء العملاء'!A529</f>
        <v>0</v>
      </c>
      <c r="B1703" s="317"/>
      <c r="C1703" s="318"/>
      <c r="D1703" s="318"/>
      <c r="E1703" s="319"/>
    </row>
    <row r="1704" spans="1:5" ht="21.95" customHeight="1" thickBot="1">
      <c r="A1704" s="10">
        <f>'اسماء العملاء'!A530</f>
        <v>0</v>
      </c>
      <c r="B1704" s="317"/>
      <c r="C1704" s="318"/>
      <c r="D1704" s="318"/>
      <c r="E1704" s="319"/>
    </row>
    <row r="1705" spans="1:5" ht="21.95" customHeight="1" thickBot="1">
      <c r="A1705" s="10">
        <f>'اسماء العملاء'!A531</f>
        <v>0</v>
      </c>
      <c r="B1705" s="317"/>
      <c r="C1705" s="318"/>
      <c r="D1705" s="318"/>
      <c r="E1705" s="319"/>
    </row>
    <row r="1706" spans="1:5" ht="21.95" customHeight="1" thickBot="1">
      <c r="A1706" s="10">
        <f>'اسماء العملاء'!A532</f>
        <v>0</v>
      </c>
      <c r="B1706" s="317"/>
      <c r="C1706" s="318"/>
      <c r="D1706" s="318"/>
      <c r="E1706" s="319"/>
    </row>
    <row r="1707" spans="1:5" ht="21.95" customHeight="1" thickBot="1">
      <c r="A1707" s="10">
        <f>'اسماء العملاء'!A533</f>
        <v>0</v>
      </c>
      <c r="B1707" s="317"/>
      <c r="C1707" s="318"/>
      <c r="D1707" s="318"/>
      <c r="E1707" s="319"/>
    </row>
    <row r="1708" spans="1:5" ht="21.95" customHeight="1" thickBot="1">
      <c r="A1708" s="10">
        <f>'اسماء العملاء'!A534</f>
        <v>0</v>
      </c>
      <c r="B1708" s="317"/>
      <c r="C1708" s="318"/>
      <c r="D1708" s="318"/>
      <c r="E1708" s="319"/>
    </row>
    <row r="1709" spans="1:5" ht="21.95" customHeight="1" thickBot="1">
      <c r="A1709" s="10">
        <f>'اسماء العملاء'!A535</f>
        <v>0</v>
      </c>
      <c r="B1709" s="317"/>
      <c r="C1709" s="318"/>
      <c r="D1709" s="318"/>
      <c r="E1709" s="319"/>
    </row>
    <row r="1710" spans="1:5" ht="21.95" customHeight="1" thickBot="1">
      <c r="A1710" s="10">
        <f>'اسماء العملاء'!A536</f>
        <v>0</v>
      </c>
      <c r="B1710" s="317"/>
      <c r="C1710" s="318"/>
      <c r="D1710" s="318"/>
      <c r="E1710" s="319"/>
    </row>
    <row r="1711" spans="1:5" ht="21.95" customHeight="1" thickBot="1">
      <c r="A1711" s="10">
        <f>'اسماء العملاء'!A537</f>
        <v>0</v>
      </c>
      <c r="B1711" s="317"/>
      <c r="C1711" s="318"/>
      <c r="D1711" s="318"/>
      <c r="E1711" s="319"/>
    </row>
    <row r="1712" spans="1:5" ht="21.95" customHeight="1" thickBot="1">
      <c r="A1712" s="10">
        <f>'اسماء العملاء'!A538</f>
        <v>0</v>
      </c>
      <c r="B1712" s="317"/>
      <c r="C1712" s="318"/>
      <c r="D1712" s="318"/>
      <c r="E1712" s="319"/>
    </row>
    <row r="1713" spans="1:5" ht="21.95" customHeight="1" thickBot="1">
      <c r="A1713" s="10">
        <f>'اسماء العملاء'!A539</f>
        <v>0</v>
      </c>
      <c r="B1713" s="317"/>
      <c r="C1713" s="318"/>
      <c r="D1713" s="318"/>
      <c r="E1713" s="319"/>
    </row>
    <row r="1714" spans="1:5" ht="21.95" customHeight="1" thickBot="1">
      <c r="A1714" s="10">
        <f>'اسماء العملاء'!A540</f>
        <v>0</v>
      </c>
      <c r="B1714" s="317"/>
      <c r="C1714" s="318"/>
      <c r="D1714" s="318"/>
      <c r="E1714" s="319"/>
    </row>
    <row r="1715" spans="1:5" ht="21.95" customHeight="1" thickBot="1">
      <c r="A1715" s="10">
        <f>'اسماء العملاء'!A541</f>
        <v>0</v>
      </c>
      <c r="B1715" s="317"/>
      <c r="C1715" s="318"/>
      <c r="D1715" s="318"/>
      <c r="E1715" s="319"/>
    </row>
    <row r="1716" spans="1:5" ht="21.95" customHeight="1" thickBot="1">
      <c r="A1716" s="10">
        <f>'اسماء العملاء'!A542</f>
        <v>0</v>
      </c>
      <c r="B1716" s="317"/>
      <c r="C1716" s="318"/>
      <c r="D1716" s="318"/>
      <c r="E1716" s="319"/>
    </row>
    <row r="1717" spans="1:5" ht="21.95" customHeight="1" thickBot="1">
      <c r="A1717" s="10">
        <f>'اسماء العملاء'!A543</f>
        <v>0</v>
      </c>
      <c r="B1717" s="317"/>
      <c r="C1717" s="318"/>
      <c r="D1717" s="318"/>
      <c r="E1717" s="319"/>
    </row>
    <row r="1718" spans="1:5" ht="21.95" customHeight="1" thickBot="1">
      <c r="A1718" s="10">
        <f>'اسماء العملاء'!A544</f>
        <v>0</v>
      </c>
      <c r="B1718" s="317"/>
      <c r="C1718" s="318"/>
      <c r="D1718" s="318"/>
      <c r="E1718" s="319"/>
    </row>
    <row r="1719" spans="1:5" ht="21.95" customHeight="1" thickBot="1">
      <c r="A1719" s="10">
        <f>'اسماء العملاء'!A545</f>
        <v>0</v>
      </c>
      <c r="B1719" s="317"/>
      <c r="C1719" s="318"/>
      <c r="D1719" s="318"/>
      <c r="E1719" s="319"/>
    </row>
    <row r="1720" spans="1:5" ht="21.95" customHeight="1" thickBot="1">
      <c r="A1720" s="10">
        <f>'اسماء العملاء'!A546</f>
        <v>0</v>
      </c>
      <c r="B1720" s="317"/>
      <c r="C1720" s="318"/>
      <c r="D1720" s="318"/>
      <c r="E1720" s="319"/>
    </row>
    <row r="1721" spans="1:5" ht="21.95" customHeight="1" thickBot="1">
      <c r="A1721" s="10">
        <f>'اسماء العملاء'!A547</f>
        <v>0</v>
      </c>
      <c r="B1721" s="317"/>
      <c r="C1721" s="318"/>
      <c r="D1721" s="318"/>
      <c r="E1721" s="319"/>
    </row>
    <row r="1722" spans="1:5" ht="21.95" customHeight="1" thickBot="1">
      <c r="A1722" s="10">
        <f>'اسماء العملاء'!A548</f>
        <v>0</v>
      </c>
      <c r="B1722" s="317"/>
      <c r="C1722" s="318"/>
      <c r="D1722" s="318"/>
      <c r="E1722" s="319"/>
    </row>
    <row r="1723" spans="1:5" ht="21.95" customHeight="1" thickBot="1">
      <c r="A1723" s="10">
        <f>'اسماء العملاء'!A549</f>
        <v>0</v>
      </c>
      <c r="B1723" s="317"/>
      <c r="C1723" s="318"/>
      <c r="D1723" s="318"/>
      <c r="E1723" s="319"/>
    </row>
    <row r="1724" spans="1:5" ht="21.95" customHeight="1" thickBot="1">
      <c r="A1724" s="10">
        <f>'اسماء العملاء'!A550</f>
        <v>0</v>
      </c>
      <c r="B1724" s="317"/>
      <c r="C1724" s="318"/>
      <c r="D1724" s="318"/>
      <c r="E1724" s="319"/>
    </row>
    <row r="1725" spans="1:5" ht="21.95" customHeight="1" thickBot="1">
      <c r="A1725" s="10">
        <f>'اسماء العملاء'!A551</f>
        <v>0</v>
      </c>
      <c r="B1725" s="317"/>
      <c r="C1725" s="318"/>
      <c r="D1725" s="318"/>
      <c r="E1725" s="319"/>
    </row>
    <row r="1726" spans="1:5" ht="21.95" customHeight="1" thickBot="1">
      <c r="A1726" s="10">
        <f>'اسماء العملاء'!A552</f>
        <v>0</v>
      </c>
      <c r="B1726" s="317"/>
      <c r="C1726" s="318"/>
      <c r="D1726" s="318"/>
      <c r="E1726" s="319"/>
    </row>
    <row r="1727" spans="1:5" ht="21.95" customHeight="1" thickBot="1">
      <c r="A1727" s="10">
        <f>'اسماء العملاء'!A553</f>
        <v>0</v>
      </c>
      <c r="B1727" s="317"/>
      <c r="C1727" s="318"/>
      <c r="D1727" s="318"/>
      <c r="E1727" s="319"/>
    </row>
    <row r="1728" spans="1:5" ht="21.95" customHeight="1" thickBot="1">
      <c r="A1728" s="10">
        <f>'اسماء العملاء'!A554</f>
        <v>0</v>
      </c>
      <c r="B1728" s="317"/>
      <c r="C1728" s="318"/>
      <c r="D1728" s="318"/>
      <c r="E1728" s="319"/>
    </row>
    <row r="1729" spans="1:5" ht="21.95" customHeight="1" thickBot="1">
      <c r="A1729" s="10">
        <f>'اسماء العملاء'!A555</f>
        <v>0</v>
      </c>
      <c r="B1729" s="317"/>
      <c r="C1729" s="318"/>
      <c r="D1729" s="318"/>
      <c r="E1729" s="319"/>
    </row>
    <row r="1730" spans="1:5" ht="21.95" customHeight="1" thickBot="1">
      <c r="A1730" s="10">
        <f>'اسماء العملاء'!A556</f>
        <v>0</v>
      </c>
      <c r="B1730" s="317"/>
      <c r="C1730" s="318"/>
      <c r="D1730" s="318"/>
      <c r="E1730" s="319"/>
    </row>
    <row r="1731" spans="1:5" ht="21.95" customHeight="1" thickBot="1">
      <c r="A1731" s="10">
        <f>'اسماء العملاء'!A557</f>
        <v>0</v>
      </c>
      <c r="B1731" s="317"/>
      <c r="C1731" s="318"/>
      <c r="D1731" s="318"/>
      <c r="E1731" s="319"/>
    </row>
    <row r="1732" spans="1:5" ht="21.95" customHeight="1" thickBot="1">
      <c r="A1732" s="10">
        <f>'اسماء العملاء'!A558</f>
        <v>0</v>
      </c>
      <c r="B1732" s="317"/>
      <c r="C1732" s="318"/>
      <c r="D1732" s="318"/>
      <c r="E1732" s="319"/>
    </row>
    <row r="1733" spans="1:5" ht="21.95" customHeight="1" thickBot="1">
      <c r="A1733" s="10">
        <f>'اسماء العملاء'!A559</f>
        <v>0</v>
      </c>
      <c r="B1733" s="317"/>
      <c r="C1733" s="318"/>
      <c r="D1733" s="318"/>
      <c r="E1733" s="319"/>
    </row>
    <row r="1734" spans="1:5" ht="21.95" customHeight="1" thickBot="1">
      <c r="A1734" s="10">
        <f>'اسماء العملاء'!A560</f>
        <v>0</v>
      </c>
      <c r="B1734" s="317"/>
      <c r="C1734" s="318"/>
      <c r="D1734" s="318"/>
      <c r="E1734" s="319"/>
    </row>
    <row r="1735" spans="1:5" ht="21.95" customHeight="1" thickBot="1">
      <c r="A1735" s="10">
        <f>'اسماء العملاء'!A561</f>
        <v>0</v>
      </c>
      <c r="B1735" s="317"/>
      <c r="C1735" s="318"/>
      <c r="D1735" s="318"/>
      <c r="E1735" s="319"/>
    </row>
    <row r="1736" spans="1:5" ht="21.95" customHeight="1" thickBot="1">
      <c r="A1736" s="10">
        <f>'اسماء العملاء'!A562</f>
        <v>0</v>
      </c>
      <c r="B1736" s="317"/>
      <c r="C1736" s="318"/>
      <c r="D1736" s="318"/>
      <c r="E1736" s="319"/>
    </row>
    <row r="1737" spans="1:5" ht="21.95" customHeight="1" thickBot="1">
      <c r="A1737" s="10">
        <f>'اسماء العملاء'!A563</f>
        <v>0</v>
      </c>
      <c r="B1737" s="317"/>
      <c r="C1737" s="318"/>
      <c r="D1737" s="318"/>
      <c r="E1737" s="319"/>
    </row>
    <row r="1738" spans="1:5" ht="21.95" customHeight="1" thickBot="1">
      <c r="A1738" s="10">
        <f>'اسماء العملاء'!A564</f>
        <v>0</v>
      </c>
      <c r="B1738" s="317"/>
      <c r="C1738" s="318"/>
      <c r="D1738" s="318"/>
      <c r="E1738" s="319"/>
    </row>
    <row r="1739" spans="1:5" ht="21.95" customHeight="1" thickBot="1">
      <c r="A1739" s="10">
        <f>'اسماء العملاء'!A565</f>
        <v>0</v>
      </c>
      <c r="B1739" s="317"/>
      <c r="C1739" s="318"/>
      <c r="D1739" s="318"/>
      <c r="E1739" s="319"/>
    </row>
    <row r="1740" spans="1:5" ht="21.95" customHeight="1" thickBot="1">
      <c r="A1740" s="10">
        <f>'اسماء العملاء'!A566</f>
        <v>0</v>
      </c>
      <c r="B1740" s="317"/>
      <c r="C1740" s="318"/>
      <c r="D1740" s="318"/>
      <c r="E1740" s="319"/>
    </row>
    <row r="1741" spans="1:5" ht="21.95" customHeight="1" thickBot="1">
      <c r="A1741" s="10">
        <f>'اسماء العملاء'!A567</f>
        <v>0</v>
      </c>
      <c r="B1741" s="317"/>
      <c r="C1741" s="318"/>
      <c r="D1741" s="318"/>
      <c r="E1741" s="319"/>
    </row>
    <row r="1742" spans="1:5" ht="21.95" customHeight="1" thickBot="1">
      <c r="A1742" s="10">
        <f>'اسماء العملاء'!A568</f>
        <v>0</v>
      </c>
      <c r="B1742" s="317"/>
      <c r="C1742" s="318"/>
      <c r="D1742" s="318"/>
      <c r="E1742" s="319"/>
    </row>
    <row r="1743" spans="1:5" ht="21.95" customHeight="1" thickBot="1">
      <c r="A1743" s="10">
        <f>'اسماء العملاء'!A569</f>
        <v>0</v>
      </c>
      <c r="B1743" s="317"/>
      <c r="C1743" s="318"/>
      <c r="D1743" s="318"/>
      <c r="E1743" s="319"/>
    </row>
    <row r="1744" spans="1:5" ht="21.95" customHeight="1" thickBot="1">
      <c r="A1744" s="10">
        <f>'اسماء العملاء'!A570</f>
        <v>0</v>
      </c>
      <c r="B1744" s="317"/>
      <c r="C1744" s="318"/>
      <c r="D1744" s="318"/>
      <c r="E1744" s="319"/>
    </row>
    <row r="1745" spans="1:5" ht="21.95" customHeight="1" thickBot="1">
      <c r="A1745" s="10">
        <f>'اسماء العملاء'!A571</f>
        <v>0</v>
      </c>
      <c r="B1745" s="317"/>
      <c r="C1745" s="318"/>
      <c r="D1745" s="318"/>
      <c r="E1745" s="319"/>
    </row>
    <row r="1746" spans="1:5" ht="21.95" customHeight="1" thickBot="1">
      <c r="A1746" s="10">
        <f>'اسماء العملاء'!A572</f>
        <v>0</v>
      </c>
      <c r="B1746" s="317"/>
      <c r="C1746" s="318"/>
      <c r="D1746" s="318"/>
      <c r="E1746" s="319"/>
    </row>
    <row r="1747" spans="1:5" ht="21.95" customHeight="1" thickBot="1">
      <c r="A1747" s="10">
        <f>'اسماء العملاء'!A573</f>
        <v>0</v>
      </c>
      <c r="B1747" s="317"/>
      <c r="C1747" s="318"/>
      <c r="D1747" s="318"/>
      <c r="E1747" s="319"/>
    </row>
    <row r="1748" spans="1:5" ht="21.95" customHeight="1" thickBot="1">
      <c r="A1748" s="10">
        <f>'اسماء العملاء'!A574</f>
        <v>0</v>
      </c>
      <c r="B1748" s="317"/>
      <c r="C1748" s="318"/>
      <c r="D1748" s="318"/>
      <c r="E1748" s="319"/>
    </row>
    <row r="1749" spans="1:5" ht="21.95" customHeight="1" thickBot="1">
      <c r="A1749" s="10">
        <f>'اسماء العملاء'!A575</f>
        <v>0</v>
      </c>
      <c r="B1749" s="317"/>
      <c r="C1749" s="318"/>
      <c r="D1749" s="318"/>
      <c r="E1749" s="319"/>
    </row>
    <row r="1750" spans="1:5" ht="21.95" customHeight="1" thickBot="1">
      <c r="A1750" s="10">
        <f>'اسماء العملاء'!A576</f>
        <v>0</v>
      </c>
      <c r="B1750" s="317"/>
      <c r="C1750" s="318"/>
      <c r="D1750" s="318"/>
      <c r="E1750" s="319"/>
    </row>
    <row r="1751" spans="1:5" ht="21.95" customHeight="1" thickBot="1">
      <c r="A1751" s="10">
        <f>'اسماء العملاء'!A577</f>
        <v>0</v>
      </c>
      <c r="B1751" s="317"/>
      <c r="C1751" s="318"/>
      <c r="D1751" s="318"/>
      <c r="E1751" s="319"/>
    </row>
    <row r="1752" spans="1:5" ht="21.95" customHeight="1" thickBot="1">
      <c r="A1752" s="10">
        <f>'اسماء العملاء'!A578</f>
        <v>0</v>
      </c>
      <c r="B1752" s="317"/>
      <c r="C1752" s="318"/>
      <c r="D1752" s="318"/>
      <c r="E1752" s="319"/>
    </row>
    <row r="1753" spans="1:5" ht="21.95" customHeight="1" thickBot="1">
      <c r="A1753" s="10">
        <f>'اسماء العملاء'!A579</f>
        <v>0</v>
      </c>
      <c r="B1753" s="317"/>
      <c r="C1753" s="318"/>
      <c r="D1753" s="318"/>
      <c r="E1753" s="319"/>
    </row>
    <row r="1754" spans="1:5" ht="21.95" customHeight="1" thickBot="1">
      <c r="A1754" s="10">
        <f>'اسماء العملاء'!A580</f>
        <v>0</v>
      </c>
      <c r="B1754" s="317"/>
      <c r="C1754" s="318"/>
      <c r="D1754" s="318"/>
      <c r="E1754" s="319"/>
    </row>
    <row r="1755" spans="1:5" ht="21.95" customHeight="1" thickBot="1">
      <c r="A1755" s="10">
        <f>'اسماء العملاء'!A581</f>
        <v>0</v>
      </c>
      <c r="B1755" s="317"/>
      <c r="C1755" s="318"/>
      <c r="D1755" s="318"/>
      <c r="E1755" s="319"/>
    </row>
    <row r="1756" spans="1:5" ht="21.95" customHeight="1" thickBot="1">
      <c r="A1756" s="10">
        <f>'اسماء العملاء'!A582</f>
        <v>0</v>
      </c>
      <c r="B1756" s="317"/>
      <c r="C1756" s="318"/>
      <c r="D1756" s="318"/>
      <c r="E1756" s="319"/>
    </row>
    <row r="1757" spans="1:5" ht="21.95" customHeight="1" thickBot="1">
      <c r="A1757" s="10">
        <f>'اسماء العملاء'!A583</f>
        <v>0</v>
      </c>
      <c r="B1757" s="317"/>
      <c r="C1757" s="318"/>
      <c r="D1757" s="318"/>
      <c r="E1757" s="319"/>
    </row>
    <row r="1758" spans="1:5" ht="21.95" customHeight="1" thickBot="1">
      <c r="A1758" s="10">
        <f>'اسماء العملاء'!A584</f>
        <v>0</v>
      </c>
      <c r="B1758" s="317"/>
      <c r="C1758" s="318"/>
      <c r="D1758" s="318"/>
      <c r="E1758" s="319"/>
    </row>
    <row r="1759" spans="1:5" ht="21.95" customHeight="1" thickBot="1">
      <c r="A1759" s="10">
        <f>'اسماء العملاء'!A585</f>
        <v>0</v>
      </c>
      <c r="B1759" s="317"/>
      <c r="C1759" s="318"/>
      <c r="D1759" s="318"/>
      <c r="E1759" s="319"/>
    </row>
    <row r="1760" spans="1:5" ht="21.95" customHeight="1" thickBot="1">
      <c r="A1760" s="10">
        <f>'اسماء العملاء'!A586</f>
        <v>0</v>
      </c>
      <c r="B1760" s="317"/>
      <c r="C1760" s="318"/>
      <c r="D1760" s="318"/>
      <c r="E1760" s="319"/>
    </row>
    <row r="1761" spans="1:5" ht="21.95" customHeight="1" thickBot="1">
      <c r="A1761" s="10">
        <f>'اسماء العملاء'!A587</f>
        <v>0</v>
      </c>
      <c r="B1761" s="317"/>
      <c r="C1761" s="318"/>
      <c r="D1761" s="318"/>
      <c r="E1761" s="319"/>
    </row>
    <row r="1762" spans="1:5" ht="21.95" customHeight="1" thickBot="1">
      <c r="A1762" s="10">
        <f>'اسماء العملاء'!A588</f>
        <v>0</v>
      </c>
      <c r="B1762" s="317"/>
      <c r="C1762" s="318"/>
      <c r="D1762" s="318"/>
      <c r="E1762" s="319"/>
    </row>
    <row r="1763" spans="1:5" ht="21.95" customHeight="1" thickBot="1">
      <c r="A1763" s="10">
        <f>'اسماء العملاء'!A589</f>
        <v>0</v>
      </c>
      <c r="B1763" s="317"/>
      <c r="C1763" s="318"/>
      <c r="D1763" s="318"/>
      <c r="E1763" s="319"/>
    </row>
    <row r="1764" spans="1:5" ht="21.95" customHeight="1" thickBot="1">
      <c r="A1764" s="10">
        <f>'اسماء العملاء'!A590</f>
        <v>0</v>
      </c>
      <c r="B1764" s="317"/>
      <c r="C1764" s="318"/>
      <c r="D1764" s="318"/>
      <c r="E1764" s="319"/>
    </row>
    <row r="1765" spans="1:5" ht="21.95" customHeight="1" thickBot="1">
      <c r="A1765" s="10">
        <f>'اسماء العملاء'!A591</f>
        <v>0</v>
      </c>
      <c r="B1765" s="317"/>
      <c r="C1765" s="318"/>
      <c r="D1765" s="318"/>
      <c r="E1765" s="319"/>
    </row>
    <row r="1766" spans="1:5" ht="21.95" customHeight="1" thickBot="1">
      <c r="A1766" s="10">
        <f>'اسماء العملاء'!A592</f>
        <v>0</v>
      </c>
      <c r="B1766" s="317"/>
      <c r="C1766" s="318"/>
      <c r="D1766" s="318"/>
      <c r="E1766" s="319"/>
    </row>
    <row r="1767" spans="1:5" ht="21.95" customHeight="1" thickBot="1">
      <c r="A1767" s="10">
        <f>'اسماء العملاء'!A593</f>
        <v>0</v>
      </c>
      <c r="B1767" s="317"/>
      <c r="C1767" s="318"/>
      <c r="D1767" s="318"/>
      <c r="E1767" s="319"/>
    </row>
    <row r="1768" spans="1:5" ht="21.95" customHeight="1" thickBot="1">
      <c r="A1768" s="10">
        <f>'اسماء العملاء'!A594</f>
        <v>0</v>
      </c>
      <c r="B1768" s="317"/>
      <c r="C1768" s="318"/>
      <c r="D1768" s="318"/>
      <c r="E1768" s="319"/>
    </row>
    <row r="1769" spans="1:5" ht="21.95" customHeight="1" thickBot="1">
      <c r="A1769" s="10">
        <f>'اسماء العملاء'!A595</f>
        <v>0</v>
      </c>
      <c r="B1769" s="317"/>
      <c r="C1769" s="318"/>
      <c r="D1769" s="318"/>
      <c r="E1769" s="319"/>
    </row>
    <row r="1770" spans="1:5" ht="21.95" customHeight="1" thickBot="1">
      <c r="A1770" s="10">
        <f>'اسماء العملاء'!A596</f>
        <v>0</v>
      </c>
      <c r="B1770" s="317"/>
      <c r="C1770" s="318"/>
      <c r="D1770" s="318"/>
      <c r="E1770" s="319"/>
    </row>
    <row r="1771" spans="1:5" ht="21.95" customHeight="1" thickBot="1">
      <c r="A1771" s="10">
        <f>'اسماء العملاء'!A597</f>
        <v>0</v>
      </c>
      <c r="B1771" s="317"/>
      <c r="C1771" s="318"/>
      <c r="D1771" s="318"/>
      <c r="E1771" s="319"/>
    </row>
    <row r="1772" spans="1:5" ht="21.95" customHeight="1" thickBot="1">
      <c r="A1772" s="10">
        <f>'اسماء العملاء'!A598</f>
        <v>0</v>
      </c>
      <c r="B1772" s="317"/>
      <c r="C1772" s="318"/>
      <c r="D1772" s="318"/>
      <c r="E1772" s="319"/>
    </row>
    <row r="1773" spans="1:5" ht="21.95" customHeight="1" thickBot="1">
      <c r="A1773" s="10">
        <f>'اسماء العملاء'!A599</f>
        <v>0</v>
      </c>
      <c r="B1773" s="317"/>
      <c r="C1773" s="318"/>
      <c r="D1773" s="318"/>
      <c r="E1773" s="319"/>
    </row>
    <row r="1774" spans="1:5" ht="21.95" customHeight="1" thickBot="1">
      <c r="A1774" s="10">
        <f>'اسماء العملاء'!A600</f>
        <v>0</v>
      </c>
      <c r="B1774" s="317"/>
      <c r="C1774" s="318"/>
      <c r="D1774" s="318"/>
      <c r="E1774" s="319"/>
    </row>
    <row r="1775" spans="1:5" ht="21.95" customHeight="1" thickBot="1">
      <c r="A1775" s="10">
        <f>'اسماء العملاء'!A601</f>
        <v>0</v>
      </c>
      <c r="B1775" s="317"/>
      <c r="C1775" s="318"/>
      <c r="D1775" s="318"/>
      <c r="E1775" s="319"/>
    </row>
    <row r="1776" spans="1:5" ht="21.95" customHeight="1" thickBot="1">
      <c r="A1776" s="10">
        <f>'اسماء العملاء'!A602</f>
        <v>0</v>
      </c>
      <c r="B1776" s="317"/>
      <c r="C1776" s="318"/>
      <c r="D1776" s="318"/>
      <c r="E1776" s="319"/>
    </row>
    <row r="1777" spans="1:5" ht="21.95" customHeight="1" thickBot="1">
      <c r="A1777" s="10">
        <f>'اسماء العملاء'!A603</f>
        <v>0</v>
      </c>
      <c r="B1777" s="317"/>
      <c r="C1777" s="318"/>
      <c r="D1777" s="318"/>
      <c r="E1777" s="319"/>
    </row>
    <row r="1778" spans="1:5" ht="21.95" customHeight="1" thickBot="1">
      <c r="A1778" s="10">
        <f>'اسماء العملاء'!A604</f>
        <v>0</v>
      </c>
      <c r="B1778" s="317"/>
      <c r="C1778" s="318"/>
      <c r="D1778" s="318"/>
      <c r="E1778" s="319"/>
    </row>
    <row r="1779" spans="1:5" ht="21.95" customHeight="1" thickBot="1">
      <c r="A1779" s="10">
        <f>'اسماء العملاء'!A605</f>
        <v>0</v>
      </c>
      <c r="B1779" s="317"/>
      <c r="C1779" s="318"/>
      <c r="D1779" s="318"/>
      <c r="E1779" s="319"/>
    </row>
    <row r="1780" spans="1:5" ht="21.95" customHeight="1" thickBot="1">
      <c r="A1780" s="10">
        <f>'اسماء العملاء'!A606</f>
        <v>0</v>
      </c>
      <c r="B1780" s="317"/>
      <c r="C1780" s="318"/>
      <c r="D1780" s="318"/>
      <c r="E1780" s="319"/>
    </row>
    <row r="1781" spans="1:5" ht="21.95" customHeight="1" thickBot="1">
      <c r="A1781" s="10">
        <f>'اسماء العملاء'!A607</f>
        <v>0</v>
      </c>
      <c r="B1781" s="317"/>
      <c r="C1781" s="318"/>
      <c r="D1781" s="318"/>
      <c r="E1781" s="319"/>
    </row>
    <row r="1782" spans="1:5" ht="21.95" customHeight="1" thickBot="1">
      <c r="A1782" s="10">
        <f>'اسماء العملاء'!A608</f>
        <v>0</v>
      </c>
      <c r="B1782" s="317"/>
      <c r="C1782" s="318"/>
      <c r="D1782" s="318"/>
      <c r="E1782" s="319"/>
    </row>
    <row r="1783" spans="1:5" ht="21.95" customHeight="1" thickBot="1">
      <c r="A1783" s="10">
        <f>'اسماء العملاء'!A609</f>
        <v>0</v>
      </c>
      <c r="B1783" s="317"/>
      <c r="C1783" s="318"/>
      <c r="D1783" s="318"/>
      <c r="E1783" s="319"/>
    </row>
    <row r="1784" spans="1:5" ht="21.95" customHeight="1" thickBot="1">
      <c r="A1784" s="10">
        <f>'اسماء العملاء'!A610</f>
        <v>0</v>
      </c>
      <c r="B1784" s="317"/>
      <c r="C1784" s="318"/>
      <c r="D1784" s="318"/>
      <c r="E1784" s="319"/>
    </row>
    <row r="1785" spans="1:5" ht="21.95" customHeight="1" thickBot="1">
      <c r="A1785" s="10">
        <f>'اسماء العملاء'!A611</f>
        <v>0</v>
      </c>
      <c r="B1785" s="317"/>
      <c r="C1785" s="318"/>
      <c r="D1785" s="318"/>
      <c r="E1785" s="319"/>
    </row>
    <row r="1786" spans="1:5" ht="21.95" customHeight="1" thickBot="1">
      <c r="A1786" s="10">
        <f>'اسماء العملاء'!A612</f>
        <v>0</v>
      </c>
      <c r="B1786" s="317"/>
      <c r="C1786" s="318"/>
      <c r="D1786" s="318"/>
      <c r="E1786" s="319"/>
    </row>
    <row r="1787" spans="1:5" ht="21.95" customHeight="1" thickBot="1">
      <c r="A1787" s="10">
        <f>'اسماء العملاء'!A613</f>
        <v>0</v>
      </c>
      <c r="B1787" s="317"/>
      <c r="C1787" s="318"/>
      <c r="D1787" s="318"/>
      <c r="E1787" s="319"/>
    </row>
    <row r="1788" spans="1:5" ht="21.95" customHeight="1" thickBot="1">
      <c r="A1788" s="10">
        <f>'اسماء العملاء'!A614</f>
        <v>0</v>
      </c>
      <c r="B1788" s="317"/>
      <c r="C1788" s="318"/>
      <c r="D1788" s="318"/>
      <c r="E1788" s="319"/>
    </row>
    <row r="1789" spans="1:5" ht="21.95" customHeight="1" thickBot="1">
      <c r="A1789" s="10">
        <f>'اسماء العملاء'!A615</f>
        <v>0</v>
      </c>
      <c r="B1789" s="317"/>
      <c r="C1789" s="318"/>
      <c r="D1789" s="318"/>
      <c r="E1789" s="319"/>
    </row>
    <row r="1790" spans="1:5" ht="21.95" customHeight="1" thickBot="1">
      <c r="A1790" s="10">
        <f>'اسماء العملاء'!A616</f>
        <v>0</v>
      </c>
      <c r="B1790" s="317"/>
      <c r="C1790" s="318"/>
      <c r="D1790" s="318"/>
      <c r="E1790" s="319"/>
    </row>
    <row r="1791" spans="1:5" ht="21.95" customHeight="1" thickBot="1">
      <c r="A1791" s="10">
        <f>'اسماء العملاء'!A617</f>
        <v>0</v>
      </c>
      <c r="B1791" s="317"/>
      <c r="C1791" s="318"/>
      <c r="D1791" s="318"/>
      <c r="E1791" s="319"/>
    </row>
    <row r="1792" spans="1:5" ht="21.95" customHeight="1" thickBot="1">
      <c r="A1792" s="10">
        <f>'اسماء العملاء'!A618</f>
        <v>0</v>
      </c>
      <c r="B1792" s="317"/>
      <c r="C1792" s="318"/>
      <c r="D1792" s="318"/>
      <c r="E1792" s="319"/>
    </row>
    <row r="1793" spans="1:5" ht="21.95" customHeight="1" thickBot="1">
      <c r="A1793" s="10">
        <f>'اسماء العملاء'!A619</f>
        <v>0</v>
      </c>
      <c r="B1793" s="317"/>
      <c r="C1793" s="318"/>
      <c r="D1793" s="318"/>
      <c r="E1793" s="319"/>
    </row>
    <row r="1794" spans="1:5" ht="21.95" customHeight="1" thickBot="1">
      <c r="A1794" s="10">
        <f>'اسماء العملاء'!A620</f>
        <v>0</v>
      </c>
      <c r="B1794" s="317"/>
      <c r="C1794" s="318"/>
      <c r="D1794" s="318"/>
      <c r="E1794" s="319"/>
    </row>
    <row r="1795" spans="1:5" ht="21.95" customHeight="1" thickBot="1">
      <c r="A1795" s="10">
        <f>'اسماء العملاء'!A621</f>
        <v>0</v>
      </c>
      <c r="B1795" s="317"/>
      <c r="C1795" s="318"/>
      <c r="D1795" s="318"/>
      <c r="E1795" s="319"/>
    </row>
    <row r="1796" spans="1:5" ht="21.95" customHeight="1" thickBot="1">
      <c r="A1796" s="10">
        <f>'اسماء العملاء'!A622</f>
        <v>0</v>
      </c>
      <c r="B1796" s="317"/>
      <c r="C1796" s="318"/>
      <c r="D1796" s="318"/>
      <c r="E1796" s="319"/>
    </row>
    <row r="1797" spans="1:5" ht="21.95" customHeight="1" thickBot="1">
      <c r="A1797" s="10">
        <f>'اسماء العملاء'!A623</f>
        <v>0</v>
      </c>
      <c r="B1797" s="317"/>
      <c r="C1797" s="318"/>
      <c r="D1797" s="318"/>
      <c r="E1797" s="319"/>
    </row>
    <row r="1798" spans="1:5" ht="21.95" customHeight="1" thickBot="1">
      <c r="A1798" s="10">
        <f>'اسماء العملاء'!A624</f>
        <v>0</v>
      </c>
      <c r="B1798" s="317"/>
      <c r="C1798" s="318"/>
      <c r="D1798" s="318"/>
      <c r="E1798" s="319"/>
    </row>
    <row r="1799" spans="1:5" ht="21.95" customHeight="1" thickBot="1">
      <c r="A1799" s="10">
        <f>'اسماء العملاء'!A625</f>
        <v>0</v>
      </c>
      <c r="B1799" s="317"/>
      <c r="C1799" s="318"/>
      <c r="D1799" s="318"/>
      <c r="E1799" s="319"/>
    </row>
    <row r="1800" spans="1:5" ht="21.95" customHeight="1" thickBot="1">
      <c r="A1800" s="10">
        <f>'اسماء العملاء'!A626</f>
        <v>0</v>
      </c>
      <c r="B1800" s="317"/>
      <c r="C1800" s="318"/>
      <c r="D1800" s="318"/>
      <c r="E1800" s="319"/>
    </row>
    <row r="1801" spans="1:5" ht="21.95" customHeight="1" thickBot="1">
      <c r="A1801" s="10">
        <f>'اسماء العملاء'!A627</f>
        <v>0</v>
      </c>
      <c r="B1801" s="317"/>
      <c r="C1801" s="318"/>
      <c r="D1801" s="318"/>
      <c r="E1801" s="319"/>
    </row>
    <row r="1802" spans="1:5" ht="21.95" customHeight="1" thickBot="1">
      <c r="A1802" s="10">
        <f>'اسماء العملاء'!A628</f>
        <v>0</v>
      </c>
      <c r="B1802" s="317"/>
      <c r="C1802" s="318"/>
      <c r="D1802" s="318"/>
      <c r="E1802" s="319"/>
    </row>
    <row r="1803" spans="1:5" ht="21.95" customHeight="1" thickBot="1">
      <c r="A1803" s="10">
        <f>'اسماء العملاء'!A629</f>
        <v>0</v>
      </c>
      <c r="B1803" s="317"/>
      <c r="C1803" s="318"/>
      <c r="D1803" s="318"/>
      <c r="E1803" s="319"/>
    </row>
    <row r="1804" spans="1:5" ht="21.95" customHeight="1" thickBot="1">
      <c r="A1804" s="10">
        <f>'اسماء العملاء'!A630</f>
        <v>0</v>
      </c>
      <c r="B1804" s="317"/>
      <c r="C1804" s="318"/>
      <c r="D1804" s="318"/>
      <c r="E1804" s="319"/>
    </row>
    <row r="1805" spans="1:5" ht="21.95" customHeight="1" thickBot="1">
      <c r="A1805" s="10">
        <f>'اسماء العملاء'!A631</f>
        <v>0</v>
      </c>
      <c r="B1805" s="317"/>
      <c r="C1805" s="318"/>
      <c r="D1805" s="318"/>
      <c r="E1805" s="319"/>
    </row>
    <row r="1806" spans="1:5" ht="21.95" customHeight="1" thickBot="1">
      <c r="A1806" s="10">
        <f>'اسماء العملاء'!A632</f>
        <v>0</v>
      </c>
      <c r="B1806" s="317"/>
      <c r="C1806" s="318"/>
      <c r="D1806" s="318"/>
      <c r="E1806" s="319"/>
    </row>
    <row r="1807" spans="1:5" ht="21.95" customHeight="1" thickBot="1">
      <c r="A1807" s="10">
        <f>'اسماء العملاء'!A633</f>
        <v>0</v>
      </c>
      <c r="B1807" s="317"/>
      <c r="C1807" s="318"/>
      <c r="D1807" s="318"/>
      <c r="E1807" s="319"/>
    </row>
    <row r="1808" spans="1:5" ht="21.95" customHeight="1" thickBot="1">
      <c r="A1808" s="10">
        <f>'اسماء العملاء'!A634</f>
        <v>0</v>
      </c>
      <c r="B1808" s="317"/>
      <c r="C1808" s="318"/>
      <c r="D1808" s="318"/>
      <c r="E1808" s="319"/>
    </row>
    <row r="1809" spans="1:5" ht="21.95" customHeight="1" thickBot="1">
      <c r="A1809" s="10">
        <f>'اسماء العملاء'!A635</f>
        <v>0</v>
      </c>
      <c r="B1809" s="317"/>
      <c r="C1809" s="318"/>
      <c r="D1809" s="318"/>
      <c r="E1809" s="319"/>
    </row>
    <row r="1810" spans="1:5" ht="21.95" customHeight="1" thickBot="1">
      <c r="A1810" s="10">
        <f>'اسماء العملاء'!A636</f>
        <v>0</v>
      </c>
      <c r="B1810" s="317"/>
      <c r="C1810" s="318"/>
      <c r="D1810" s="318"/>
      <c r="E1810" s="319"/>
    </row>
    <row r="1811" spans="1:5" ht="21.95" customHeight="1" thickBot="1">
      <c r="A1811" s="10">
        <f>'اسماء العملاء'!A637</f>
        <v>0</v>
      </c>
      <c r="B1811" s="317"/>
      <c r="C1811" s="318"/>
      <c r="D1811" s="318"/>
      <c r="E1811" s="319"/>
    </row>
    <row r="1812" spans="1:5" ht="21.95" customHeight="1" thickBot="1">
      <c r="A1812" s="10">
        <f>'اسماء العملاء'!A638</f>
        <v>0</v>
      </c>
      <c r="B1812" s="317"/>
      <c r="C1812" s="318"/>
      <c r="D1812" s="318"/>
      <c r="E1812" s="319"/>
    </row>
    <row r="1813" spans="1:5" ht="21.95" customHeight="1" thickBot="1">
      <c r="A1813" s="10">
        <f>'اسماء العملاء'!A639</f>
        <v>0</v>
      </c>
      <c r="B1813" s="317"/>
      <c r="C1813" s="318"/>
      <c r="D1813" s="318"/>
      <c r="E1813" s="319"/>
    </row>
    <row r="1814" spans="1:5" ht="21.95" customHeight="1" thickBot="1">
      <c r="A1814" s="10">
        <f>'اسماء العملاء'!A640</f>
        <v>0</v>
      </c>
      <c r="B1814" s="317"/>
      <c r="C1814" s="318"/>
      <c r="D1814" s="318"/>
      <c r="E1814" s="319"/>
    </row>
    <row r="1815" spans="1:5" ht="21.95" customHeight="1" thickBot="1">
      <c r="A1815" s="10">
        <f>'اسماء العملاء'!A641</f>
        <v>0</v>
      </c>
      <c r="B1815" s="317"/>
      <c r="C1815" s="318"/>
      <c r="D1815" s="318"/>
      <c r="E1815" s="319"/>
    </row>
    <row r="1816" spans="1:5" ht="21.95" customHeight="1" thickBot="1">
      <c r="A1816" s="10">
        <f>'اسماء العملاء'!A642</f>
        <v>0</v>
      </c>
      <c r="B1816" s="317"/>
      <c r="C1816" s="318"/>
      <c r="D1816" s="318"/>
      <c r="E1816" s="319"/>
    </row>
    <row r="1817" spans="1:5" ht="21.95" customHeight="1" thickBot="1">
      <c r="A1817" s="10">
        <f>'اسماء العملاء'!A643</f>
        <v>0</v>
      </c>
      <c r="B1817" s="317"/>
      <c r="C1817" s="318"/>
      <c r="D1817" s="318"/>
      <c r="E1817" s="319"/>
    </row>
    <row r="1818" spans="1:5" ht="21.95" customHeight="1" thickBot="1">
      <c r="A1818" s="10">
        <f>'اسماء العملاء'!A644</f>
        <v>0</v>
      </c>
      <c r="B1818" s="317"/>
      <c r="C1818" s="318"/>
      <c r="D1818" s="318"/>
      <c r="E1818" s="319"/>
    </row>
    <row r="1819" spans="1:5" ht="21.95" customHeight="1" thickBot="1">
      <c r="A1819" s="10">
        <f>'اسماء العملاء'!A645</f>
        <v>0</v>
      </c>
      <c r="B1819" s="317"/>
      <c r="C1819" s="318"/>
      <c r="D1819" s="318"/>
      <c r="E1819" s="319"/>
    </row>
    <row r="1820" spans="1:5" ht="21.95" customHeight="1" thickBot="1">
      <c r="A1820" s="10">
        <f>'اسماء العملاء'!A646</f>
        <v>0</v>
      </c>
      <c r="B1820" s="317"/>
      <c r="C1820" s="318"/>
      <c r="D1820" s="318"/>
      <c r="E1820" s="319"/>
    </row>
    <row r="1821" spans="1:5" ht="21.95" customHeight="1" thickBot="1">
      <c r="A1821" s="10">
        <f>'اسماء العملاء'!A647</f>
        <v>0</v>
      </c>
      <c r="B1821" s="317"/>
      <c r="C1821" s="318"/>
      <c r="D1821" s="318"/>
      <c r="E1821" s="319"/>
    </row>
    <row r="1822" spans="1:5" ht="21.95" customHeight="1" thickBot="1">
      <c r="A1822" s="10">
        <f>'اسماء العملاء'!A648</f>
        <v>0</v>
      </c>
      <c r="B1822" s="317"/>
      <c r="C1822" s="318"/>
      <c r="D1822" s="318"/>
      <c r="E1822" s="319"/>
    </row>
    <row r="1823" spans="1:5" ht="21.95" customHeight="1" thickBot="1">
      <c r="A1823" s="10">
        <f>'اسماء العملاء'!A649</f>
        <v>0</v>
      </c>
      <c r="B1823" s="317"/>
      <c r="C1823" s="318"/>
      <c r="D1823" s="318"/>
      <c r="E1823" s="319"/>
    </row>
    <row r="1824" spans="1:5" ht="21.95" customHeight="1" thickBot="1">
      <c r="A1824" s="10">
        <f>'اسماء العملاء'!A650</f>
        <v>0</v>
      </c>
      <c r="B1824" s="317"/>
      <c r="C1824" s="318"/>
      <c r="D1824" s="318"/>
      <c r="E1824" s="319"/>
    </row>
    <row r="1825" spans="1:5" ht="21.95" customHeight="1" thickBot="1">
      <c r="A1825" s="10">
        <f>'اسماء العملاء'!A651</f>
        <v>0</v>
      </c>
      <c r="B1825" s="317"/>
      <c r="C1825" s="318"/>
      <c r="D1825" s="318"/>
      <c r="E1825" s="319"/>
    </row>
    <row r="1826" spans="1:5" ht="21.95" customHeight="1" thickBot="1">
      <c r="A1826" s="10">
        <f>'اسماء العملاء'!A652</f>
        <v>0</v>
      </c>
      <c r="B1826" s="317"/>
      <c r="C1826" s="318"/>
      <c r="D1826" s="318"/>
      <c r="E1826" s="319"/>
    </row>
    <row r="1827" spans="1:5" ht="21.95" customHeight="1" thickBot="1">
      <c r="A1827" s="10">
        <f>'اسماء العملاء'!A653</f>
        <v>0</v>
      </c>
      <c r="B1827" s="317"/>
      <c r="C1827" s="318"/>
      <c r="D1827" s="318"/>
      <c r="E1827" s="319"/>
    </row>
    <row r="1828" spans="1:5" ht="21.95" customHeight="1" thickBot="1">
      <c r="A1828" s="10">
        <f>'اسماء العملاء'!A654</f>
        <v>0</v>
      </c>
      <c r="B1828" s="317"/>
      <c r="C1828" s="318"/>
      <c r="D1828" s="318"/>
      <c r="E1828" s="319"/>
    </row>
    <row r="1829" spans="1:5" ht="21.95" customHeight="1" thickBot="1">
      <c r="A1829" s="10">
        <f>'اسماء العملاء'!A655</f>
        <v>0</v>
      </c>
      <c r="B1829" s="317"/>
      <c r="C1829" s="318"/>
      <c r="D1829" s="318"/>
      <c r="E1829" s="319"/>
    </row>
    <row r="1830" spans="1:5" ht="21.95" customHeight="1" thickBot="1">
      <c r="A1830" s="10">
        <f>'اسماء العملاء'!A656</f>
        <v>0</v>
      </c>
      <c r="B1830" s="317"/>
      <c r="C1830" s="318"/>
      <c r="D1830" s="318"/>
      <c r="E1830" s="319"/>
    </row>
    <row r="1831" spans="1:5" ht="21.95" customHeight="1" thickBot="1">
      <c r="A1831" s="10">
        <f>'اسماء العملاء'!A657</f>
        <v>0</v>
      </c>
      <c r="B1831" s="317"/>
      <c r="C1831" s="318"/>
      <c r="D1831" s="318"/>
      <c r="E1831" s="319"/>
    </row>
    <row r="1832" spans="1:5" ht="21.95" customHeight="1" thickBot="1">
      <c r="A1832" s="10">
        <f>'اسماء العملاء'!A658</f>
        <v>0</v>
      </c>
      <c r="B1832" s="317"/>
      <c r="C1832" s="318"/>
      <c r="D1832" s="318"/>
      <c r="E1832" s="319"/>
    </row>
    <row r="1833" spans="1:5" ht="21.95" customHeight="1" thickBot="1">
      <c r="A1833" s="10">
        <f>'اسماء العملاء'!A659</f>
        <v>0</v>
      </c>
      <c r="B1833" s="317"/>
      <c r="C1833" s="318"/>
      <c r="D1833" s="318"/>
      <c r="E1833" s="319"/>
    </row>
    <row r="1834" spans="1:5" ht="21.95" customHeight="1" thickBot="1">
      <c r="A1834" s="10">
        <f>'اسماء العملاء'!A660</f>
        <v>0</v>
      </c>
      <c r="B1834" s="317"/>
      <c r="C1834" s="318"/>
      <c r="D1834" s="318"/>
      <c r="E1834" s="319"/>
    </row>
    <row r="1835" spans="1:5" ht="21.95" customHeight="1" thickBot="1">
      <c r="A1835" s="10">
        <f>'اسماء العملاء'!A661</f>
        <v>0</v>
      </c>
      <c r="B1835" s="317"/>
      <c r="C1835" s="318"/>
      <c r="D1835" s="318"/>
      <c r="E1835" s="319"/>
    </row>
    <row r="1836" spans="1:5" ht="21.95" customHeight="1" thickBot="1">
      <c r="A1836" s="10">
        <f>'اسماء العملاء'!A662</f>
        <v>0</v>
      </c>
      <c r="B1836" s="317"/>
      <c r="C1836" s="318"/>
      <c r="D1836" s="318"/>
      <c r="E1836" s="319"/>
    </row>
    <row r="1837" spans="1:5" ht="21.95" customHeight="1" thickBot="1">
      <c r="A1837" s="10">
        <f>'اسماء العملاء'!A663</f>
        <v>0</v>
      </c>
      <c r="B1837" s="317"/>
      <c r="C1837" s="318"/>
      <c r="D1837" s="318"/>
      <c r="E1837" s="319"/>
    </row>
    <row r="1838" spans="1:5" ht="21.95" customHeight="1" thickBot="1">
      <c r="A1838" s="10">
        <f>'اسماء العملاء'!A664</f>
        <v>0</v>
      </c>
      <c r="B1838" s="317"/>
      <c r="C1838" s="318"/>
      <c r="D1838" s="318"/>
      <c r="E1838" s="319"/>
    </row>
    <row r="1839" spans="1:5" ht="21.95" customHeight="1" thickBot="1">
      <c r="A1839" s="10">
        <f>'اسماء العملاء'!A665</f>
        <v>0</v>
      </c>
      <c r="B1839" s="317"/>
      <c r="C1839" s="318"/>
      <c r="D1839" s="318"/>
      <c r="E1839" s="319"/>
    </row>
    <row r="1840" spans="1:5" ht="21.95" customHeight="1" thickBot="1">
      <c r="A1840" s="10">
        <f>'اسماء العملاء'!A666</f>
        <v>0</v>
      </c>
      <c r="B1840" s="317"/>
      <c r="C1840" s="318"/>
      <c r="D1840" s="318"/>
      <c r="E1840" s="319"/>
    </row>
    <row r="1841" spans="1:5" ht="21.95" customHeight="1" thickBot="1">
      <c r="A1841" s="10">
        <f>'اسماء العملاء'!A667</f>
        <v>0</v>
      </c>
      <c r="B1841" s="317"/>
      <c r="C1841" s="318"/>
      <c r="D1841" s="318"/>
      <c r="E1841" s="319"/>
    </row>
    <row r="1842" spans="1:5" ht="21.95" customHeight="1" thickBot="1">
      <c r="A1842" s="10">
        <f>'اسماء العملاء'!A668</f>
        <v>0</v>
      </c>
      <c r="B1842" s="317"/>
      <c r="C1842" s="318"/>
      <c r="D1842" s="318"/>
      <c r="E1842" s="319"/>
    </row>
    <row r="1843" spans="1:5" ht="21.95" customHeight="1" thickBot="1">
      <c r="A1843" s="10">
        <f>'اسماء العملاء'!A669</f>
        <v>0</v>
      </c>
      <c r="B1843" s="317"/>
      <c r="C1843" s="318"/>
      <c r="D1843" s="318"/>
      <c r="E1843" s="319"/>
    </row>
    <row r="1844" spans="1:5" ht="21.95" customHeight="1" thickBot="1">
      <c r="A1844" s="10">
        <f>'اسماء العملاء'!A670</f>
        <v>0</v>
      </c>
      <c r="B1844" s="317"/>
      <c r="C1844" s="318"/>
      <c r="D1844" s="318"/>
      <c r="E1844" s="319"/>
    </row>
    <row r="1845" spans="1:5" ht="21.95" customHeight="1" thickBot="1">
      <c r="A1845" s="10">
        <f>'اسماء العملاء'!A671</f>
        <v>0</v>
      </c>
      <c r="B1845" s="317"/>
      <c r="C1845" s="318"/>
      <c r="D1845" s="318"/>
      <c r="E1845" s="319"/>
    </row>
    <row r="1846" spans="1:5" ht="21.95" customHeight="1" thickBot="1">
      <c r="A1846" s="10">
        <f>'اسماء العملاء'!A672</f>
        <v>0</v>
      </c>
      <c r="B1846" s="317"/>
      <c r="C1846" s="318"/>
      <c r="D1846" s="318"/>
      <c r="E1846" s="319"/>
    </row>
    <row r="1847" spans="1:5" ht="21.95" customHeight="1" thickBot="1">
      <c r="A1847" s="10">
        <f>'اسماء العملاء'!A673</f>
        <v>0</v>
      </c>
      <c r="B1847" s="317"/>
      <c r="C1847" s="318"/>
      <c r="D1847" s="318"/>
      <c r="E1847" s="319"/>
    </row>
    <row r="1848" spans="1:5" ht="21.95" customHeight="1" thickBot="1">
      <c r="A1848" s="10">
        <f>'اسماء العملاء'!A674</f>
        <v>0</v>
      </c>
      <c r="B1848" s="317"/>
      <c r="C1848" s="318"/>
      <c r="D1848" s="318"/>
      <c r="E1848" s="319"/>
    </row>
    <row r="1849" spans="1:5" ht="21.95" customHeight="1" thickBot="1">
      <c r="A1849" s="10">
        <f>'اسماء العملاء'!A675</f>
        <v>0</v>
      </c>
      <c r="B1849" s="317"/>
      <c r="C1849" s="318"/>
      <c r="D1849" s="318"/>
      <c r="E1849" s="319"/>
    </row>
    <row r="1850" spans="1:5" ht="21.95" customHeight="1" thickBot="1">
      <c r="A1850" s="10">
        <f>'اسماء العملاء'!A676</f>
        <v>0</v>
      </c>
      <c r="B1850" s="317"/>
      <c r="C1850" s="318"/>
      <c r="D1850" s="318"/>
      <c r="E1850" s="319"/>
    </row>
    <row r="1851" spans="1:5" ht="21.95" customHeight="1" thickBot="1">
      <c r="A1851" s="10">
        <f>'اسماء العملاء'!A677</f>
        <v>0</v>
      </c>
      <c r="B1851" s="317"/>
      <c r="C1851" s="318"/>
      <c r="D1851" s="318"/>
      <c r="E1851" s="319"/>
    </row>
    <row r="1852" spans="1:5" ht="21.95" customHeight="1" thickBot="1">
      <c r="A1852" s="10">
        <f>'اسماء العملاء'!A678</f>
        <v>0</v>
      </c>
      <c r="B1852" s="317"/>
      <c r="C1852" s="318"/>
      <c r="D1852" s="318"/>
      <c r="E1852" s="319"/>
    </row>
    <row r="1853" spans="1:5" ht="21.95" customHeight="1" thickBot="1">
      <c r="A1853" s="10">
        <f>'اسماء العملاء'!A679</f>
        <v>0</v>
      </c>
      <c r="B1853" s="317"/>
      <c r="C1853" s="318"/>
      <c r="D1853" s="318"/>
      <c r="E1853" s="319"/>
    </row>
    <row r="1854" spans="1:5" ht="21.95" customHeight="1" thickBot="1">
      <c r="A1854" s="10">
        <f>'اسماء العملاء'!A680</f>
        <v>0</v>
      </c>
      <c r="B1854" s="317"/>
      <c r="C1854" s="318"/>
      <c r="D1854" s="318"/>
      <c r="E1854" s="319"/>
    </row>
    <row r="1855" spans="1:5" ht="21.95" customHeight="1" thickBot="1">
      <c r="A1855" s="10">
        <f>'اسماء العملاء'!A681</f>
        <v>0</v>
      </c>
      <c r="B1855" s="317"/>
      <c r="C1855" s="318"/>
      <c r="D1855" s="318"/>
      <c r="E1855" s="319"/>
    </row>
    <row r="1856" spans="1:5" ht="21.95" customHeight="1" thickBot="1">
      <c r="A1856" s="10">
        <f>'اسماء العملاء'!A682</f>
        <v>0</v>
      </c>
      <c r="B1856" s="317"/>
      <c r="C1856" s="318"/>
      <c r="D1856" s="318"/>
      <c r="E1856" s="319"/>
    </row>
    <row r="1857" spans="1:5" ht="21.95" customHeight="1" thickBot="1">
      <c r="A1857" s="10">
        <f>'اسماء العملاء'!A683</f>
        <v>0</v>
      </c>
      <c r="B1857" s="317"/>
      <c r="C1857" s="318"/>
      <c r="D1857" s="318"/>
      <c r="E1857" s="319"/>
    </row>
    <row r="1858" spans="1:5" ht="21.95" customHeight="1" thickBot="1">
      <c r="A1858" s="10">
        <f>'اسماء العملاء'!A684</f>
        <v>0</v>
      </c>
      <c r="B1858" s="317"/>
      <c r="C1858" s="318"/>
      <c r="D1858" s="318"/>
      <c r="E1858" s="319"/>
    </row>
    <row r="1859" spans="1:5" ht="21.95" customHeight="1" thickBot="1">
      <c r="A1859" s="10">
        <f>'اسماء العملاء'!A685</f>
        <v>0</v>
      </c>
      <c r="B1859" s="317"/>
      <c r="C1859" s="318"/>
      <c r="D1859" s="318"/>
      <c r="E1859" s="319"/>
    </row>
    <row r="1860" spans="1:5" ht="21.95" customHeight="1" thickBot="1">
      <c r="A1860" s="10">
        <f>'اسماء العملاء'!A686</f>
        <v>0</v>
      </c>
      <c r="B1860" s="317"/>
      <c r="C1860" s="318"/>
      <c r="D1860" s="318"/>
      <c r="E1860" s="319"/>
    </row>
    <row r="1861" spans="1:5" ht="21.95" customHeight="1" thickBot="1">
      <c r="A1861" s="10">
        <f>'اسماء العملاء'!A687</f>
        <v>0</v>
      </c>
      <c r="B1861" s="317"/>
      <c r="C1861" s="318"/>
      <c r="D1861" s="318"/>
      <c r="E1861" s="319"/>
    </row>
    <row r="1862" spans="1:5" ht="21.95" customHeight="1" thickBot="1">
      <c r="A1862" s="10">
        <f>'اسماء العملاء'!A688</f>
        <v>0</v>
      </c>
      <c r="B1862" s="317"/>
      <c r="C1862" s="318"/>
      <c r="D1862" s="318"/>
      <c r="E1862" s="319"/>
    </row>
    <row r="1863" spans="1:5" ht="21.95" customHeight="1" thickBot="1">
      <c r="A1863" s="10">
        <f>'اسماء العملاء'!A689</f>
        <v>0</v>
      </c>
      <c r="B1863" s="317"/>
      <c r="C1863" s="318"/>
      <c r="D1863" s="318"/>
      <c r="E1863" s="319"/>
    </row>
    <row r="1864" spans="1:5" ht="21.95" customHeight="1" thickBot="1">
      <c r="A1864" s="10">
        <f>'اسماء العملاء'!A690</f>
        <v>0</v>
      </c>
      <c r="B1864" s="317"/>
      <c r="C1864" s="318"/>
      <c r="D1864" s="318"/>
      <c r="E1864" s="319"/>
    </row>
    <row r="1865" spans="1:5" ht="21.95" customHeight="1" thickBot="1">
      <c r="A1865" s="10">
        <f>'اسماء العملاء'!A691</f>
        <v>0</v>
      </c>
      <c r="B1865" s="317"/>
      <c r="C1865" s="318"/>
      <c r="D1865" s="318"/>
      <c r="E1865" s="319"/>
    </row>
    <row r="1866" spans="1:5" ht="21.95" customHeight="1" thickBot="1">
      <c r="A1866" s="10">
        <f>'اسماء العملاء'!A692</f>
        <v>0</v>
      </c>
      <c r="B1866" s="317"/>
      <c r="C1866" s="318"/>
      <c r="D1866" s="318"/>
      <c r="E1866" s="319"/>
    </row>
    <row r="1867" spans="1:5" ht="21.95" customHeight="1" thickBot="1">
      <c r="A1867" s="10">
        <f>'اسماء العملاء'!A693</f>
        <v>0</v>
      </c>
      <c r="B1867" s="317"/>
      <c r="C1867" s="318"/>
      <c r="D1867" s="318"/>
      <c r="E1867" s="319"/>
    </row>
    <row r="1868" spans="1:5" ht="21.95" customHeight="1" thickBot="1">
      <c r="A1868" s="10">
        <f>'اسماء العملاء'!A694</f>
        <v>0</v>
      </c>
      <c r="B1868" s="317"/>
      <c r="C1868" s="318"/>
      <c r="D1868" s="318"/>
      <c r="E1868" s="319"/>
    </row>
    <row r="1869" spans="1:5" ht="21.95" customHeight="1" thickBot="1">
      <c r="A1869" s="10">
        <f>'اسماء العملاء'!A695</f>
        <v>0</v>
      </c>
      <c r="B1869" s="317"/>
      <c r="C1869" s="318"/>
      <c r="D1869" s="318"/>
      <c r="E1869" s="319"/>
    </row>
    <row r="1870" spans="1:5" ht="21.95" customHeight="1" thickBot="1">
      <c r="A1870" s="10">
        <f>'اسماء العملاء'!A696</f>
        <v>0</v>
      </c>
      <c r="B1870" s="317"/>
      <c r="C1870" s="318"/>
      <c r="D1870" s="318"/>
      <c r="E1870" s="319"/>
    </row>
    <row r="1871" spans="1:5" ht="21.95" customHeight="1" thickBot="1">
      <c r="A1871" s="10">
        <f>'اسماء العملاء'!A697</f>
        <v>0</v>
      </c>
      <c r="B1871" s="317"/>
      <c r="C1871" s="318"/>
      <c r="D1871" s="318"/>
      <c r="E1871" s="319"/>
    </row>
    <row r="1872" spans="1:5" ht="21.95" customHeight="1" thickBot="1">
      <c r="A1872" s="10">
        <f>'اسماء العملاء'!A698</f>
        <v>0</v>
      </c>
      <c r="B1872" s="317"/>
      <c r="C1872" s="318"/>
      <c r="D1872" s="318"/>
      <c r="E1872" s="319"/>
    </row>
    <row r="1873" spans="1:5" ht="21.95" customHeight="1" thickBot="1">
      <c r="A1873" s="10">
        <f>'اسماء العملاء'!A699</f>
        <v>0</v>
      </c>
      <c r="B1873" s="317"/>
      <c r="C1873" s="318"/>
      <c r="D1873" s="318"/>
      <c r="E1873" s="319"/>
    </row>
    <row r="1874" spans="1:5" ht="21.95" customHeight="1" thickBot="1">
      <c r="A1874" s="10">
        <f>'اسماء العملاء'!A700</f>
        <v>0</v>
      </c>
      <c r="B1874" s="317"/>
      <c r="C1874" s="318"/>
      <c r="D1874" s="318"/>
      <c r="E1874" s="319"/>
    </row>
    <row r="1875" spans="1:5" ht="21.95" customHeight="1" thickBot="1">
      <c r="A1875" s="10">
        <f>'اسماء العملاء'!A701</f>
        <v>0</v>
      </c>
      <c r="B1875" s="317"/>
      <c r="C1875" s="318"/>
      <c r="D1875" s="318"/>
      <c r="E1875" s="319"/>
    </row>
    <row r="1876" spans="1:5" ht="21.95" customHeight="1" thickBot="1">
      <c r="A1876" s="10">
        <f>'اسماء العملاء'!A702</f>
        <v>0</v>
      </c>
      <c r="B1876" s="317"/>
      <c r="C1876" s="318"/>
      <c r="D1876" s="318"/>
      <c r="E1876" s="319"/>
    </row>
    <row r="1877" spans="1:5" ht="21.95" customHeight="1" thickBot="1">
      <c r="A1877" s="10">
        <f>'اسماء العملاء'!A703</f>
        <v>0</v>
      </c>
      <c r="B1877" s="317"/>
      <c r="C1877" s="318"/>
      <c r="D1877" s="318"/>
      <c r="E1877" s="319"/>
    </row>
    <row r="1878" spans="1:5" ht="21.95" customHeight="1" thickBot="1">
      <c r="A1878" s="10">
        <f>'اسماء العملاء'!A704</f>
        <v>0</v>
      </c>
      <c r="B1878" s="317"/>
      <c r="C1878" s="318"/>
      <c r="D1878" s="318"/>
      <c r="E1878" s="319"/>
    </row>
    <row r="1879" spans="1:5" ht="21.95" customHeight="1" thickBot="1">
      <c r="A1879" s="10">
        <f>'اسماء العملاء'!A705</f>
        <v>0</v>
      </c>
      <c r="B1879" s="317"/>
      <c r="C1879" s="318"/>
      <c r="D1879" s="318"/>
      <c r="E1879" s="319"/>
    </row>
    <row r="1880" spans="1:5" ht="21.95" customHeight="1" thickBot="1">
      <c r="A1880" s="10">
        <f>'اسماء العملاء'!A706</f>
        <v>0</v>
      </c>
      <c r="B1880" s="317"/>
      <c r="C1880" s="318"/>
      <c r="D1880" s="318"/>
      <c r="E1880" s="319"/>
    </row>
    <row r="1881" spans="1:5" ht="21.95" customHeight="1" thickBot="1">
      <c r="A1881" s="10">
        <f>'اسماء العملاء'!A707</f>
        <v>0</v>
      </c>
      <c r="B1881" s="317"/>
      <c r="C1881" s="318"/>
      <c r="D1881" s="318"/>
      <c r="E1881" s="319"/>
    </row>
    <row r="1882" spans="1:5" ht="21.95" customHeight="1" thickBot="1">
      <c r="A1882" s="10">
        <f>'اسماء العملاء'!A708</f>
        <v>0</v>
      </c>
      <c r="B1882" s="317"/>
      <c r="C1882" s="318"/>
      <c r="D1882" s="318"/>
      <c r="E1882" s="319"/>
    </row>
    <row r="1883" spans="1:5" ht="21.95" customHeight="1" thickBot="1">
      <c r="A1883" s="10">
        <f>'اسماء العملاء'!A709</f>
        <v>0</v>
      </c>
      <c r="B1883" s="317"/>
      <c r="C1883" s="318"/>
      <c r="D1883" s="318"/>
      <c r="E1883" s="319"/>
    </row>
    <row r="1884" spans="1:5" ht="21.95" customHeight="1" thickBot="1">
      <c r="A1884" s="10">
        <f>'اسماء العملاء'!A710</f>
        <v>0</v>
      </c>
      <c r="B1884" s="317"/>
      <c r="C1884" s="318"/>
      <c r="D1884" s="318"/>
      <c r="E1884" s="319"/>
    </row>
    <row r="1885" spans="1:5" ht="21.95" customHeight="1" thickBot="1">
      <c r="A1885" s="10">
        <f>'اسماء العملاء'!A711</f>
        <v>0</v>
      </c>
      <c r="B1885" s="317"/>
      <c r="C1885" s="318"/>
      <c r="D1885" s="318"/>
      <c r="E1885" s="319"/>
    </row>
    <row r="1886" spans="1:5" ht="21.95" customHeight="1" thickBot="1">
      <c r="A1886" s="10">
        <f>'اسماء العملاء'!A712</f>
        <v>0</v>
      </c>
      <c r="B1886" s="317"/>
      <c r="C1886" s="318"/>
      <c r="D1886" s="318"/>
      <c r="E1886" s="319"/>
    </row>
    <row r="1887" spans="1:5" ht="21.95" customHeight="1" thickBot="1">
      <c r="A1887" s="10">
        <f>'اسماء العملاء'!A713</f>
        <v>0</v>
      </c>
      <c r="B1887" s="317"/>
      <c r="C1887" s="318"/>
      <c r="D1887" s="318"/>
      <c r="E1887" s="319"/>
    </row>
    <row r="1888" spans="1:5" ht="21.95" customHeight="1" thickBot="1">
      <c r="A1888" s="10">
        <f>'اسماء العملاء'!A714</f>
        <v>0</v>
      </c>
      <c r="B1888" s="317"/>
      <c r="C1888" s="318"/>
      <c r="D1888" s="318"/>
      <c r="E1888" s="319"/>
    </row>
    <row r="1889" spans="1:5" ht="21.95" customHeight="1" thickBot="1">
      <c r="A1889" s="10">
        <f>'اسماء العملاء'!A715</f>
        <v>0</v>
      </c>
      <c r="B1889" s="317"/>
      <c r="C1889" s="318"/>
      <c r="D1889" s="318"/>
      <c r="E1889" s="319"/>
    </row>
    <row r="1890" spans="1:5" ht="21.95" customHeight="1" thickBot="1">
      <c r="A1890" s="10">
        <f>'اسماء العملاء'!A716</f>
        <v>0</v>
      </c>
      <c r="B1890" s="317"/>
      <c r="C1890" s="318"/>
      <c r="D1890" s="318"/>
      <c r="E1890" s="319"/>
    </row>
    <row r="1891" spans="1:5" ht="21.95" customHeight="1" thickBot="1">
      <c r="A1891" s="10">
        <f>'اسماء العملاء'!A717</f>
        <v>0</v>
      </c>
      <c r="B1891" s="317"/>
      <c r="C1891" s="318"/>
      <c r="D1891" s="318"/>
      <c r="E1891" s="319"/>
    </row>
    <row r="1892" spans="1:5" ht="21.95" customHeight="1" thickBot="1">
      <c r="A1892" s="10">
        <f>'اسماء العملاء'!A718</f>
        <v>0</v>
      </c>
      <c r="B1892" s="317"/>
      <c r="C1892" s="318"/>
      <c r="D1892" s="318"/>
      <c r="E1892" s="319"/>
    </row>
    <row r="1893" spans="1:5" ht="21.95" customHeight="1" thickBot="1">
      <c r="A1893" s="10">
        <f>'اسماء العملاء'!A719</f>
        <v>0</v>
      </c>
      <c r="B1893" s="317"/>
      <c r="C1893" s="318"/>
      <c r="D1893" s="318"/>
      <c r="E1893" s="319"/>
    </row>
    <row r="1894" spans="1:5" ht="21.95" customHeight="1" thickBot="1">
      <c r="A1894" s="10">
        <f>'اسماء العملاء'!A720</f>
        <v>0</v>
      </c>
      <c r="B1894" s="317"/>
      <c r="C1894" s="318"/>
      <c r="D1894" s="318"/>
      <c r="E1894" s="319"/>
    </row>
    <row r="1895" spans="1:5" ht="21.95" customHeight="1" thickBot="1">
      <c r="A1895" s="10">
        <f>'اسماء العملاء'!A721</f>
        <v>0</v>
      </c>
      <c r="B1895" s="317"/>
      <c r="C1895" s="318"/>
      <c r="D1895" s="318"/>
      <c r="E1895" s="319"/>
    </row>
    <row r="1896" spans="1:5" ht="21.95" customHeight="1" thickBot="1">
      <c r="A1896" s="10">
        <f>'اسماء العملاء'!A722</f>
        <v>0</v>
      </c>
      <c r="B1896" s="317"/>
      <c r="C1896" s="318"/>
      <c r="D1896" s="318"/>
      <c r="E1896" s="319"/>
    </row>
    <row r="1897" spans="1:5" ht="21.95" customHeight="1" thickBot="1">
      <c r="A1897" s="10">
        <f>'اسماء العملاء'!A723</f>
        <v>0</v>
      </c>
      <c r="B1897" s="317"/>
      <c r="C1897" s="318"/>
      <c r="D1897" s="318"/>
      <c r="E1897" s="319"/>
    </row>
    <row r="1898" spans="1:5" ht="21.95" customHeight="1" thickBot="1">
      <c r="A1898" s="10">
        <f>'اسماء العملاء'!A724</f>
        <v>0</v>
      </c>
      <c r="B1898" s="317"/>
      <c r="C1898" s="318"/>
      <c r="D1898" s="318"/>
      <c r="E1898" s="319"/>
    </row>
    <row r="1899" spans="1:5" ht="21.95" customHeight="1" thickBot="1">
      <c r="A1899" s="10">
        <f>'اسماء العملاء'!A725</f>
        <v>0</v>
      </c>
      <c r="B1899" s="317"/>
      <c r="C1899" s="318"/>
      <c r="D1899" s="318"/>
      <c r="E1899" s="319"/>
    </row>
    <row r="1900" spans="1:5" ht="21.95" customHeight="1" thickBot="1">
      <c r="A1900" s="10">
        <f>'اسماء العملاء'!A726</f>
        <v>0</v>
      </c>
      <c r="B1900" s="317"/>
      <c r="C1900" s="318"/>
      <c r="D1900" s="318"/>
      <c r="E1900" s="319"/>
    </row>
    <row r="1901" spans="1:5" ht="21.95" customHeight="1" thickBot="1">
      <c r="A1901" s="10">
        <f>'اسماء العملاء'!A727</f>
        <v>0</v>
      </c>
      <c r="B1901" s="317"/>
      <c r="C1901" s="318"/>
      <c r="D1901" s="318"/>
      <c r="E1901" s="319"/>
    </row>
    <row r="1902" spans="1:5" ht="21.95" customHeight="1" thickBot="1">
      <c r="A1902" s="10">
        <f>'اسماء العملاء'!A728</f>
        <v>0</v>
      </c>
      <c r="B1902" s="317"/>
      <c r="C1902" s="318"/>
      <c r="D1902" s="318"/>
      <c r="E1902" s="319"/>
    </row>
    <row r="1903" spans="1:5" ht="21.95" customHeight="1" thickBot="1">
      <c r="A1903" s="10">
        <f>'اسماء العملاء'!A729</f>
        <v>0</v>
      </c>
      <c r="B1903" s="317"/>
      <c r="C1903" s="318"/>
      <c r="D1903" s="318"/>
      <c r="E1903" s="319"/>
    </row>
    <row r="1904" spans="1:5" ht="21.95" customHeight="1" thickBot="1">
      <c r="A1904" s="10">
        <f>'اسماء العملاء'!A730</f>
        <v>0</v>
      </c>
      <c r="B1904" s="317"/>
      <c r="C1904" s="318"/>
      <c r="D1904" s="318"/>
      <c r="E1904" s="319"/>
    </row>
    <row r="1905" spans="1:5" ht="21.95" customHeight="1" thickBot="1">
      <c r="A1905" s="10">
        <f>'اسماء العملاء'!A731</f>
        <v>0</v>
      </c>
      <c r="B1905" s="317"/>
      <c r="C1905" s="318"/>
      <c r="D1905" s="318"/>
      <c r="E1905" s="319"/>
    </row>
    <row r="1906" spans="1:5" ht="21.95" customHeight="1" thickBot="1">
      <c r="A1906" s="10">
        <f>'اسماء العملاء'!A732</f>
        <v>0</v>
      </c>
      <c r="B1906" s="317"/>
      <c r="C1906" s="318"/>
      <c r="D1906" s="318"/>
      <c r="E1906" s="319"/>
    </row>
    <row r="1907" spans="1:5" ht="21.95" customHeight="1" thickBot="1">
      <c r="A1907" s="10">
        <f>'اسماء العملاء'!A733</f>
        <v>0</v>
      </c>
      <c r="B1907" s="317"/>
      <c r="C1907" s="318"/>
      <c r="D1907" s="318"/>
      <c r="E1907" s="319"/>
    </row>
    <row r="1908" spans="1:5" ht="21.95" customHeight="1" thickBot="1">
      <c r="A1908" s="10">
        <f>'اسماء العملاء'!A734</f>
        <v>0</v>
      </c>
      <c r="B1908" s="317"/>
      <c r="C1908" s="318"/>
      <c r="D1908" s="318"/>
      <c r="E1908" s="319"/>
    </row>
    <row r="1909" spans="1:5" ht="21.95" customHeight="1" thickBot="1">
      <c r="A1909" s="10">
        <f>'اسماء العملاء'!A735</f>
        <v>0</v>
      </c>
      <c r="B1909" s="317"/>
      <c r="C1909" s="318"/>
      <c r="D1909" s="318"/>
      <c r="E1909" s="319"/>
    </row>
    <row r="1910" spans="1:5" ht="21.95" customHeight="1" thickBot="1">
      <c r="A1910" s="10">
        <f>'اسماء العملاء'!A736</f>
        <v>0</v>
      </c>
      <c r="B1910" s="317"/>
      <c r="C1910" s="318"/>
      <c r="D1910" s="318"/>
      <c r="E1910" s="319"/>
    </row>
    <row r="1911" spans="1:5" ht="21.95" customHeight="1" thickBot="1">
      <c r="A1911" s="10">
        <f>'اسماء العملاء'!A737</f>
        <v>0</v>
      </c>
      <c r="B1911" s="317"/>
      <c r="C1911" s="318"/>
      <c r="D1911" s="318"/>
      <c r="E1911" s="319"/>
    </row>
    <row r="1912" spans="1:5" ht="21.95" customHeight="1" thickBot="1">
      <c r="A1912" s="10">
        <f>'اسماء العملاء'!A738</f>
        <v>0</v>
      </c>
      <c r="B1912" s="317"/>
      <c r="C1912" s="318"/>
      <c r="D1912" s="318"/>
      <c r="E1912" s="319"/>
    </row>
    <row r="1913" spans="1:5" ht="21.95" customHeight="1" thickBot="1">
      <c r="A1913" s="10">
        <f>'اسماء العملاء'!A739</f>
        <v>0</v>
      </c>
      <c r="B1913" s="317"/>
      <c r="C1913" s="318"/>
      <c r="D1913" s="318"/>
      <c r="E1913" s="319"/>
    </row>
    <row r="1914" spans="1:5" ht="21.95" customHeight="1" thickBot="1">
      <c r="A1914" s="10">
        <f>'اسماء العملاء'!A740</f>
        <v>0</v>
      </c>
      <c r="B1914" s="317"/>
      <c r="C1914" s="318"/>
      <c r="D1914" s="318"/>
      <c r="E1914" s="319"/>
    </row>
    <row r="1915" spans="1:5" ht="21.95" customHeight="1" thickBot="1">
      <c r="A1915" s="10">
        <f>'اسماء العملاء'!A741</f>
        <v>0</v>
      </c>
      <c r="B1915" s="317"/>
      <c r="C1915" s="318"/>
      <c r="D1915" s="318"/>
      <c r="E1915" s="319"/>
    </row>
    <row r="1916" spans="1:5" ht="21.95" customHeight="1" thickBot="1">
      <c r="A1916" s="10">
        <f>'اسماء العملاء'!A742</f>
        <v>0</v>
      </c>
      <c r="B1916" s="317"/>
      <c r="C1916" s="318"/>
      <c r="D1916" s="318"/>
      <c r="E1916" s="319"/>
    </row>
    <row r="1917" spans="1:5" ht="21.95" customHeight="1" thickBot="1">
      <c r="A1917" s="10">
        <f>'اسماء العملاء'!A743</f>
        <v>0</v>
      </c>
      <c r="B1917" s="317"/>
      <c r="C1917" s="318"/>
      <c r="D1917" s="318"/>
      <c r="E1917" s="319"/>
    </row>
    <row r="1918" spans="1:5" ht="21.95" customHeight="1" thickBot="1">
      <c r="A1918" s="10">
        <f>'اسماء العملاء'!A744</f>
        <v>0</v>
      </c>
      <c r="B1918" s="317"/>
      <c r="C1918" s="318"/>
      <c r="D1918" s="318"/>
      <c r="E1918" s="319"/>
    </row>
    <row r="1919" spans="1:5" ht="21.95" customHeight="1" thickBot="1">
      <c r="A1919" s="10">
        <f>'اسماء العملاء'!A745</f>
        <v>0</v>
      </c>
      <c r="B1919" s="317"/>
      <c r="C1919" s="318"/>
      <c r="D1919" s="318"/>
      <c r="E1919" s="319"/>
    </row>
    <row r="1920" spans="1:5" ht="21.95" customHeight="1" thickBot="1">
      <c r="A1920" s="10">
        <f>'اسماء العملاء'!A746</f>
        <v>0</v>
      </c>
      <c r="B1920" s="317"/>
      <c r="C1920" s="318"/>
      <c r="D1920" s="318"/>
      <c r="E1920" s="319"/>
    </row>
    <row r="1921" spans="1:5" ht="21.95" customHeight="1" thickBot="1">
      <c r="A1921" s="10">
        <f>'اسماء العملاء'!A747</f>
        <v>0</v>
      </c>
      <c r="B1921" s="317"/>
      <c r="C1921" s="318"/>
      <c r="D1921" s="318"/>
      <c r="E1921" s="319"/>
    </row>
    <row r="1922" spans="1:5" ht="21.95" customHeight="1" thickBot="1">
      <c r="A1922" s="10">
        <f>'اسماء العملاء'!A748</f>
        <v>0</v>
      </c>
      <c r="B1922" s="317"/>
      <c r="C1922" s="318"/>
      <c r="D1922" s="318"/>
      <c r="E1922" s="319"/>
    </row>
    <row r="1923" spans="1:5" ht="21.95" customHeight="1" thickBot="1">
      <c r="A1923" s="10">
        <f>'اسماء العملاء'!A749</f>
        <v>0</v>
      </c>
      <c r="B1923" s="317"/>
      <c r="C1923" s="318"/>
      <c r="D1923" s="318"/>
      <c r="E1923" s="319"/>
    </row>
    <row r="1924" spans="1:5" ht="21.95" customHeight="1" thickBot="1">
      <c r="A1924" s="10">
        <f>'اسماء العملاء'!A750</f>
        <v>0</v>
      </c>
      <c r="B1924" s="317"/>
      <c r="C1924" s="318"/>
      <c r="D1924" s="318"/>
      <c r="E1924" s="319"/>
    </row>
    <row r="1925" spans="1:5" ht="21.95" customHeight="1" thickBot="1">
      <c r="A1925" s="10">
        <f>'اسماء العملاء'!A751</f>
        <v>0</v>
      </c>
      <c r="B1925" s="317"/>
      <c r="C1925" s="318"/>
      <c r="D1925" s="318"/>
      <c r="E1925" s="319"/>
    </row>
    <row r="1926" spans="1:5" ht="21.95" customHeight="1" thickBot="1">
      <c r="A1926" s="10">
        <f>'اسماء العملاء'!A752</f>
        <v>0</v>
      </c>
      <c r="B1926" s="317"/>
      <c r="C1926" s="318"/>
      <c r="D1926" s="318"/>
      <c r="E1926" s="319"/>
    </row>
    <row r="1927" spans="1:5" ht="21.95" customHeight="1" thickBot="1">
      <c r="A1927" s="10">
        <f>'اسماء العملاء'!A753</f>
        <v>0</v>
      </c>
      <c r="B1927" s="317"/>
      <c r="C1927" s="318"/>
      <c r="D1927" s="318"/>
      <c r="E1927" s="319"/>
    </row>
    <row r="1928" spans="1:5" ht="21.95" customHeight="1" thickBot="1">
      <c r="A1928" s="10">
        <f>'اسماء العملاء'!A754</f>
        <v>0</v>
      </c>
      <c r="B1928" s="317"/>
      <c r="C1928" s="318"/>
      <c r="D1928" s="318"/>
      <c r="E1928" s="319"/>
    </row>
    <row r="1929" spans="1:5" ht="21.95" customHeight="1" thickBot="1">
      <c r="A1929" s="10">
        <f>'اسماء العملاء'!A755</f>
        <v>0</v>
      </c>
      <c r="B1929" s="317"/>
      <c r="C1929" s="318"/>
      <c r="D1929" s="318"/>
      <c r="E1929" s="319"/>
    </row>
    <row r="1930" spans="1:5" ht="21.95" customHeight="1" thickBot="1">
      <c r="A1930" s="10">
        <f>'اسماء العملاء'!A756</f>
        <v>0</v>
      </c>
      <c r="B1930" s="317"/>
      <c r="C1930" s="318"/>
      <c r="D1930" s="318"/>
      <c r="E1930" s="319"/>
    </row>
    <row r="1931" spans="1:5" ht="21.95" customHeight="1" thickBot="1">
      <c r="A1931" s="10">
        <f>'اسماء العملاء'!A757</f>
        <v>0</v>
      </c>
      <c r="B1931" s="317"/>
      <c r="C1931" s="318"/>
      <c r="D1931" s="318"/>
      <c r="E1931" s="319"/>
    </row>
    <row r="1932" spans="1:5" ht="21.95" customHeight="1" thickBot="1">
      <c r="A1932" s="10">
        <f>'اسماء العملاء'!A758</f>
        <v>0</v>
      </c>
      <c r="B1932" s="317"/>
      <c r="C1932" s="318"/>
      <c r="D1932" s="318"/>
      <c r="E1932" s="319"/>
    </row>
    <row r="1933" spans="1:5" ht="21.95" customHeight="1" thickBot="1">
      <c r="A1933" s="10">
        <f>'اسماء العملاء'!A759</f>
        <v>0</v>
      </c>
      <c r="B1933" s="317"/>
      <c r="C1933" s="318"/>
      <c r="D1933" s="318"/>
      <c r="E1933" s="319"/>
    </row>
    <row r="1934" spans="1:5" ht="21.95" customHeight="1" thickBot="1">
      <c r="A1934" s="10">
        <f>'اسماء العملاء'!A760</f>
        <v>0</v>
      </c>
      <c r="B1934" s="317"/>
      <c r="C1934" s="318"/>
      <c r="D1934" s="318"/>
      <c r="E1934" s="319"/>
    </row>
    <row r="1935" spans="1:5" ht="21.95" customHeight="1" thickBot="1">
      <c r="A1935" s="10">
        <f>'اسماء العملاء'!A761</f>
        <v>0</v>
      </c>
      <c r="B1935" s="317"/>
      <c r="C1935" s="318"/>
      <c r="D1935" s="318"/>
      <c r="E1935" s="319"/>
    </row>
    <row r="1936" spans="1:5" ht="21.95" customHeight="1" thickBot="1">
      <c r="A1936" s="10">
        <f>'اسماء العملاء'!A762</f>
        <v>0</v>
      </c>
      <c r="B1936" s="317"/>
      <c r="C1936" s="318"/>
      <c r="D1936" s="318"/>
      <c r="E1936" s="319"/>
    </row>
    <row r="1937" spans="1:5" ht="21.95" customHeight="1" thickBot="1">
      <c r="A1937" s="10">
        <f>'اسماء العملاء'!A763</f>
        <v>0</v>
      </c>
      <c r="B1937" s="317"/>
      <c r="C1937" s="318"/>
      <c r="D1937" s="318"/>
      <c r="E1937" s="319"/>
    </row>
    <row r="1938" spans="1:5" ht="21.95" customHeight="1" thickBot="1">
      <c r="A1938" s="10">
        <f>'اسماء العملاء'!A764</f>
        <v>0</v>
      </c>
      <c r="B1938" s="317"/>
      <c r="C1938" s="318"/>
      <c r="D1938" s="318"/>
      <c r="E1938" s="319"/>
    </row>
    <row r="1939" spans="1:5" ht="21.95" customHeight="1" thickBot="1">
      <c r="A1939" s="10">
        <f>'اسماء العملاء'!A765</f>
        <v>0</v>
      </c>
      <c r="B1939" s="317"/>
      <c r="C1939" s="318"/>
      <c r="D1939" s="318"/>
      <c r="E1939" s="319"/>
    </row>
    <row r="1940" spans="1:5" ht="21.95" customHeight="1" thickBot="1">
      <c r="A1940" s="10">
        <f>'اسماء العملاء'!A766</f>
        <v>0</v>
      </c>
      <c r="B1940" s="317"/>
      <c r="C1940" s="318"/>
      <c r="D1940" s="318"/>
      <c r="E1940" s="319"/>
    </row>
    <row r="1941" spans="1:5" ht="21.95" customHeight="1" thickBot="1">
      <c r="A1941" s="10">
        <f>'اسماء العملاء'!A767</f>
        <v>0</v>
      </c>
      <c r="B1941" s="317"/>
      <c r="C1941" s="318"/>
      <c r="D1941" s="318"/>
      <c r="E1941" s="319"/>
    </row>
    <row r="1942" spans="1:5" ht="21.95" customHeight="1" thickBot="1">
      <c r="A1942" s="10">
        <f>'اسماء العملاء'!A768</f>
        <v>0</v>
      </c>
      <c r="B1942" s="317"/>
      <c r="C1942" s="318"/>
      <c r="D1942" s="318"/>
      <c r="E1942" s="319"/>
    </row>
    <row r="1943" spans="1:5" ht="21.95" customHeight="1" thickBot="1">
      <c r="A1943" s="10">
        <f>'اسماء العملاء'!A769</f>
        <v>0</v>
      </c>
      <c r="B1943" s="317"/>
      <c r="C1943" s="318"/>
      <c r="D1943" s="318"/>
      <c r="E1943" s="319"/>
    </row>
    <row r="1944" spans="1:5" ht="21.95" customHeight="1" thickBot="1">
      <c r="A1944" s="10">
        <f>'اسماء العملاء'!A770</f>
        <v>0</v>
      </c>
      <c r="B1944" s="317"/>
      <c r="C1944" s="318"/>
      <c r="D1944" s="318"/>
      <c r="E1944" s="319"/>
    </row>
    <row r="1945" spans="1:5" ht="21.95" customHeight="1" thickBot="1">
      <c r="A1945" s="10">
        <f>'اسماء العملاء'!A771</f>
        <v>0</v>
      </c>
      <c r="B1945" s="317"/>
      <c r="C1945" s="318"/>
      <c r="D1945" s="318"/>
      <c r="E1945" s="319"/>
    </row>
    <row r="1946" spans="1:5" ht="21.95" customHeight="1" thickBot="1">
      <c r="A1946" s="10">
        <f>'اسماء العملاء'!A772</f>
        <v>0</v>
      </c>
      <c r="B1946" s="317"/>
      <c r="C1946" s="318"/>
      <c r="D1946" s="318"/>
      <c r="E1946" s="319"/>
    </row>
    <row r="1947" spans="1:5" ht="21.95" customHeight="1" thickBot="1">
      <c r="A1947" s="10">
        <f>'اسماء العملاء'!A773</f>
        <v>0</v>
      </c>
      <c r="B1947" s="317"/>
      <c r="C1947" s="318"/>
      <c r="D1947" s="318"/>
      <c r="E1947" s="319"/>
    </row>
    <row r="1948" spans="1:5" ht="21.95" customHeight="1" thickBot="1">
      <c r="A1948" s="10">
        <f>'اسماء العملاء'!A774</f>
        <v>0</v>
      </c>
      <c r="B1948" s="317"/>
      <c r="C1948" s="318"/>
      <c r="D1948" s="318"/>
      <c r="E1948" s="319"/>
    </row>
    <row r="1949" spans="1:5" ht="21.95" customHeight="1" thickBot="1">
      <c r="A1949" s="10">
        <f>'اسماء العملاء'!A775</f>
        <v>0</v>
      </c>
      <c r="B1949" s="317"/>
      <c r="C1949" s="318"/>
      <c r="D1949" s="318"/>
      <c r="E1949" s="319"/>
    </row>
    <row r="1950" spans="1:5" ht="21.95" customHeight="1" thickBot="1">
      <c r="A1950" s="10">
        <f>'اسماء العملاء'!A776</f>
        <v>0</v>
      </c>
      <c r="B1950" s="317"/>
      <c r="C1950" s="318"/>
      <c r="D1950" s="318"/>
      <c r="E1950" s="319"/>
    </row>
    <row r="1951" spans="1:5" ht="21.95" customHeight="1" thickBot="1">
      <c r="A1951" s="10">
        <f>'اسماء العملاء'!A777</f>
        <v>0</v>
      </c>
      <c r="B1951" s="317"/>
      <c r="C1951" s="318"/>
      <c r="D1951" s="318"/>
      <c r="E1951" s="319"/>
    </row>
    <row r="1952" spans="1:5" ht="21.95" customHeight="1" thickBot="1">
      <c r="A1952" s="10">
        <f>'اسماء العملاء'!A778</f>
        <v>0</v>
      </c>
      <c r="B1952" s="317"/>
      <c r="C1952" s="318"/>
      <c r="D1952" s="318"/>
      <c r="E1952" s="319"/>
    </row>
    <row r="1953" spans="1:5" ht="21.95" customHeight="1" thickBot="1">
      <c r="A1953" s="10">
        <f>'اسماء العملاء'!A779</f>
        <v>0</v>
      </c>
      <c r="B1953" s="317"/>
      <c r="C1953" s="318"/>
      <c r="D1953" s="318"/>
      <c r="E1953" s="319"/>
    </row>
    <row r="1954" spans="1:5" ht="21.95" customHeight="1" thickBot="1">
      <c r="A1954" s="10">
        <f>'اسماء العملاء'!A780</f>
        <v>0</v>
      </c>
      <c r="B1954" s="317"/>
      <c r="C1954" s="318"/>
      <c r="D1954" s="318"/>
      <c r="E1954" s="319"/>
    </row>
    <row r="1955" spans="1:5" ht="21.95" customHeight="1" thickBot="1">
      <c r="A1955" s="10">
        <f>'اسماء العملاء'!A781</f>
        <v>0</v>
      </c>
      <c r="B1955" s="317"/>
      <c r="C1955" s="318"/>
      <c r="D1955" s="318"/>
      <c r="E1955" s="319"/>
    </row>
    <row r="1956" spans="1:5" ht="21.95" customHeight="1" thickBot="1">
      <c r="A1956" s="10">
        <f>'اسماء العملاء'!A782</f>
        <v>0</v>
      </c>
      <c r="B1956" s="317"/>
      <c r="C1956" s="318"/>
      <c r="D1956" s="318"/>
      <c r="E1956" s="319"/>
    </row>
    <row r="1957" spans="1:5" ht="21.95" customHeight="1" thickBot="1">
      <c r="A1957" s="10">
        <f>'اسماء العملاء'!A783</f>
        <v>0</v>
      </c>
      <c r="B1957" s="317"/>
      <c r="C1957" s="318"/>
      <c r="D1957" s="318"/>
      <c r="E1957" s="319"/>
    </row>
    <row r="1958" spans="1:5" ht="21.95" customHeight="1" thickBot="1">
      <c r="A1958" s="10">
        <f>'اسماء العملاء'!A784</f>
        <v>0</v>
      </c>
      <c r="B1958" s="317"/>
      <c r="C1958" s="318"/>
      <c r="D1958" s="318"/>
      <c r="E1958" s="319"/>
    </row>
    <row r="1959" spans="1:5" ht="21.95" customHeight="1" thickBot="1">
      <c r="A1959" s="10">
        <f>'اسماء العملاء'!A785</f>
        <v>0</v>
      </c>
      <c r="B1959" s="317"/>
      <c r="C1959" s="318"/>
      <c r="D1959" s="318"/>
      <c r="E1959" s="319"/>
    </row>
    <row r="1960" spans="1:5" ht="21.95" customHeight="1" thickBot="1">
      <c r="A1960" s="10">
        <f>'اسماء العملاء'!A786</f>
        <v>0</v>
      </c>
      <c r="B1960" s="317"/>
      <c r="C1960" s="318"/>
      <c r="D1960" s="318"/>
      <c r="E1960" s="319"/>
    </row>
    <row r="1961" spans="1:5" ht="21.95" customHeight="1" thickBot="1">
      <c r="A1961" s="10">
        <f>'اسماء العملاء'!A787</f>
        <v>0</v>
      </c>
      <c r="B1961" s="317"/>
      <c r="C1961" s="318"/>
      <c r="D1961" s="318"/>
      <c r="E1961" s="319"/>
    </row>
    <row r="1962" spans="1:5" ht="21.95" customHeight="1" thickBot="1">
      <c r="A1962" s="10">
        <f>'اسماء العملاء'!A788</f>
        <v>0</v>
      </c>
      <c r="B1962" s="317"/>
      <c r="C1962" s="318"/>
      <c r="D1962" s="318"/>
      <c r="E1962" s="319"/>
    </row>
    <row r="1963" spans="1:5" ht="21.95" customHeight="1" thickBot="1">
      <c r="A1963" s="10">
        <f>'اسماء العملاء'!A789</f>
        <v>0</v>
      </c>
      <c r="B1963" s="317"/>
      <c r="C1963" s="318"/>
      <c r="D1963" s="318"/>
      <c r="E1963" s="319"/>
    </row>
    <row r="1964" spans="1:5" ht="21.95" customHeight="1" thickBot="1">
      <c r="A1964" s="10">
        <f>'اسماء العملاء'!A790</f>
        <v>0</v>
      </c>
      <c r="B1964" s="317"/>
      <c r="C1964" s="318"/>
      <c r="D1964" s="318"/>
      <c r="E1964" s="319"/>
    </row>
    <row r="1965" spans="1:5" ht="21.95" customHeight="1" thickBot="1">
      <c r="A1965" s="10">
        <f>'اسماء العملاء'!A791</f>
        <v>0</v>
      </c>
      <c r="B1965" s="317"/>
      <c r="C1965" s="318"/>
      <c r="D1965" s="318"/>
      <c r="E1965" s="319"/>
    </row>
    <row r="1966" spans="1:5" ht="21.95" customHeight="1" thickBot="1">
      <c r="A1966" s="10">
        <f>'اسماء العملاء'!A792</f>
        <v>0</v>
      </c>
      <c r="B1966" s="317"/>
      <c r="C1966" s="318"/>
      <c r="D1966" s="318"/>
      <c r="E1966" s="319"/>
    </row>
    <row r="1967" spans="1:5" ht="21.95" customHeight="1" thickBot="1">
      <c r="A1967" s="10">
        <f>'اسماء العملاء'!A793</f>
        <v>0</v>
      </c>
      <c r="B1967" s="317"/>
      <c r="C1967" s="318"/>
      <c r="D1967" s="318"/>
      <c r="E1967" s="319"/>
    </row>
    <row r="1968" spans="1:5" ht="21.95" customHeight="1" thickBot="1">
      <c r="A1968" s="10">
        <f>'اسماء العملاء'!A794</f>
        <v>0</v>
      </c>
      <c r="B1968" s="317"/>
      <c r="C1968" s="318"/>
      <c r="D1968" s="318"/>
      <c r="E1968" s="319"/>
    </row>
    <row r="1969" spans="1:5" ht="21.95" customHeight="1" thickBot="1">
      <c r="A1969" s="10">
        <f>'اسماء العملاء'!A795</f>
        <v>0</v>
      </c>
      <c r="B1969" s="317"/>
      <c r="C1969" s="318"/>
      <c r="D1969" s="318"/>
      <c r="E1969" s="319"/>
    </row>
    <row r="1970" spans="1:5" ht="21.95" customHeight="1" thickBot="1">
      <c r="A1970" s="10">
        <f>'اسماء العملاء'!A796</f>
        <v>0</v>
      </c>
      <c r="B1970" s="317"/>
      <c r="C1970" s="318"/>
      <c r="D1970" s="318"/>
      <c r="E1970" s="319"/>
    </row>
    <row r="1971" spans="1:5" ht="21.95" customHeight="1" thickBot="1">
      <c r="A1971" s="10">
        <f>'اسماء العملاء'!A797</f>
        <v>0</v>
      </c>
      <c r="B1971" s="317"/>
      <c r="C1971" s="318"/>
      <c r="D1971" s="318"/>
      <c r="E1971" s="319"/>
    </row>
    <row r="1972" spans="1:5" ht="21.95" customHeight="1" thickBot="1">
      <c r="A1972" s="10">
        <f>'اسماء العملاء'!A798</f>
        <v>0</v>
      </c>
      <c r="B1972" s="317"/>
      <c r="C1972" s="318"/>
      <c r="D1972" s="318"/>
      <c r="E1972" s="319"/>
    </row>
    <row r="1973" spans="1:5" ht="21.95" customHeight="1" thickBot="1">
      <c r="A1973" s="10">
        <f>'اسماء العملاء'!A799</f>
        <v>0</v>
      </c>
      <c r="B1973" s="317"/>
      <c r="C1973" s="318"/>
      <c r="D1973" s="318"/>
      <c r="E1973" s="319"/>
    </row>
    <row r="1974" spans="1:5" ht="21.95" customHeight="1" thickBot="1">
      <c r="A1974" s="10">
        <f>'اسماء العملاء'!A800</f>
        <v>0</v>
      </c>
      <c r="B1974" s="317"/>
      <c r="C1974" s="318"/>
      <c r="D1974" s="318"/>
      <c r="E1974" s="319"/>
    </row>
    <row r="1975" spans="1:5" ht="21.95" customHeight="1" thickBot="1">
      <c r="A1975" s="10">
        <f>'اسماء العملاء'!A801</f>
        <v>0</v>
      </c>
      <c r="B1975" s="317"/>
      <c r="C1975" s="318"/>
      <c r="D1975" s="318"/>
      <c r="E1975" s="319"/>
    </row>
    <row r="1976" spans="1:5" ht="21.95" customHeight="1" thickBot="1">
      <c r="A1976" s="10">
        <f>'اسماء العملاء'!A802</f>
        <v>0</v>
      </c>
      <c r="B1976" s="317"/>
      <c r="C1976" s="318"/>
      <c r="D1976" s="318"/>
      <c r="E1976" s="319"/>
    </row>
    <row r="1977" spans="1:5" ht="21.95" customHeight="1" thickBot="1">
      <c r="A1977" s="10">
        <f>'اسماء العملاء'!A803</f>
        <v>0</v>
      </c>
      <c r="B1977" s="317"/>
      <c r="C1977" s="318"/>
      <c r="D1977" s="318"/>
      <c r="E1977" s="319"/>
    </row>
    <row r="1978" spans="1:5" ht="21.95" customHeight="1" thickBot="1">
      <c r="A1978" s="10">
        <f>'اسماء العملاء'!A804</f>
        <v>0</v>
      </c>
      <c r="B1978" s="317"/>
      <c r="C1978" s="318"/>
      <c r="D1978" s="318"/>
      <c r="E1978" s="319"/>
    </row>
    <row r="1979" spans="1:5" ht="21.95" customHeight="1" thickBot="1">
      <c r="A1979" s="10">
        <f>'اسماء العملاء'!A805</f>
        <v>0</v>
      </c>
      <c r="B1979" s="317"/>
      <c r="C1979" s="318"/>
      <c r="D1979" s="318"/>
      <c r="E1979" s="319"/>
    </row>
    <row r="1980" spans="1:5" ht="21.95" customHeight="1" thickBot="1">
      <c r="A1980" s="10">
        <f>'اسماء العملاء'!A806</f>
        <v>0</v>
      </c>
      <c r="B1980" s="317"/>
      <c r="C1980" s="318"/>
      <c r="D1980" s="318"/>
      <c r="E1980" s="319"/>
    </row>
    <row r="1981" spans="1:5" ht="21.95" customHeight="1" thickBot="1">
      <c r="A1981" s="10">
        <f>'اسماء العملاء'!A807</f>
        <v>0</v>
      </c>
      <c r="B1981" s="317"/>
      <c r="C1981" s="318"/>
      <c r="D1981" s="318"/>
      <c r="E1981" s="319"/>
    </row>
    <row r="1982" spans="1:5" ht="21.95" customHeight="1" thickBot="1">
      <c r="A1982" s="10">
        <f>'اسماء العملاء'!A808</f>
        <v>0</v>
      </c>
      <c r="B1982" s="317"/>
      <c r="C1982" s="318"/>
      <c r="D1982" s="318"/>
      <c r="E1982" s="319"/>
    </row>
    <row r="1983" spans="1:5" ht="21.95" customHeight="1" thickBot="1">
      <c r="A1983" s="10">
        <f>'اسماء العملاء'!A809</f>
        <v>0</v>
      </c>
      <c r="B1983" s="317"/>
      <c r="C1983" s="318"/>
      <c r="D1983" s="318"/>
      <c r="E1983" s="319"/>
    </row>
    <row r="1984" spans="1:5" ht="21.95" customHeight="1" thickBot="1">
      <c r="A1984" s="10">
        <f>'اسماء العملاء'!A810</f>
        <v>0</v>
      </c>
      <c r="B1984" s="317"/>
      <c r="C1984" s="318"/>
      <c r="D1984" s="318"/>
      <c r="E1984" s="319"/>
    </row>
    <row r="1985" spans="1:5" ht="21.95" customHeight="1" thickBot="1">
      <c r="A1985" s="10">
        <f>'اسماء العملاء'!A811</f>
        <v>0</v>
      </c>
      <c r="B1985" s="317"/>
      <c r="C1985" s="318"/>
      <c r="D1985" s="318"/>
      <c r="E1985" s="319"/>
    </row>
    <row r="1986" spans="1:5" ht="21.95" customHeight="1" thickBot="1">
      <c r="A1986" s="10">
        <f>'اسماء العملاء'!A812</f>
        <v>0</v>
      </c>
      <c r="B1986" s="317"/>
      <c r="C1986" s="318"/>
      <c r="D1986" s="318"/>
      <c r="E1986" s="319"/>
    </row>
    <row r="1987" spans="1:5" ht="21.95" customHeight="1" thickBot="1">
      <c r="A1987" s="10">
        <f>'اسماء العملاء'!A813</f>
        <v>0</v>
      </c>
      <c r="B1987" s="317"/>
      <c r="C1987" s="318"/>
      <c r="D1987" s="318"/>
      <c r="E1987" s="319"/>
    </row>
    <row r="1988" spans="1:5" ht="21.95" customHeight="1" thickBot="1">
      <c r="A1988" s="10">
        <f>'اسماء العملاء'!A814</f>
        <v>0</v>
      </c>
      <c r="B1988" s="317"/>
      <c r="C1988" s="318"/>
      <c r="D1988" s="318"/>
      <c r="E1988" s="319"/>
    </row>
    <row r="1989" spans="1:5" ht="21.95" customHeight="1" thickBot="1">
      <c r="A1989" s="10">
        <f>'اسماء العملاء'!A815</f>
        <v>0</v>
      </c>
      <c r="B1989" s="317"/>
      <c r="C1989" s="318"/>
      <c r="D1989" s="318"/>
      <c r="E1989" s="319"/>
    </row>
    <row r="1990" spans="1:5" ht="21.95" customHeight="1" thickBot="1">
      <c r="A1990" s="10">
        <f>'اسماء العملاء'!A816</f>
        <v>0</v>
      </c>
      <c r="B1990" s="317"/>
      <c r="C1990" s="318"/>
      <c r="D1990" s="318"/>
      <c r="E1990" s="319"/>
    </row>
    <row r="1991" spans="1:5" ht="21.95" customHeight="1" thickBot="1">
      <c r="A1991" s="10">
        <f>'اسماء العملاء'!A817</f>
        <v>0</v>
      </c>
      <c r="B1991" s="317"/>
      <c r="C1991" s="318"/>
      <c r="D1991" s="318"/>
      <c r="E1991" s="319"/>
    </row>
    <row r="1992" spans="1:5" ht="21.95" customHeight="1" thickBot="1">
      <c r="A1992" s="10">
        <f>'اسماء العملاء'!A818</f>
        <v>0</v>
      </c>
      <c r="B1992" s="317"/>
      <c r="C1992" s="318"/>
      <c r="D1992" s="318"/>
      <c r="E1992" s="319"/>
    </row>
    <row r="1993" spans="1:5" ht="21.95" customHeight="1" thickBot="1">
      <c r="A1993" s="10">
        <f>'اسماء العملاء'!A819</f>
        <v>0</v>
      </c>
      <c r="B1993" s="317"/>
      <c r="C1993" s="318"/>
      <c r="D1993" s="318"/>
      <c r="E1993" s="319"/>
    </row>
    <row r="1994" spans="1:5" ht="21.95" customHeight="1" thickBot="1">
      <c r="A1994" s="10">
        <f>'اسماء العملاء'!A820</f>
        <v>0</v>
      </c>
      <c r="B1994" s="317"/>
      <c r="C1994" s="318"/>
      <c r="D1994" s="318"/>
      <c r="E1994" s="319"/>
    </row>
    <row r="1995" spans="1:5" ht="21.95" customHeight="1" thickBot="1">
      <c r="A1995" s="10">
        <f>'اسماء العملاء'!A821</f>
        <v>0</v>
      </c>
      <c r="B1995" s="317"/>
      <c r="C1995" s="318"/>
      <c r="D1995" s="318"/>
      <c r="E1995" s="319"/>
    </row>
    <row r="1996" spans="1:5" ht="21.95" customHeight="1" thickBot="1">
      <c r="A1996" s="10">
        <f>'اسماء العملاء'!A822</f>
        <v>0</v>
      </c>
      <c r="B1996" s="317"/>
      <c r="C1996" s="318"/>
      <c r="D1996" s="318"/>
      <c r="E1996" s="319"/>
    </row>
    <row r="1997" spans="1:5" ht="21.95" customHeight="1" thickBot="1">
      <c r="A1997" s="10">
        <f>'اسماء العملاء'!A823</f>
        <v>0</v>
      </c>
      <c r="B1997" s="317"/>
      <c r="C1997" s="318"/>
      <c r="D1997" s="318"/>
      <c r="E1997" s="319"/>
    </row>
    <row r="1998" spans="1:5" ht="21.95" customHeight="1" thickBot="1">
      <c r="A1998" s="10">
        <f>'اسماء العملاء'!A824</f>
        <v>0</v>
      </c>
      <c r="B1998" s="317"/>
      <c r="C1998" s="318"/>
      <c r="D1998" s="318"/>
      <c r="E1998" s="319"/>
    </row>
    <row r="1999" spans="1:5" ht="21.95" customHeight="1" thickBot="1">
      <c r="A1999" s="10">
        <f>'اسماء العملاء'!A825</f>
        <v>0</v>
      </c>
      <c r="B1999" s="317"/>
      <c r="C1999" s="318"/>
      <c r="D1999" s="318"/>
      <c r="E1999" s="319"/>
    </row>
    <row r="2000" spans="1:5" ht="21.95" customHeight="1" thickBot="1">
      <c r="A2000" s="10">
        <f>'اسماء العملاء'!A826</f>
        <v>0</v>
      </c>
      <c r="B2000" s="317"/>
      <c r="C2000" s="318"/>
      <c r="D2000" s="318"/>
      <c r="E2000" s="319"/>
    </row>
    <row r="2001" spans="1:5" ht="21.95" customHeight="1" thickBot="1">
      <c r="A2001" s="10">
        <f>'اسماء العملاء'!A827</f>
        <v>0</v>
      </c>
      <c r="B2001" s="317"/>
      <c r="C2001" s="318"/>
      <c r="D2001" s="318"/>
      <c r="E2001" s="319"/>
    </row>
    <row r="2002" spans="1:5" ht="21.95" customHeight="1" thickBot="1">
      <c r="A2002" s="10">
        <f>'اسماء العملاء'!A828</f>
        <v>0</v>
      </c>
      <c r="B2002" s="317"/>
      <c r="C2002" s="318"/>
      <c r="D2002" s="318"/>
      <c r="E2002" s="319"/>
    </row>
    <row r="2003" spans="1:5" ht="21.95" customHeight="1" thickBot="1">
      <c r="A2003" s="10">
        <f>'اسماء العملاء'!A829</f>
        <v>0</v>
      </c>
      <c r="B2003" s="317"/>
      <c r="C2003" s="318"/>
      <c r="D2003" s="318"/>
      <c r="E2003" s="319"/>
    </row>
    <row r="2004" spans="1:5" ht="21.95" customHeight="1" thickBot="1">
      <c r="A2004" s="10">
        <f>'اسماء العملاء'!A830</f>
        <v>0</v>
      </c>
      <c r="B2004" s="317"/>
      <c r="C2004" s="318"/>
      <c r="D2004" s="318"/>
      <c r="E2004" s="319"/>
    </row>
    <row r="2005" spans="1:5" ht="21.95" customHeight="1" thickBot="1">
      <c r="A2005" s="10">
        <f>'اسماء العملاء'!A831</f>
        <v>0</v>
      </c>
      <c r="B2005" s="317"/>
      <c r="C2005" s="318"/>
      <c r="D2005" s="318"/>
      <c r="E2005" s="319"/>
    </row>
    <row r="2006" spans="1:5" ht="21.95" customHeight="1" thickBot="1">
      <c r="A2006" s="10">
        <f>'اسماء العملاء'!A832</f>
        <v>0</v>
      </c>
      <c r="B2006" s="317"/>
      <c r="C2006" s="318"/>
      <c r="D2006" s="318"/>
      <c r="E2006" s="319"/>
    </row>
    <row r="2007" spans="1:5" ht="21.95" customHeight="1" thickBot="1">
      <c r="A2007" s="10">
        <f>'اسماء العملاء'!A833</f>
        <v>0</v>
      </c>
      <c r="B2007" s="317"/>
      <c r="C2007" s="318"/>
      <c r="D2007" s="318"/>
      <c r="E2007" s="319"/>
    </row>
    <row r="2008" spans="1:5" ht="21.95" customHeight="1" thickBot="1">
      <c r="A2008" s="10">
        <f>'اسماء العملاء'!A834</f>
        <v>0</v>
      </c>
      <c r="B2008" s="317"/>
      <c r="C2008" s="318"/>
      <c r="D2008" s="318"/>
      <c r="E2008" s="319"/>
    </row>
    <row r="2009" spans="1:5" ht="21.95" customHeight="1" thickBot="1">
      <c r="A2009" s="10">
        <f>'اسماء العملاء'!A835</f>
        <v>0</v>
      </c>
      <c r="B2009" s="317"/>
      <c r="C2009" s="318"/>
      <c r="D2009" s="318"/>
      <c r="E2009" s="319"/>
    </row>
    <row r="2010" spans="1:5" ht="21.95" customHeight="1" thickBot="1">
      <c r="A2010" s="10">
        <f>'اسماء العملاء'!A836</f>
        <v>0</v>
      </c>
      <c r="B2010" s="317"/>
      <c r="C2010" s="318"/>
      <c r="D2010" s="318"/>
      <c r="E2010" s="319"/>
    </row>
    <row r="2011" spans="1:5" ht="21.95" customHeight="1" thickBot="1">
      <c r="A2011" s="10">
        <f>'اسماء العملاء'!A837</f>
        <v>0</v>
      </c>
      <c r="B2011" s="317"/>
      <c r="C2011" s="318"/>
      <c r="D2011" s="318"/>
      <c r="E2011" s="319"/>
    </row>
    <row r="2012" spans="1:5" ht="21.95" customHeight="1" thickBot="1">
      <c r="A2012" s="10">
        <f>'اسماء العملاء'!A838</f>
        <v>0</v>
      </c>
      <c r="B2012" s="317"/>
      <c r="C2012" s="318"/>
      <c r="D2012" s="318"/>
      <c r="E2012" s="319"/>
    </row>
    <row r="2013" spans="1:5" ht="21.95" customHeight="1" thickBot="1">
      <c r="A2013" s="10">
        <f>'اسماء العملاء'!A839</f>
        <v>0</v>
      </c>
      <c r="B2013" s="317"/>
      <c r="C2013" s="318"/>
      <c r="D2013" s="318"/>
      <c r="E2013" s="319"/>
    </row>
    <row r="2014" spans="1:5" ht="21.95" customHeight="1" thickBot="1">
      <c r="A2014" s="10">
        <f>'اسماء العملاء'!A840</f>
        <v>0</v>
      </c>
      <c r="B2014" s="317"/>
      <c r="C2014" s="318"/>
      <c r="D2014" s="318"/>
      <c r="E2014" s="319"/>
    </row>
    <row r="2015" spans="1:5" ht="21.95" customHeight="1" thickBot="1">
      <c r="A2015" s="10">
        <f>'اسماء العملاء'!A841</f>
        <v>0</v>
      </c>
      <c r="B2015" s="317"/>
      <c r="C2015" s="318"/>
      <c r="D2015" s="318"/>
      <c r="E2015" s="319"/>
    </row>
    <row r="2016" spans="1:5" ht="21.95" customHeight="1" thickBot="1">
      <c r="A2016" s="10">
        <f>'اسماء العملاء'!A842</f>
        <v>0</v>
      </c>
      <c r="B2016" s="317"/>
      <c r="C2016" s="318"/>
      <c r="D2016" s="318"/>
      <c r="E2016" s="319"/>
    </row>
    <row r="2017" spans="1:5" ht="21.95" customHeight="1" thickBot="1">
      <c r="A2017" s="10">
        <f>'اسماء العملاء'!A843</f>
        <v>0</v>
      </c>
      <c r="B2017" s="317"/>
      <c r="C2017" s="318"/>
      <c r="D2017" s="318"/>
      <c r="E2017" s="319"/>
    </row>
    <row r="2018" spans="1:5" ht="21.95" customHeight="1" thickBot="1">
      <c r="A2018" s="10">
        <f>'اسماء العملاء'!A844</f>
        <v>0</v>
      </c>
      <c r="B2018" s="317"/>
      <c r="C2018" s="318"/>
      <c r="D2018" s="318"/>
      <c r="E2018" s="319"/>
    </row>
    <row r="2019" spans="1:5" ht="21.95" customHeight="1" thickBot="1">
      <c r="A2019" s="10">
        <f>'اسماء العملاء'!A845</f>
        <v>0</v>
      </c>
      <c r="B2019" s="317"/>
      <c r="C2019" s="318"/>
      <c r="D2019" s="318"/>
      <c r="E2019" s="319"/>
    </row>
    <row r="2020" spans="1:5" ht="21.95" customHeight="1" thickBot="1">
      <c r="A2020" s="10">
        <f>'اسماء العملاء'!A846</f>
        <v>0</v>
      </c>
      <c r="B2020" s="317"/>
      <c r="C2020" s="318"/>
      <c r="D2020" s="318"/>
      <c r="E2020" s="319"/>
    </row>
    <row r="2021" spans="1:5" ht="21.95" customHeight="1" thickBot="1">
      <c r="A2021" s="10">
        <f>'اسماء العملاء'!A847</f>
        <v>0</v>
      </c>
      <c r="B2021" s="317"/>
      <c r="C2021" s="318"/>
      <c r="D2021" s="318"/>
      <c r="E2021" s="319"/>
    </row>
    <row r="2022" spans="1:5" ht="21.95" customHeight="1" thickBot="1">
      <c r="A2022" s="10">
        <f>'اسماء العملاء'!A848</f>
        <v>0</v>
      </c>
      <c r="B2022" s="317"/>
      <c r="C2022" s="318"/>
      <c r="D2022" s="318"/>
      <c r="E2022" s="319"/>
    </row>
    <row r="2023" spans="1:5" ht="21.95" customHeight="1" thickBot="1">
      <c r="A2023" s="10">
        <f>'اسماء العملاء'!A849</f>
        <v>0</v>
      </c>
      <c r="B2023" s="317"/>
      <c r="C2023" s="318"/>
      <c r="D2023" s="318"/>
      <c r="E2023" s="319"/>
    </row>
    <row r="2024" spans="1:5" ht="21.95" customHeight="1" thickBot="1">
      <c r="A2024" s="10">
        <f>'اسماء العملاء'!A850</f>
        <v>0</v>
      </c>
      <c r="B2024" s="317"/>
      <c r="C2024" s="318"/>
      <c r="D2024" s="318"/>
      <c r="E2024" s="319"/>
    </row>
    <row r="2025" spans="1:5" ht="21.95" customHeight="1" thickBot="1">
      <c r="A2025" s="10">
        <f>'اسماء العملاء'!A851</f>
        <v>0</v>
      </c>
      <c r="B2025" s="317"/>
      <c r="C2025" s="318"/>
      <c r="D2025" s="318"/>
      <c r="E2025" s="319"/>
    </row>
    <row r="2026" spans="1:5" ht="21.95" customHeight="1" thickBot="1">
      <c r="A2026" s="10">
        <f>'اسماء العملاء'!A852</f>
        <v>0</v>
      </c>
      <c r="B2026" s="317"/>
      <c r="C2026" s="318"/>
      <c r="D2026" s="318"/>
      <c r="E2026" s="319"/>
    </row>
    <row r="2027" spans="1:5" ht="21.95" customHeight="1" thickBot="1">
      <c r="A2027" s="10">
        <f>'اسماء العملاء'!A853</f>
        <v>0</v>
      </c>
      <c r="B2027" s="317"/>
      <c r="C2027" s="318"/>
      <c r="D2027" s="318"/>
      <c r="E2027" s="319"/>
    </row>
    <row r="2028" spans="1:5" ht="21.95" customHeight="1" thickBot="1">
      <c r="A2028" s="10">
        <f>'اسماء العملاء'!A854</f>
        <v>0</v>
      </c>
      <c r="B2028" s="317"/>
      <c r="C2028" s="318"/>
      <c r="D2028" s="318"/>
      <c r="E2028" s="319"/>
    </row>
    <row r="2029" spans="1:5" ht="21.95" customHeight="1" thickBot="1">
      <c r="A2029" s="10">
        <f>'اسماء العملاء'!A855</f>
        <v>0</v>
      </c>
      <c r="B2029" s="317"/>
      <c r="C2029" s="318"/>
      <c r="D2029" s="318"/>
      <c r="E2029" s="319"/>
    </row>
    <row r="2030" spans="1:5" ht="21.95" customHeight="1" thickBot="1">
      <c r="A2030" s="10">
        <f>'اسماء العملاء'!A856</f>
        <v>0</v>
      </c>
      <c r="B2030" s="317"/>
      <c r="C2030" s="318"/>
      <c r="D2030" s="318"/>
      <c r="E2030" s="319"/>
    </row>
    <row r="2031" spans="1:5" ht="21.95" customHeight="1" thickBot="1">
      <c r="A2031" s="10">
        <f>'اسماء العملاء'!A857</f>
        <v>0</v>
      </c>
      <c r="B2031" s="317"/>
      <c r="C2031" s="318"/>
      <c r="D2031" s="318"/>
      <c r="E2031" s="319"/>
    </row>
    <row r="2032" spans="1:5" ht="21.95" customHeight="1" thickBot="1">
      <c r="A2032" s="10">
        <f>'اسماء العملاء'!A858</f>
        <v>0</v>
      </c>
      <c r="B2032" s="317"/>
      <c r="C2032" s="318"/>
      <c r="D2032" s="318"/>
      <c r="E2032" s="319"/>
    </row>
    <row r="2033" spans="1:5" ht="21.95" customHeight="1" thickBot="1">
      <c r="A2033" s="10">
        <f>'اسماء العملاء'!A859</f>
        <v>0</v>
      </c>
      <c r="B2033" s="317"/>
      <c r="C2033" s="318"/>
      <c r="D2033" s="318"/>
      <c r="E2033" s="319"/>
    </row>
    <row r="2034" spans="1:5" ht="21.95" customHeight="1" thickBot="1">
      <c r="A2034" s="10">
        <f>'اسماء العملاء'!A860</f>
        <v>0</v>
      </c>
      <c r="B2034" s="317"/>
      <c r="C2034" s="318"/>
      <c r="D2034" s="318"/>
      <c r="E2034" s="319"/>
    </row>
    <row r="2035" spans="1:5" ht="21.95" customHeight="1" thickBot="1">
      <c r="A2035" s="10">
        <f>'اسماء العملاء'!A861</f>
        <v>0</v>
      </c>
      <c r="B2035" s="317"/>
      <c r="C2035" s="318"/>
      <c r="D2035" s="318"/>
      <c r="E2035" s="319"/>
    </row>
    <row r="2036" spans="1:5" ht="21.95" customHeight="1" thickBot="1">
      <c r="A2036" s="10">
        <f>'اسماء العملاء'!A862</f>
        <v>0</v>
      </c>
      <c r="B2036" s="317"/>
      <c r="C2036" s="318"/>
      <c r="D2036" s="318"/>
      <c r="E2036" s="319"/>
    </row>
    <row r="2037" spans="1:5" ht="21.95" customHeight="1" thickBot="1">
      <c r="A2037" s="10">
        <f>'اسماء العملاء'!A863</f>
        <v>0</v>
      </c>
      <c r="B2037" s="317"/>
      <c r="C2037" s="318"/>
      <c r="D2037" s="318"/>
      <c r="E2037" s="319"/>
    </row>
    <row r="2038" spans="1:5" ht="21.95" customHeight="1" thickBot="1">
      <c r="A2038" s="10">
        <f>'اسماء العملاء'!A864</f>
        <v>0</v>
      </c>
      <c r="B2038" s="317"/>
      <c r="C2038" s="318"/>
      <c r="D2038" s="318"/>
      <c r="E2038" s="319"/>
    </row>
    <row r="2039" spans="1:5" ht="21.95" customHeight="1" thickBot="1">
      <c r="A2039" s="10">
        <f>'اسماء العملاء'!A865</f>
        <v>0</v>
      </c>
      <c r="B2039" s="317"/>
      <c r="C2039" s="318"/>
      <c r="D2039" s="318"/>
      <c r="E2039" s="319"/>
    </row>
    <row r="2040" spans="1:5" ht="21.95" customHeight="1" thickBot="1">
      <c r="A2040" s="10">
        <f>'اسماء العملاء'!A866</f>
        <v>0</v>
      </c>
      <c r="B2040" s="317"/>
      <c r="C2040" s="318"/>
      <c r="D2040" s="318"/>
      <c r="E2040" s="319"/>
    </row>
    <row r="2041" spans="1:5" ht="21.95" customHeight="1" thickBot="1">
      <c r="A2041" s="10">
        <f>'اسماء العملاء'!A867</f>
        <v>0</v>
      </c>
      <c r="B2041" s="317"/>
      <c r="C2041" s="318"/>
      <c r="D2041" s="318"/>
      <c r="E2041" s="319"/>
    </row>
    <row r="2042" spans="1:5" ht="21.95" customHeight="1" thickBot="1">
      <c r="A2042" s="10">
        <f>'اسماء العملاء'!A868</f>
        <v>0</v>
      </c>
      <c r="B2042" s="317"/>
      <c r="C2042" s="318"/>
      <c r="D2042" s="318"/>
      <c r="E2042" s="319"/>
    </row>
    <row r="2043" spans="1:5" ht="21.95" customHeight="1" thickBot="1">
      <c r="A2043" s="10">
        <f>'اسماء العملاء'!A869</f>
        <v>0</v>
      </c>
      <c r="B2043" s="317"/>
      <c r="C2043" s="318"/>
      <c r="D2043" s="318"/>
      <c r="E2043" s="319"/>
    </row>
    <row r="2044" spans="1:5" ht="21.95" customHeight="1" thickBot="1">
      <c r="A2044" s="10">
        <f>'اسماء العملاء'!A870</f>
        <v>0</v>
      </c>
      <c r="B2044" s="317"/>
      <c r="C2044" s="318"/>
      <c r="D2044" s="318"/>
      <c r="E2044" s="319"/>
    </row>
    <row r="2045" spans="1:5" ht="21.95" customHeight="1" thickBot="1">
      <c r="A2045" s="10">
        <f>'اسماء العملاء'!A871</f>
        <v>0</v>
      </c>
      <c r="B2045" s="317"/>
      <c r="C2045" s="318"/>
      <c r="D2045" s="318"/>
      <c r="E2045" s="319"/>
    </row>
    <row r="2046" spans="1:5" ht="21.95" customHeight="1" thickBot="1">
      <c r="A2046" s="10">
        <f>'اسماء العملاء'!A872</f>
        <v>0</v>
      </c>
      <c r="B2046" s="317"/>
      <c r="C2046" s="318"/>
      <c r="D2046" s="318"/>
      <c r="E2046" s="319"/>
    </row>
    <row r="2047" spans="1:5" ht="21.95" customHeight="1" thickBot="1">
      <c r="A2047" s="10">
        <f>'اسماء العملاء'!A873</f>
        <v>0</v>
      </c>
      <c r="B2047" s="317"/>
      <c r="C2047" s="318"/>
      <c r="D2047" s="318"/>
      <c r="E2047" s="319"/>
    </row>
    <row r="2048" spans="1:5" ht="21.95" customHeight="1" thickBot="1">
      <c r="A2048" s="10">
        <f>'اسماء العملاء'!A874</f>
        <v>0</v>
      </c>
      <c r="B2048" s="317"/>
      <c r="C2048" s="318"/>
      <c r="D2048" s="318"/>
      <c r="E2048" s="319"/>
    </row>
    <row r="2049" spans="1:5" ht="21.95" customHeight="1" thickBot="1">
      <c r="A2049" s="10">
        <f>'اسماء العملاء'!A875</f>
        <v>0</v>
      </c>
      <c r="B2049" s="317"/>
      <c r="C2049" s="318"/>
      <c r="D2049" s="318"/>
      <c r="E2049" s="319"/>
    </row>
    <row r="2050" spans="1:5" ht="21.95" customHeight="1" thickBot="1">
      <c r="A2050" s="10">
        <f>'اسماء العملاء'!A876</f>
        <v>0</v>
      </c>
      <c r="B2050" s="317"/>
      <c r="C2050" s="318"/>
      <c r="D2050" s="318"/>
      <c r="E2050" s="319"/>
    </row>
    <row r="2051" spans="1:5" ht="21.95" customHeight="1" thickBot="1">
      <c r="A2051" s="10">
        <f>'اسماء العملاء'!A877</f>
        <v>0</v>
      </c>
      <c r="B2051" s="317"/>
      <c r="C2051" s="318"/>
      <c r="D2051" s="318"/>
      <c r="E2051" s="319"/>
    </row>
    <row r="2052" spans="1:5" ht="21.95" customHeight="1" thickBot="1">
      <c r="A2052" s="10">
        <f>'اسماء العملاء'!A878</f>
        <v>0</v>
      </c>
      <c r="B2052" s="317"/>
      <c r="C2052" s="318"/>
      <c r="D2052" s="318"/>
      <c r="E2052" s="319"/>
    </row>
    <row r="2053" spans="1:5" ht="21.95" customHeight="1" thickBot="1">
      <c r="A2053" s="10">
        <f>'اسماء العملاء'!A879</f>
        <v>0</v>
      </c>
      <c r="B2053" s="317"/>
      <c r="C2053" s="318"/>
      <c r="D2053" s="318"/>
      <c r="E2053" s="319"/>
    </row>
    <row r="2054" spans="1:5" ht="21.95" customHeight="1" thickBot="1">
      <c r="A2054" s="10">
        <f>'اسماء العملاء'!A880</f>
        <v>0</v>
      </c>
      <c r="B2054" s="317"/>
      <c r="C2054" s="318"/>
      <c r="D2054" s="318"/>
      <c r="E2054" s="319"/>
    </row>
    <row r="2055" spans="1:5" ht="21.95" customHeight="1" thickBot="1">
      <c r="A2055" s="10">
        <f>'اسماء العملاء'!A881</f>
        <v>0</v>
      </c>
      <c r="B2055" s="317"/>
      <c r="C2055" s="318"/>
      <c r="D2055" s="318"/>
      <c r="E2055" s="319"/>
    </row>
    <row r="2056" spans="1:5" ht="21.95" customHeight="1" thickBot="1">
      <c r="A2056" s="10">
        <f>'اسماء العملاء'!A882</f>
        <v>0</v>
      </c>
      <c r="B2056" s="317"/>
      <c r="C2056" s="318"/>
      <c r="D2056" s="318"/>
      <c r="E2056" s="319"/>
    </row>
    <row r="2057" spans="1:5" ht="21.95" customHeight="1" thickBot="1">
      <c r="A2057" s="10">
        <f>'اسماء العملاء'!A883</f>
        <v>0</v>
      </c>
      <c r="B2057" s="317"/>
      <c r="C2057" s="318"/>
      <c r="D2057" s="318"/>
      <c r="E2057" s="319"/>
    </row>
    <row r="2058" spans="1:5" ht="21.95" customHeight="1" thickBot="1">
      <c r="A2058" s="10">
        <f>'اسماء العملاء'!A884</f>
        <v>0</v>
      </c>
      <c r="B2058" s="317"/>
      <c r="C2058" s="318"/>
      <c r="D2058" s="318"/>
      <c r="E2058" s="319"/>
    </row>
    <row r="2059" spans="1:5" ht="21.95" customHeight="1" thickBot="1">
      <c r="A2059" s="10">
        <f>'اسماء العملاء'!A885</f>
        <v>0</v>
      </c>
      <c r="B2059" s="317"/>
      <c r="C2059" s="318"/>
      <c r="D2059" s="318"/>
      <c r="E2059" s="319"/>
    </row>
    <row r="2060" spans="1:5" ht="21.95" customHeight="1" thickBot="1">
      <c r="A2060" s="10">
        <f>'اسماء العملاء'!A886</f>
        <v>0</v>
      </c>
      <c r="B2060" s="317"/>
      <c r="C2060" s="318"/>
      <c r="D2060" s="318"/>
      <c r="E2060" s="319"/>
    </row>
    <row r="2061" spans="1:5" ht="21.95" customHeight="1" thickBot="1">
      <c r="A2061" s="10">
        <f>'اسماء العملاء'!A887</f>
        <v>0</v>
      </c>
      <c r="B2061" s="317"/>
      <c r="C2061" s="318"/>
      <c r="D2061" s="318"/>
      <c r="E2061" s="319"/>
    </row>
    <row r="2062" spans="1:5" ht="21.95" customHeight="1" thickBot="1">
      <c r="A2062" s="10">
        <f>'اسماء العملاء'!A888</f>
        <v>0</v>
      </c>
      <c r="B2062" s="317"/>
      <c r="C2062" s="318"/>
      <c r="D2062" s="318"/>
      <c r="E2062" s="319"/>
    </row>
    <row r="2063" spans="1:5" ht="21.95" customHeight="1" thickBot="1">
      <c r="A2063" s="10">
        <f>'اسماء العملاء'!A889</f>
        <v>0</v>
      </c>
      <c r="B2063" s="317"/>
      <c r="C2063" s="318"/>
      <c r="D2063" s="318"/>
      <c r="E2063" s="319"/>
    </row>
    <row r="2064" spans="1:5" ht="21.95" customHeight="1" thickBot="1">
      <c r="A2064" s="10">
        <f>'اسماء العملاء'!A890</f>
        <v>0</v>
      </c>
      <c r="B2064" s="317"/>
      <c r="C2064" s="318"/>
      <c r="D2064" s="318"/>
      <c r="E2064" s="319"/>
    </row>
    <row r="2065" spans="1:5" ht="21.95" customHeight="1" thickBot="1">
      <c r="A2065" s="10">
        <f>'اسماء العملاء'!A891</f>
        <v>0</v>
      </c>
      <c r="B2065" s="317"/>
      <c r="C2065" s="318"/>
      <c r="D2065" s="318"/>
      <c r="E2065" s="319"/>
    </row>
    <row r="2066" spans="1:5" ht="21.95" customHeight="1" thickBot="1">
      <c r="A2066" s="10">
        <f>'اسماء العملاء'!A892</f>
        <v>0</v>
      </c>
      <c r="B2066" s="317"/>
      <c r="C2066" s="318"/>
      <c r="D2066" s="318"/>
      <c r="E2066" s="319"/>
    </row>
    <row r="2067" spans="1:5" ht="21.95" customHeight="1" thickBot="1">
      <c r="A2067" s="10">
        <f>'اسماء العملاء'!A893</f>
        <v>0</v>
      </c>
      <c r="B2067" s="317"/>
      <c r="C2067" s="318"/>
      <c r="D2067" s="318"/>
      <c r="E2067" s="319"/>
    </row>
    <row r="2068" spans="1:5" ht="21.95" customHeight="1" thickBot="1">
      <c r="A2068" s="10">
        <f>'اسماء العملاء'!A894</f>
        <v>0</v>
      </c>
      <c r="B2068" s="317"/>
      <c r="C2068" s="318"/>
      <c r="D2068" s="318"/>
      <c r="E2068" s="319"/>
    </row>
    <row r="2069" spans="1:5" ht="21.95" customHeight="1" thickBot="1">
      <c r="A2069" s="10">
        <f>'اسماء العملاء'!A895</f>
        <v>0</v>
      </c>
      <c r="B2069" s="317"/>
      <c r="C2069" s="318"/>
      <c r="D2069" s="318"/>
      <c r="E2069" s="319"/>
    </row>
    <row r="2070" spans="1:5" ht="21.95" customHeight="1" thickBot="1">
      <c r="A2070" s="10">
        <f>'اسماء العملاء'!A896</f>
        <v>0</v>
      </c>
      <c r="B2070" s="317"/>
      <c r="C2070" s="318"/>
      <c r="D2070" s="318"/>
      <c r="E2070" s="319"/>
    </row>
    <row r="2071" spans="1:5" ht="21.95" customHeight="1" thickBot="1">
      <c r="A2071" s="10">
        <f>'اسماء العملاء'!A897</f>
        <v>0</v>
      </c>
      <c r="B2071" s="317"/>
      <c r="C2071" s="318"/>
      <c r="D2071" s="318"/>
      <c r="E2071" s="319"/>
    </row>
    <row r="2072" spans="1:5" ht="21.95" customHeight="1" thickBot="1">
      <c r="A2072" s="10">
        <f>'اسماء العملاء'!A898</f>
        <v>0</v>
      </c>
      <c r="B2072" s="317"/>
      <c r="C2072" s="318"/>
      <c r="D2072" s="318"/>
      <c r="E2072" s="319"/>
    </row>
    <row r="2073" spans="1:5" ht="21.95" customHeight="1" thickBot="1">
      <c r="A2073" s="10">
        <f>'اسماء العملاء'!A899</f>
        <v>0</v>
      </c>
      <c r="B2073" s="317"/>
      <c r="C2073" s="318"/>
      <c r="D2073" s="318"/>
      <c r="E2073" s="319"/>
    </row>
    <row r="2074" spans="1:5" ht="21.95" customHeight="1" thickBot="1">
      <c r="A2074" s="10">
        <f>'اسماء العملاء'!A900</f>
        <v>0</v>
      </c>
      <c r="B2074" s="317"/>
      <c r="C2074" s="318"/>
      <c r="D2074" s="318"/>
      <c r="E2074" s="319"/>
    </row>
    <row r="2075" spans="1:5" ht="21.95" customHeight="1" thickBot="1">
      <c r="A2075" s="10">
        <f>'اسماء العملاء'!A901</f>
        <v>0</v>
      </c>
      <c r="B2075" s="317"/>
      <c r="C2075" s="318"/>
      <c r="D2075" s="318"/>
      <c r="E2075" s="319"/>
    </row>
    <row r="2076" spans="1:5" ht="21.95" customHeight="1" thickBot="1">
      <c r="A2076" s="10">
        <f>'اسماء العملاء'!A902</f>
        <v>0</v>
      </c>
      <c r="B2076" s="317"/>
      <c r="C2076" s="318"/>
      <c r="D2076" s="318"/>
      <c r="E2076" s="319"/>
    </row>
    <row r="2077" spans="1:5" ht="21.95" customHeight="1" thickBot="1">
      <c r="A2077" s="10">
        <f>'اسماء العملاء'!A903</f>
        <v>0</v>
      </c>
      <c r="B2077" s="317"/>
      <c r="C2077" s="318"/>
      <c r="D2077" s="318"/>
      <c r="E2077" s="319"/>
    </row>
    <row r="2078" spans="1:5" ht="21.95" customHeight="1" thickBot="1">
      <c r="A2078" s="10">
        <f>'اسماء العملاء'!A904</f>
        <v>0</v>
      </c>
      <c r="B2078" s="317"/>
      <c r="C2078" s="318"/>
      <c r="D2078" s="318"/>
      <c r="E2078" s="319"/>
    </row>
    <row r="2079" spans="1:5" ht="21.95" customHeight="1" thickBot="1">
      <c r="A2079" s="10">
        <f>'اسماء العملاء'!A905</f>
        <v>0</v>
      </c>
      <c r="B2079" s="317"/>
      <c r="C2079" s="318"/>
      <c r="D2079" s="318"/>
      <c r="E2079" s="319"/>
    </row>
    <row r="2080" spans="1:5" ht="21.95" customHeight="1" thickBot="1">
      <c r="A2080" s="10">
        <f>'اسماء العملاء'!A906</f>
        <v>0</v>
      </c>
      <c r="B2080" s="317"/>
      <c r="C2080" s="318"/>
      <c r="D2080" s="318"/>
      <c r="E2080" s="319"/>
    </row>
    <row r="2081" spans="1:5" ht="21.95" customHeight="1" thickBot="1">
      <c r="A2081" s="10">
        <f>'اسماء العملاء'!A907</f>
        <v>0</v>
      </c>
      <c r="B2081" s="317"/>
      <c r="C2081" s="318"/>
      <c r="D2081" s="318"/>
      <c r="E2081" s="319"/>
    </row>
    <row r="2082" spans="1:5" ht="21.95" customHeight="1" thickBot="1">
      <c r="A2082" s="10">
        <f>'اسماء العملاء'!A908</f>
        <v>0</v>
      </c>
      <c r="B2082" s="317"/>
      <c r="C2082" s="318"/>
      <c r="D2082" s="318"/>
      <c r="E2082" s="319"/>
    </row>
    <row r="2083" spans="1:5" ht="21.95" customHeight="1" thickBot="1">
      <c r="A2083" s="10">
        <f>'اسماء العملاء'!A909</f>
        <v>0</v>
      </c>
      <c r="B2083" s="317"/>
      <c r="C2083" s="318"/>
      <c r="D2083" s="318"/>
      <c r="E2083" s="319"/>
    </row>
    <row r="2084" spans="1:5" ht="21.95" customHeight="1" thickBot="1">
      <c r="A2084" s="10">
        <f>'اسماء العملاء'!A910</f>
        <v>0</v>
      </c>
      <c r="B2084" s="317"/>
      <c r="C2084" s="318"/>
      <c r="D2084" s="318"/>
      <c r="E2084" s="319"/>
    </row>
    <row r="2085" spans="1:5" ht="21.95" customHeight="1" thickBot="1">
      <c r="A2085" s="10">
        <f>'اسماء العملاء'!A911</f>
        <v>0</v>
      </c>
      <c r="B2085" s="317"/>
      <c r="C2085" s="318"/>
      <c r="D2085" s="318"/>
      <c r="E2085" s="319"/>
    </row>
    <row r="2086" spans="1:5" ht="21.95" customHeight="1" thickBot="1">
      <c r="A2086" s="10">
        <f>'اسماء العملاء'!A912</f>
        <v>0</v>
      </c>
      <c r="B2086" s="317"/>
      <c r="C2086" s="318"/>
      <c r="D2086" s="318"/>
      <c r="E2086" s="319"/>
    </row>
    <row r="2087" spans="1:5" ht="21.95" customHeight="1" thickBot="1">
      <c r="A2087" s="10">
        <f>'اسماء العملاء'!A913</f>
        <v>0</v>
      </c>
      <c r="B2087" s="317"/>
      <c r="C2087" s="318"/>
      <c r="D2087" s="318"/>
      <c r="E2087" s="319"/>
    </row>
    <row r="2088" spans="1:5" ht="21.95" customHeight="1" thickBot="1">
      <c r="A2088" s="10">
        <f>'اسماء العملاء'!A914</f>
        <v>0</v>
      </c>
      <c r="B2088" s="317"/>
      <c r="C2088" s="318"/>
      <c r="D2088" s="318"/>
      <c r="E2088" s="319"/>
    </row>
    <row r="2089" spans="1:5" ht="21.95" customHeight="1" thickBot="1">
      <c r="A2089" s="10">
        <f>'اسماء العملاء'!A915</f>
        <v>0</v>
      </c>
      <c r="B2089" s="317"/>
      <c r="C2089" s="318"/>
      <c r="D2089" s="318"/>
      <c r="E2089" s="319"/>
    </row>
    <row r="2090" spans="1:5" ht="21.95" customHeight="1" thickBot="1">
      <c r="A2090" s="10">
        <f>'اسماء العملاء'!A916</f>
        <v>0</v>
      </c>
      <c r="B2090" s="317"/>
      <c r="C2090" s="318"/>
      <c r="D2090" s="318"/>
      <c r="E2090" s="319"/>
    </row>
    <row r="2091" spans="1:5" ht="21.95" customHeight="1" thickBot="1">
      <c r="A2091" s="10">
        <f>'اسماء العملاء'!A917</f>
        <v>0</v>
      </c>
      <c r="B2091" s="317"/>
      <c r="C2091" s="318"/>
      <c r="D2091" s="318"/>
      <c r="E2091" s="319"/>
    </row>
    <row r="2092" spans="1:5" ht="21.95" customHeight="1" thickBot="1">
      <c r="A2092" s="10">
        <f>'اسماء العملاء'!A918</f>
        <v>0</v>
      </c>
      <c r="B2092" s="317"/>
      <c r="C2092" s="318"/>
      <c r="D2092" s="318"/>
      <c r="E2092" s="319"/>
    </row>
    <row r="2093" spans="1:5" ht="21.95" customHeight="1" thickBot="1">
      <c r="A2093" s="10">
        <f>'اسماء العملاء'!A919</f>
        <v>0</v>
      </c>
      <c r="B2093" s="317"/>
      <c r="C2093" s="318"/>
      <c r="D2093" s="318"/>
      <c r="E2093" s="319"/>
    </row>
    <row r="2094" spans="1:5" ht="21.95" customHeight="1" thickBot="1">
      <c r="A2094" s="10">
        <f>'اسماء العملاء'!A920</f>
        <v>0</v>
      </c>
      <c r="B2094" s="317"/>
      <c r="C2094" s="318"/>
      <c r="D2094" s="318"/>
      <c r="E2094" s="319"/>
    </row>
    <row r="2095" spans="1:5" ht="21.95" customHeight="1" thickBot="1">
      <c r="A2095" s="10">
        <f>'اسماء العملاء'!A921</f>
        <v>0</v>
      </c>
      <c r="B2095" s="317"/>
      <c r="C2095" s="318"/>
      <c r="D2095" s="318"/>
      <c r="E2095" s="319"/>
    </row>
    <row r="2096" spans="1:5" ht="21.95" customHeight="1" thickBot="1">
      <c r="A2096" s="10">
        <f>'اسماء العملاء'!A922</f>
        <v>0</v>
      </c>
      <c r="B2096" s="317"/>
      <c r="C2096" s="318"/>
      <c r="D2096" s="318"/>
      <c r="E2096" s="319"/>
    </row>
    <row r="2097" spans="1:5" ht="21.95" customHeight="1" thickBot="1">
      <c r="A2097" s="10">
        <f>'اسماء العملاء'!A923</f>
        <v>0</v>
      </c>
      <c r="B2097" s="317"/>
      <c r="C2097" s="318"/>
      <c r="D2097" s="318"/>
      <c r="E2097" s="319"/>
    </row>
    <row r="2098" spans="1:5" ht="21.95" customHeight="1" thickBot="1">
      <c r="A2098" s="10">
        <f>'اسماء العملاء'!A924</f>
        <v>0</v>
      </c>
      <c r="B2098" s="317"/>
      <c r="C2098" s="318"/>
      <c r="D2098" s="318"/>
      <c r="E2098" s="319"/>
    </row>
    <row r="2099" spans="1:5" ht="21.95" customHeight="1" thickBot="1">
      <c r="A2099" s="10">
        <f>'اسماء العملاء'!A925</f>
        <v>0</v>
      </c>
      <c r="B2099" s="317"/>
      <c r="C2099" s="318"/>
      <c r="D2099" s="318"/>
      <c r="E2099" s="319"/>
    </row>
    <row r="2100" spans="1:5" ht="21.95" customHeight="1" thickBot="1">
      <c r="A2100" s="10">
        <f>'اسماء العملاء'!A926</f>
        <v>0</v>
      </c>
      <c r="B2100" s="317"/>
      <c r="C2100" s="318"/>
      <c r="D2100" s="318"/>
      <c r="E2100" s="319"/>
    </row>
    <row r="2101" spans="1:5" ht="21.95" customHeight="1" thickBot="1">
      <c r="A2101" s="10">
        <f>'اسماء العملاء'!A927</f>
        <v>0</v>
      </c>
      <c r="B2101" s="317"/>
      <c r="C2101" s="318"/>
      <c r="D2101" s="318"/>
      <c r="E2101" s="319"/>
    </row>
    <row r="2102" spans="1:5" ht="21.95" customHeight="1" thickBot="1">
      <c r="A2102" s="10">
        <f>'اسماء العملاء'!A928</f>
        <v>0</v>
      </c>
      <c r="B2102" s="317"/>
      <c r="C2102" s="318"/>
      <c r="D2102" s="318"/>
      <c r="E2102" s="319"/>
    </row>
    <row r="2103" spans="1:5" ht="21.95" customHeight="1" thickBot="1">
      <c r="A2103" s="10">
        <f>'اسماء العملاء'!A929</f>
        <v>0</v>
      </c>
      <c r="B2103" s="317"/>
      <c r="C2103" s="318"/>
      <c r="D2103" s="318"/>
      <c r="E2103" s="319"/>
    </row>
    <row r="2104" spans="1:5" ht="21.95" customHeight="1" thickBot="1">
      <c r="A2104" s="10">
        <f>'اسماء العملاء'!A930</f>
        <v>0</v>
      </c>
      <c r="B2104" s="317"/>
      <c r="C2104" s="318"/>
      <c r="D2104" s="318"/>
      <c r="E2104" s="319"/>
    </row>
    <row r="2105" spans="1:5" ht="21.95" customHeight="1" thickBot="1">
      <c r="A2105" s="10">
        <f>'اسماء العملاء'!A931</f>
        <v>0</v>
      </c>
      <c r="B2105" s="317"/>
      <c r="C2105" s="318"/>
      <c r="D2105" s="318"/>
      <c r="E2105" s="319"/>
    </row>
    <row r="2106" spans="1:5" ht="21.95" customHeight="1" thickBot="1">
      <c r="A2106" s="10">
        <f>'اسماء العملاء'!A932</f>
        <v>0</v>
      </c>
      <c r="B2106" s="317"/>
      <c r="C2106" s="318"/>
      <c r="D2106" s="318"/>
      <c r="E2106" s="319"/>
    </row>
    <row r="2107" spans="1:5" ht="21.95" customHeight="1" thickBot="1">
      <c r="A2107" s="10">
        <f>'اسماء العملاء'!A933</f>
        <v>0</v>
      </c>
      <c r="B2107" s="317"/>
      <c r="C2107" s="318"/>
      <c r="D2107" s="318"/>
      <c r="E2107" s="319"/>
    </row>
    <row r="2108" spans="1:5" ht="21.95" customHeight="1" thickBot="1">
      <c r="A2108" s="10">
        <f>'اسماء العملاء'!A934</f>
        <v>0</v>
      </c>
      <c r="B2108" s="317"/>
      <c r="C2108" s="318"/>
      <c r="D2108" s="318"/>
      <c r="E2108" s="319"/>
    </row>
    <row r="2109" spans="1:5" ht="21.95" customHeight="1" thickBot="1">
      <c r="A2109" s="10">
        <f>'اسماء العملاء'!A935</f>
        <v>0</v>
      </c>
      <c r="B2109" s="317"/>
      <c r="C2109" s="318"/>
      <c r="D2109" s="318"/>
      <c r="E2109" s="319"/>
    </row>
    <row r="2110" spans="1:5" ht="21.95" customHeight="1" thickBot="1">
      <c r="A2110" s="10">
        <f>'اسماء العملاء'!A936</f>
        <v>0</v>
      </c>
      <c r="B2110" s="317"/>
      <c r="C2110" s="318"/>
      <c r="D2110" s="318"/>
      <c r="E2110" s="319"/>
    </row>
    <row r="2111" spans="1:5" ht="21.95" customHeight="1" thickBot="1">
      <c r="A2111" s="10">
        <f>'اسماء العملاء'!A937</f>
        <v>0</v>
      </c>
      <c r="B2111" s="317"/>
      <c r="C2111" s="318"/>
      <c r="D2111" s="318"/>
      <c r="E2111" s="319"/>
    </row>
    <row r="2112" spans="1:5" ht="21.95" customHeight="1" thickBot="1">
      <c r="A2112" s="10">
        <f>'اسماء العملاء'!A938</f>
        <v>0</v>
      </c>
      <c r="B2112" s="317"/>
      <c r="C2112" s="318"/>
      <c r="D2112" s="318"/>
      <c r="E2112" s="319"/>
    </row>
    <row r="2113" spans="1:5" ht="21.95" customHeight="1" thickBot="1">
      <c r="A2113" s="10">
        <f>'اسماء العملاء'!A939</f>
        <v>0</v>
      </c>
      <c r="B2113" s="317"/>
      <c r="C2113" s="318"/>
      <c r="D2113" s="318"/>
      <c r="E2113" s="319"/>
    </row>
    <row r="2114" spans="1:5" ht="21.95" customHeight="1" thickBot="1">
      <c r="A2114" s="10">
        <f>'اسماء العملاء'!A940</f>
        <v>0</v>
      </c>
      <c r="B2114" s="317"/>
      <c r="C2114" s="318"/>
      <c r="D2114" s="318"/>
      <c r="E2114" s="319"/>
    </row>
    <row r="2115" spans="1:5" ht="21.95" customHeight="1" thickBot="1">
      <c r="A2115" s="10">
        <f>'اسماء العملاء'!A941</f>
        <v>0</v>
      </c>
      <c r="B2115" s="317"/>
      <c r="C2115" s="318"/>
      <c r="D2115" s="318"/>
      <c r="E2115" s="319"/>
    </row>
    <row r="2116" spans="1:5" ht="21.95" customHeight="1" thickBot="1">
      <c r="A2116" s="10">
        <f>'اسماء العملاء'!A942</f>
        <v>0</v>
      </c>
      <c r="B2116" s="317"/>
      <c r="C2116" s="318"/>
      <c r="D2116" s="318"/>
      <c r="E2116" s="319"/>
    </row>
    <row r="2117" spans="1:5" ht="21.95" customHeight="1" thickBot="1">
      <c r="A2117" s="10">
        <f>'اسماء العملاء'!A943</f>
        <v>0</v>
      </c>
      <c r="B2117" s="317"/>
      <c r="C2117" s="318"/>
      <c r="D2117" s="318"/>
      <c r="E2117" s="319"/>
    </row>
    <row r="2118" spans="1:5" ht="21.95" customHeight="1" thickBot="1">
      <c r="A2118" s="10">
        <f>'اسماء العملاء'!A944</f>
        <v>0</v>
      </c>
      <c r="B2118" s="317"/>
      <c r="C2118" s="318"/>
      <c r="D2118" s="318"/>
      <c r="E2118" s="319"/>
    </row>
    <row r="2119" spans="1:5" ht="21.95" customHeight="1" thickBot="1">
      <c r="A2119" s="10">
        <f>'اسماء العملاء'!A945</f>
        <v>0</v>
      </c>
      <c r="B2119" s="317"/>
      <c r="C2119" s="318"/>
      <c r="D2119" s="318"/>
      <c r="E2119" s="319"/>
    </row>
    <row r="2120" spans="1:5" ht="21.95" customHeight="1" thickBot="1">
      <c r="A2120" s="10">
        <f>'اسماء العملاء'!A946</f>
        <v>0</v>
      </c>
      <c r="B2120" s="317"/>
      <c r="C2120" s="318"/>
      <c r="D2120" s="318"/>
      <c r="E2120" s="319"/>
    </row>
    <row r="2121" spans="1:5" ht="21.95" customHeight="1" thickBot="1">
      <c r="A2121" s="10">
        <f>'اسماء العملاء'!A947</f>
        <v>0</v>
      </c>
      <c r="B2121" s="317"/>
      <c r="C2121" s="318"/>
      <c r="D2121" s="318"/>
      <c r="E2121" s="319"/>
    </row>
    <row r="2122" spans="1:5" ht="21.95" customHeight="1" thickBot="1">
      <c r="A2122" s="10">
        <f>'اسماء العملاء'!A948</f>
        <v>0</v>
      </c>
      <c r="B2122" s="317"/>
      <c r="C2122" s="318"/>
      <c r="D2122" s="318"/>
      <c r="E2122" s="319"/>
    </row>
    <row r="2123" spans="1:5" ht="21.95" customHeight="1" thickBot="1">
      <c r="A2123" s="10">
        <f>'اسماء العملاء'!A949</f>
        <v>0</v>
      </c>
      <c r="B2123" s="317"/>
      <c r="C2123" s="318"/>
      <c r="D2123" s="318"/>
      <c r="E2123" s="319"/>
    </row>
    <row r="2124" spans="1:5" ht="21.95" customHeight="1" thickBot="1">
      <c r="A2124" s="10">
        <f>'اسماء العملاء'!A950</f>
        <v>0</v>
      </c>
      <c r="B2124" s="317"/>
      <c r="C2124" s="318"/>
      <c r="D2124" s="318"/>
      <c r="E2124" s="319"/>
    </row>
    <row r="2125" spans="1:5" ht="21.95" customHeight="1" thickBot="1">
      <c r="A2125" s="10">
        <f>'اسماء العملاء'!A951</f>
        <v>0</v>
      </c>
      <c r="B2125" s="317"/>
      <c r="C2125" s="318"/>
      <c r="D2125" s="318"/>
      <c r="E2125" s="319"/>
    </row>
    <row r="2126" spans="1:5" ht="21.95" customHeight="1" thickBot="1">
      <c r="A2126" s="10">
        <f>'اسماء العملاء'!A952</f>
        <v>0</v>
      </c>
      <c r="B2126" s="317"/>
      <c r="C2126" s="318"/>
      <c r="D2126" s="318"/>
      <c r="E2126" s="319"/>
    </row>
    <row r="2127" spans="1:5" ht="21.95" customHeight="1" thickBot="1">
      <c r="A2127" s="10">
        <f>'اسماء العملاء'!A953</f>
        <v>0</v>
      </c>
      <c r="B2127" s="317"/>
      <c r="C2127" s="318"/>
      <c r="D2127" s="318"/>
      <c r="E2127" s="319"/>
    </row>
    <row r="2128" spans="1:5" ht="21.95" customHeight="1" thickBot="1">
      <c r="A2128" s="10">
        <f>'اسماء العملاء'!A954</f>
        <v>0</v>
      </c>
      <c r="B2128" s="317"/>
      <c r="C2128" s="318"/>
      <c r="D2128" s="318"/>
      <c r="E2128" s="319"/>
    </row>
    <row r="2129" spans="1:5" ht="21.95" customHeight="1" thickBot="1">
      <c r="A2129" s="10">
        <f>'اسماء العملاء'!A955</f>
        <v>0</v>
      </c>
      <c r="B2129" s="317"/>
      <c r="C2129" s="318"/>
      <c r="D2129" s="318"/>
      <c r="E2129" s="319"/>
    </row>
    <row r="2130" spans="1:5" ht="21.95" customHeight="1" thickBot="1">
      <c r="A2130" s="10">
        <f>'اسماء العملاء'!A956</f>
        <v>0</v>
      </c>
      <c r="B2130" s="317"/>
      <c r="C2130" s="318"/>
      <c r="D2130" s="318"/>
      <c r="E2130" s="319"/>
    </row>
    <row r="2131" spans="1:5" ht="21.95" customHeight="1" thickBot="1">
      <c r="A2131" s="10">
        <f>'اسماء العملاء'!A957</f>
        <v>0</v>
      </c>
      <c r="B2131" s="317"/>
      <c r="C2131" s="318"/>
      <c r="D2131" s="318"/>
      <c r="E2131" s="319"/>
    </row>
    <row r="2132" spans="1:5" ht="21.95" customHeight="1" thickBot="1">
      <c r="A2132" s="10">
        <f>'اسماء العملاء'!A958</f>
        <v>0</v>
      </c>
      <c r="B2132" s="317"/>
      <c r="C2132" s="318"/>
      <c r="D2132" s="318"/>
      <c r="E2132" s="319"/>
    </row>
    <row r="2133" spans="1:5" ht="21.95" customHeight="1" thickBot="1">
      <c r="A2133" s="10">
        <f>'اسماء العملاء'!A959</f>
        <v>0</v>
      </c>
      <c r="B2133" s="317"/>
      <c r="C2133" s="318"/>
      <c r="D2133" s="318"/>
      <c r="E2133" s="319"/>
    </row>
    <row r="2134" spans="1:5" ht="21.95" customHeight="1" thickBot="1">
      <c r="A2134" s="10">
        <f>'اسماء العملاء'!A960</f>
        <v>0</v>
      </c>
      <c r="B2134" s="317"/>
      <c r="C2134" s="318"/>
      <c r="D2134" s="318"/>
      <c r="E2134" s="319"/>
    </row>
    <row r="2135" spans="1:5" ht="21.95" customHeight="1" thickBot="1">
      <c r="A2135" s="10">
        <f>'اسماء العملاء'!A961</f>
        <v>0</v>
      </c>
      <c r="B2135" s="317"/>
      <c r="C2135" s="318"/>
      <c r="D2135" s="318"/>
      <c r="E2135" s="319"/>
    </row>
    <row r="2136" spans="1:5" ht="21.95" customHeight="1" thickBot="1">
      <c r="A2136" s="10">
        <f>'اسماء العملاء'!A962</f>
        <v>0</v>
      </c>
      <c r="B2136" s="317"/>
      <c r="C2136" s="318"/>
      <c r="D2136" s="318"/>
      <c r="E2136" s="319"/>
    </row>
    <row r="2137" spans="1:5" ht="21.95" customHeight="1" thickBot="1">
      <c r="A2137" s="10">
        <f>'اسماء العملاء'!A963</f>
        <v>0</v>
      </c>
      <c r="B2137" s="317"/>
      <c r="C2137" s="318"/>
      <c r="D2137" s="318"/>
      <c r="E2137" s="319"/>
    </row>
    <row r="2138" spans="1:5" ht="21.95" customHeight="1" thickBot="1">
      <c r="A2138" s="10">
        <f>'اسماء العملاء'!A964</f>
        <v>0</v>
      </c>
      <c r="B2138" s="317"/>
      <c r="C2138" s="318"/>
      <c r="D2138" s="318"/>
      <c r="E2138" s="319"/>
    </row>
    <row r="2139" spans="1:5" ht="21.95" customHeight="1" thickBot="1">
      <c r="A2139" s="10">
        <f>'اسماء العملاء'!A965</f>
        <v>0</v>
      </c>
      <c r="B2139" s="317"/>
      <c r="C2139" s="318"/>
      <c r="D2139" s="318"/>
      <c r="E2139" s="319"/>
    </row>
    <row r="2140" spans="1:5" ht="21.95" customHeight="1" thickBot="1">
      <c r="A2140" s="10">
        <f>'اسماء العملاء'!A966</f>
        <v>0</v>
      </c>
      <c r="B2140" s="317"/>
      <c r="C2140" s="318"/>
      <c r="D2140" s="318"/>
      <c r="E2140" s="319"/>
    </row>
    <row r="2141" spans="1:5" ht="21.95" customHeight="1" thickBot="1">
      <c r="A2141" s="10">
        <f>'اسماء العملاء'!A967</f>
        <v>0</v>
      </c>
      <c r="B2141" s="317"/>
      <c r="C2141" s="318"/>
      <c r="D2141" s="318"/>
      <c r="E2141" s="319"/>
    </row>
    <row r="2142" spans="1:5" ht="21.95" customHeight="1" thickBot="1">
      <c r="A2142" s="10">
        <f>'اسماء العملاء'!A968</f>
        <v>0</v>
      </c>
      <c r="B2142" s="317"/>
      <c r="C2142" s="318"/>
      <c r="D2142" s="318"/>
      <c r="E2142" s="319"/>
    </row>
    <row r="2143" spans="1:5" ht="21.95" customHeight="1" thickBot="1">
      <c r="A2143" s="10">
        <f>'اسماء العملاء'!A969</f>
        <v>0</v>
      </c>
      <c r="B2143" s="317"/>
      <c r="C2143" s="318"/>
      <c r="D2143" s="318"/>
      <c r="E2143" s="319"/>
    </row>
    <row r="2144" spans="1:5" ht="21.95" customHeight="1" thickBot="1">
      <c r="A2144" s="10">
        <f>'اسماء العملاء'!A970</f>
        <v>0</v>
      </c>
      <c r="B2144" s="317"/>
      <c r="C2144" s="318"/>
      <c r="D2144" s="318"/>
      <c r="E2144" s="319"/>
    </row>
    <row r="2145" spans="1:5" ht="21.95" customHeight="1" thickBot="1">
      <c r="A2145" s="10">
        <f>'اسماء العملاء'!A971</f>
        <v>0</v>
      </c>
      <c r="B2145" s="317"/>
      <c r="C2145" s="318"/>
      <c r="D2145" s="318"/>
      <c r="E2145" s="319"/>
    </row>
    <row r="2146" spans="1:5" ht="21.95" customHeight="1" thickBot="1">
      <c r="A2146" s="10">
        <f>'اسماء العملاء'!A972</f>
        <v>0</v>
      </c>
      <c r="B2146" s="317"/>
      <c r="C2146" s="318"/>
      <c r="D2146" s="318"/>
      <c r="E2146" s="319"/>
    </row>
    <row r="2147" spans="1:5" ht="21.95" customHeight="1" thickBot="1">
      <c r="A2147" s="10">
        <f>'اسماء العملاء'!A973</f>
        <v>0</v>
      </c>
      <c r="B2147" s="317"/>
      <c r="C2147" s="318"/>
      <c r="D2147" s="318"/>
      <c r="E2147" s="319"/>
    </row>
    <row r="2148" spans="1:5" ht="21.95" customHeight="1" thickBot="1">
      <c r="A2148" s="10">
        <f>'اسماء العملاء'!A974</f>
        <v>0</v>
      </c>
      <c r="B2148" s="317"/>
      <c r="C2148" s="318"/>
      <c r="D2148" s="318"/>
      <c r="E2148" s="319"/>
    </row>
    <row r="2149" spans="1:5" ht="21.95" customHeight="1" thickBot="1">
      <c r="A2149" s="10">
        <f>'اسماء العملاء'!A975</f>
        <v>0</v>
      </c>
      <c r="B2149" s="317"/>
      <c r="C2149" s="318"/>
      <c r="D2149" s="318"/>
      <c r="E2149" s="319"/>
    </row>
    <row r="2150" spans="1:5" ht="21.95" customHeight="1" thickBot="1">
      <c r="A2150" s="10">
        <f>'اسماء العملاء'!A976</f>
        <v>0</v>
      </c>
      <c r="B2150" s="317"/>
      <c r="C2150" s="318"/>
      <c r="D2150" s="318"/>
      <c r="E2150" s="319"/>
    </row>
    <row r="2151" spans="1:5" ht="21.95" customHeight="1" thickBot="1">
      <c r="A2151" s="10">
        <f>'اسماء العملاء'!A977</f>
        <v>0</v>
      </c>
      <c r="B2151" s="317"/>
      <c r="C2151" s="318"/>
      <c r="D2151" s="318"/>
      <c r="E2151" s="319"/>
    </row>
    <row r="2152" spans="1:5" ht="21.95" customHeight="1" thickBot="1">
      <c r="A2152" s="10">
        <f>'اسماء العملاء'!A978</f>
        <v>0</v>
      </c>
      <c r="B2152" s="317"/>
      <c r="C2152" s="318"/>
      <c r="D2152" s="318"/>
      <c r="E2152" s="319"/>
    </row>
    <row r="2153" spans="1:5" ht="21.95" customHeight="1" thickBot="1">
      <c r="A2153" s="10">
        <f>'اسماء العملاء'!A979</f>
        <v>0</v>
      </c>
      <c r="B2153" s="317"/>
      <c r="C2153" s="318"/>
      <c r="D2153" s="318"/>
      <c r="E2153" s="319"/>
    </row>
    <row r="2154" spans="1:5" ht="21.95" customHeight="1" thickBot="1">
      <c r="A2154" s="10">
        <f>'اسماء العملاء'!A980</f>
        <v>0</v>
      </c>
      <c r="B2154" s="317"/>
      <c r="C2154" s="318"/>
      <c r="D2154" s="318"/>
      <c r="E2154" s="319"/>
    </row>
    <row r="2155" spans="1:5" ht="21.95" customHeight="1" thickBot="1">
      <c r="A2155" s="10">
        <f>'اسماء العملاء'!A981</f>
        <v>0</v>
      </c>
      <c r="B2155" s="317"/>
      <c r="C2155" s="318"/>
      <c r="D2155" s="318"/>
      <c r="E2155" s="319"/>
    </row>
    <row r="2156" spans="1:5" ht="21.95" customHeight="1" thickBot="1">
      <c r="A2156" s="10">
        <f>'اسماء العملاء'!A982</f>
        <v>0</v>
      </c>
      <c r="B2156" s="317"/>
      <c r="C2156" s="318"/>
      <c r="D2156" s="318"/>
      <c r="E2156" s="319"/>
    </row>
    <row r="2157" spans="1:5" ht="21.95" customHeight="1" thickBot="1">
      <c r="A2157" s="10">
        <f>'اسماء العملاء'!A983</f>
        <v>0</v>
      </c>
      <c r="B2157" s="317"/>
      <c r="C2157" s="318"/>
      <c r="D2157" s="318"/>
      <c r="E2157" s="319"/>
    </row>
    <row r="2158" spans="1:5" ht="21.95" customHeight="1" thickBot="1">
      <c r="A2158" s="10">
        <f>'اسماء العملاء'!A984</f>
        <v>0</v>
      </c>
      <c r="B2158" s="317"/>
      <c r="C2158" s="318"/>
      <c r="D2158" s="318"/>
      <c r="E2158" s="319"/>
    </row>
    <row r="2159" spans="1:5" ht="21.95" customHeight="1" thickBot="1">
      <c r="A2159" s="10">
        <f>'اسماء العملاء'!A985</f>
        <v>0</v>
      </c>
      <c r="B2159" s="317"/>
      <c r="C2159" s="318"/>
      <c r="D2159" s="318"/>
      <c r="E2159" s="319"/>
    </row>
    <row r="2160" spans="1:5" ht="21.95" customHeight="1" thickBot="1">
      <c r="A2160" s="10">
        <f>'اسماء العملاء'!A986</f>
        <v>0</v>
      </c>
      <c r="B2160" s="317"/>
      <c r="C2160" s="318"/>
      <c r="D2160" s="318"/>
      <c r="E2160" s="319"/>
    </row>
    <row r="2161" spans="1:5" ht="21.95" customHeight="1" thickBot="1">
      <c r="A2161" s="10">
        <f>'اسماء العملاء'!A987</f>
        <v>0</v>
      </c>
      <c r="B2161" s="317"/>
      <c r="C2161" s="318"/>
      <c r="D2161" s="318"/>
      <c r="E2161" s="319"/>
    </row>
    <row r="2162" spans="1:5" ht="21.95" customHeight="1" thickBot="1">
      <c r="A2162" s="10">
        <f>'اسماء العملاء'!A988</f>
        <v>0</v>
      </c>
      <c r="B2162" s="317"/>
      <c r="C2162" s="318"/>
      <c r="D2162" s="318"/>
      <c r="E2162" s="319"/>
    </row>
    <row r="2163" spans="1:5" ht="21.95" customHeight="1" thickBot="1">
      <c r="A2163" s="10">
        <f>'اسماء العملاء'!A989</f>
        <v>0</v>
      </c>
      <c r="B2163" s="317"/>
      <c r="C2163" s="318"/>
      <c r="D2163" s="318"/>
      <c r="E2163" s="319"/>
    </row>
    <row r="2164" spans="1:5" ht="21.95" customHeight="1" thickBot="1">
      <c r="A2164" s="10">
        <f>'اسماء العملاء'!A990</f>
        <v>0</v>
      </c>
      <c r="B2164" s="317"/>
      <c r="C2164" s="318"/>
      <c r="D2164" s="318"/>
      <c r="E2164" s="319"/>
    </row>
    <row r="2165" spans="1:5" ht="21.95" customHeight="1" thickBot="1">
      <c r="A2165" s="10">
        <f>'اسماء العملاء'!A991</f>
        <v>0</v>
      </c>
      <c r="B2165" s="317"/>
      <c r="C2165" s="318"/>
      <c r="D2165" s="318"/>
      <c r="E2165" s="319"/>
    </row>
    <row r="2166" spans="1:5" ht="21.95" customHeight="1" thickBot="1">
      <c r="A2166" s="10">
        <f>'اسماء العملاء'!A992</f>
        <v>0</v>
      </c>
      <c r="B2166" s="317"/>
      <c r="C2166" s="318"/>
      <c r="D2166" s="318"/>
      <c r="E2166" s="319"/>
    </row>
    <row r="2167" spans="1:5" ht="21.95" customHeight="1" thickBot="1">
      <c r="A2167" s="10">
        <f>'اسماء العملاء'!A993</f>
        <v>0</v>
      </c>
      <c r="B2167" s="317"/>
      <c r="C2167" s="318"/>
      <c r="D2167" s="318"/>
      <c r="E2167" s="319"/>
    </row>
    <row r="2168" spans="1:5" ht="21.95" customHeight="1" thickBot="1">
      <c r="A2168" s="10">
        <f>'اسماء العملاء'!A994</f>
        <v>0</v>
      </c>
      <c r="B2168" s="317"/>
      <c r="C2168" s="318"/>
      <c r="D2168" s="318"/>
      <c r="E2168" s="319"/>
    </row>
    <row r="2169" spans="1:5" ht="21.95" customHeight="1" thickBot="1">
      <c r="A2169" s="10">
        <f>'اسماء العملاء'!A995</f>
        <v>0</v>
      </c>
      <c r="B2169" s="317"/>
      <c r="C2169" s="318"/>
      <c r="D2169" s="318"/>
      <c r="E2169" s="319"/>
    </row>
    <row r="2170" spans="1:5" ht="21.95" customHeight="1" thickBot="1">
      <c r="A2170" s="10">
        <f>'اسماء العملاء'!A996</f>
        <v>0</v>
      </c>
      <c r="B2170" s="317"/>
      <c r="C2170" s="318"/>
      <c r="D2170" s="318"/>
      <c r="E2170" s="319"/>
    </row>
    <row r="2171" spans="1:5" ht="21.95" customHeight="1" thickBot="1">
      <c r="A2171" s="10">
        <f>'اسماء العملاء'!A997</f>
        <v>0</v>
      </c>
      <c r="B2171" s="317"/>
      <c r="C2171" s="318"/>
      <c r="D2171" s="318"/>
      <c r="E2171" s="319"/>
    </row>
    <row r="2172" spans="1:5" ht="21.95" customHeight="1" thickBot="1">
      <c r="A2172" s="10">
        <f>'اسماء العملاء'!A998</f>
        <v>0</v>
      </c>
      <c r="B2172" s="317"/>
      <c r="C2172" s="318"/>
      <c r="D2172" s="318"/>
      <c r="E2172" s="319"/>
    </row>
    <row r="2173" spans="1:5" ht="21.95" customHeight="1" thickBot="1">
      <c r="A2173" s="10">
        <f>'اسماء العملاء'!A999</f>
        <v>0</v>
      </c>
      <c r="B2173" s="317"/>
      <c r="C2173" s="318"/>
      <c r="D2173" s="318"/>
      <c r="E2173" s="319"/>
    </row>
    <row r="2174" spans="1:5" ht="21.95" customHeight="1" thickBot="1">
      <c r="A2174" s="10">
        <f>'اسماء العملاء'!A1000</f>
        <v>0</v>
      </c>
      <c r="B2174" s="317"/>
      <c r="C2174" s="318"/>
      <c r="D2174" s="318"/>
      <c r="E2174" s="319"/>
    </row>
    <row r="2175" spans="1:5" ht="21.95" customHeight="1" thickBot="1">
      <c r="A2175" s="10">
        <f>'اسماء العملاء'!A1001</f>
        <v>0</v>
      </c>
      <c r="B2175" s="317"/>
      <c r="C2175" s="318"/>
      <c r="D2175" s="318"/>
      <c r="E2175" s="319"/>
    </row>
    <row r="2176" spans="1:5" ht="21.95" customHeight="1" thickBot="1">
      <c r="A2176" s="10">
        <f>'اسماء العملاء'!A1002</f>
        <v>0</v>
      </c>
      <c r="B2176" s="317"/>
      <c r="C2176" s="318"/>
      <c r="D2176" s="318"/>
      <c r="E2176" s="319"/>
    </row>
    <row r="2177" spans="1:5" ht="21.95" customHeight="1" thickBot="1">
      <c r="A2177" s="10">
        <f>'اسماء العملاء'!A1003</f>
        <v>0</v>
      </c>
      <c r="B2177" s="317"/>
      <c r="C2177" s="318"/>
      <c r="D2177" s="318"/>
      <c r="E2177" s="319"/>
    </row>
    <row r="2178" spans="1:5" ht="21.95" customHeight="1" thickBot="1">
      <c r="A2178" s="10">
        <f>'اسماء العملاء'!A1004</f>
        <v>0</v>
      </c>
      <c r="B2178" s="317"/>
      <c r="C2178" s="318"/>
      <c r="D2178" s="318"/>
      <c r="E2178" s="319"/>
    </row>
    <row r="2179" spans="1:5" ht="21.95" customHeight="1" thickBot="1">
      <c r="A2179" s="10">
        <f>'اسماء العملاء'!A1005</f>
        <v>0</v>
      </c>
      <c r="B2179" s="317"/>
      <c r="C2179" s="318"/>
      <c r="D2179" s="318"/>
      <c r="E2179" s="319"/>
    </row>
    <row r="2180" spans="1:5" ht="21.95" customHeight="1" thickBot="1">
      <c r="A2180" s="10">
        <f>'اسماء العملاء'!A1006</f>
        <v>0</v>
      </c>
      <c r="B2180" s="317"/>
      <c r="C2180" s="318"/>
      <c r="D2180" s="318"/>
      <c r="E2180" s="319"/>
    </row>
    <row r="2181" spans="1:5" ht="21.95" customHeight="1" thickBot="1">
      <c r="A2181" s="10">
        <f>'اسماء العملاء'!A1007</f>
        <v>0</v>
      </c>
      <c r="B2181" s="317"/>
      <c r="C2181" s="318"/>
      <c r="D2181" s="318"/>
      <c r="E2181" s="319"/>
    </row>
    <row r="2182" spans="1:5" ht="21.95" customHeight="1" thickBot="1">
      <c r="A2182" s="10">
        <f>'اسماء العملاء'!A1008</f>
        <v>0</v>
      </c>
      <c r="B2182" s="317"/>
      <c r="C2182" s="318"/>
      <c r="D2182" s="318"/>
      <c r="E2182" s="319"/>
    </row>
    <row r="2183" spans="1:5" ht="21.95" customHeight="1" thickBot="1">
      <c r="A2183" s="10">
        <f>'اسماء العملاء'!A1009</f>
        <v>0</v>
      </c>
      <c r="B2183" s="317"/>
      <c r="C2183" s="318"/>
      <c r="D2183" s="318"/>
      <c r="E2183" s="319"/>
    </row>
    <row r="2184" spans="1:5" ht="21.95" customHeight="1" thickBot="1">
      <c r="A2184" s="10">
        <f>'اسماء العملاء'!A1010</f>
        <v>0</v>
      </c>
      <c r="B2184" s="317"/>
      <c r="C2184" s="318"/>
      <c r="D2184" s="318"/>
      <c r="E2184" s="319"/>
    </row>
    <row r="2185" spans="1:5" ht="21.95" customHeight="1" thickBot="1">
      <c r="A2185" s="10">
        <f>'اسماء العملاء'!A1011</f>
        <v>0</v>
      </c>
      <c r="B2185" s="317"/>
      <c r="C2185" s="318"/>
      <c r="D2185" s="318"/>
      <c r="E2185" s="319"/>
    </row>
    <row r="2186" spans="1:5" ht="21.95" customHeight="1" thickBot="1">
      <c r="A2186" s="10">
        <f>'اسماء العملاء'!A1012</f>
        <v>0</v>
      </c>
      <c r="B2186" s="317"/>
      <c r="C2186" s="318"/>
      <c r="D2186" s="318"/>
      <c r="E2186" s="319"/>
    </row>
    <row r="2187" spans="1:5" ht="21.95" customHeight="1" thickBot="1">
      <c r="A2187" s="10">
        <f>'اسماء العملاء'!A1013</f>
        <v>0</v>
      </c>
      <c r="B2187" s="317"/>
      <c r="C2187" s="318"/>
      <c r="D2187" s="318"/>
      <c r="E2187" s="319"/>
    </row>
    <row r="2188" spans="1:5" ht="21.95" customHeight="1" thickBot="1">
      <c r="A2188" s="10">
        <f>'اسماء العملاء'!A1014</f>
        <v>0</v>
      </c>
      <c r="B2188" s="317"/>
      <c r="C2188" s="318"/>
      <c r="D2188" s="318"/>
      <c r="E2188" s="319"/>
    </row>
    <row r="2189" spans="1:5" ht="21.95" customHeight="1" thickBot="1">
      <c r="A2189" s="10">
        <f>'اسماء العملاء'!A1015</f>
        <v>0</v>
      </c>
      <c r="B2189" s="317"/>
      <c r="C2189" s="318"/>
      <c r="D2189" s="318"/>
      <c r="E2189" s="319"/>
    </row>
    <row r="2190" spans="1:5" ht="21.95" customHeight="1" thickBot="1">
      <c r="A2190" s="10">
        <f>'اسماء العملاء'!A1016</f>
        <v>0</v>
      </c>
      <c r="B2190" s="317"/>
      <c r="C2190" s="318"/>
      <c r="D2190" s="318"/>
      <c r="E2190" s="319"/>
    </row>
    <row r="2191" spans="1:5" ht="21.95" customHeight="1" thickBot="1">
      <c r="A2191" s="10">
        <f>'اسماء العملاء'!A1017</f>
        <v>0</v>
      </c>
      <c r="B2191" s="317"/>
      <c r="C2191" s="318"/>
      <c r="D2191" s="318"/>
      <c r="E2191" s="319"/>
    </row>
    <row r="2192" spans="1:5" ht="21.95" customHeight="1" thickBot="1">
      <c r="A2192" s="10">
        <f>'اسماء العملاء'!A1018</f>
        <v>0</v>
      </c>
      <c r="B2192" s="317"/>
      <c r="C2192" s="318"/>
      <c r="D2192" s="318"/>
      <c r="E2192" s="319"/>
    </row>
    <row r="2193" spans="1:5" ht="21.95" customHeight="1" thickBot="1">
      <c r="A2193" s="10">
        <f>'اسماء العملاء'!A1019</f>
        <v>0</v>
      </c>
      <c r="B2193" s="317"/>
      <c r="C2193" s="318"/>
      <c r="D2193" s="318"/>
      <c r="E2193" s="319"/>
    </row>
    <row r="2194" spans="1:5" ht="21.95" customHeight="1" thickBot="1">
      <c r="A2194" s="10">
        <f>'اسماء العملاء'!A1020</f>
        <v>0</v>
      </c>
      <c r="B2194" s="317"/>
      <c r="C2194" s="318"/>
      <c r="D2194" s="318"/>
      <c r="E2194" s="319"/>
    </row>
    <row r="2195" spans="1:5" ht="21.95" customHeight="1" thickBot="1">
      <c r="A2195" s="10">
        <f>'اسماء العملاء'!A1021</f>
        <v>0</v>
      </c>
      <c r="B2195" s="317"/>
      <c r="C2195" s="318"/>
      <c r="D2195" s="318"/>
      <c r="E2195" s="319"/>
    </row>
    <row r="2196" spans="1:5" ht="21.95" customHeight="1" thickBot="1">
      <c r="A2196" s="10">
        <f>'اسماء العملاء'!A1022</f>
        <v>0</v>
      </c>
      <c r="B2196" s="317"/>
      <c r="C2196" s="318"/>
      <c r="D2196" s="318"/>
      <c r="E2196" s="319"/>
    </row>
    <row r="2197" spans="1:5" ht="21.95" customHeight="1" thickBot="1">
      <c r="A2197" s="10">
        <f>'اسماء العملاء'!A1023</f>
        <v>0</v>
      </c>
      <c r="B2197" s="317"/>
      <c r="C2197" s="318"/>
      <c r="D2197" s="318"/>
      <c r="E2197" s="319"/>
    </row>
    <row r="2198" spans="1:5" ht="21.95" customHeight="1" thickBot="1">
      <c r="A2198" s="10">
        <f>'اسماء العملاء'!A1024</f>
        <v>0</v>
      </c>
      <c r="B2198" s="317"/>
      <c r="C2198" s="318"/>
      <c r="D2198" s="318"/>
      <c r="E2198" s="319"/>
    </row>
    <row r="2199" spans="1:5" ht="21.95" customHeight="1" thickBot="1">
      <c r="A2199" s="10">
        <f>'اسماء العملاء'!A1025</f>
        <v>0</v>
      </c>
      <c r="B2199" s="317"/>
      <c r="C2199" s="318"/>
      <c r="D2199" s="318"/>
      <c r="E2199" s="319"/>
    </row>
    <row r="2200" spans="1:5" ht="21.95" customHeight="1" thickBot="1">
      <c r="A2200" s="10">
        <f>'اسماء العملاء'!A1026</f>
        <v>0</v>
      </c>
      <c r="B2200" s="317"/>
      <c r="C2200" s="318"/>
      <c r="D2200" s="318"/>
      <c r="E2200" s="319"/>
    </row>
    <row r="2201" spans="1:5" ht="21.95" customHeight="1" thickBot="1">
      <c r="A2201" s="10">
        <f>'اسماء العملاء'!A1027</f>
        <v>0</v>
      </c>
      <c r="B2201" s="317"/>
      <c r="C2201" s="318"/>
      <c r="D2201" s="318"/>
      <c r="E2201" s="319"/>
    </row>
    <row r="2202" spans="1:5" ht="21.95" customHeight="1" thickBot="1">
      <c r="A2202" s="10">
        <f>'اسماء العملاء'!A1028</f>
        <v>0</v>
      </c>
      <c r="B2202" s="317"/>
      <c r="C2202" s="318"/>
      <c r="D2202" s="318"/>
      <c r="E2202" s="319"/>
    </row>
    <row r="2203" spans="1:5" ht="21.95" customHeight="1" thickBot="1">
      <c r="A2203" s="10">
        <f>'اسماء العملاء'!A1029</f>
        <v>0</v>
      </c>
      <c r="B2203" s="317"/>
      <c r="C2203" s="318"/>
      <c r="D2203" s="318"/>
      <c r="E2203" s="319"/>
    </row>
    <row r="2204" spans="1:5" ht="21.95" customHeight="1" thickBot="1">
      <c r="A2204" s="10">
        <f>'اسماء العملاء'!A1030</f>
        <v>0</v>
      </c>
      <c r="B2204" s="317"/>
      <c r="C2204" s="318"/>
      <c r="D2204" s="318"/>
      <c r="E2204" s="319"/>
    </row>
    <row r="2205" spans="1:5" ht="21.95" customHeight="1" thickBot="1">
      <c r="A2205" s="10">
        <f>'اسماء العملاء'!A1031</f>
        <v>0</v>
      </c>
      <c r="B2205" s="317"/>
      <c r="C2205" s="318"/>
      <c r="D2205" s="318"/>
      <c r="E2205" s="319"/>
    </row>
    <row r="2206" spans="1:5" ht="21.95" customHeight="1" thickBot="1">
      <c r="A2206" s="10">
        <f>'اسماء العملاء'!A1032</f>
        <v>0</v>
      </c>
      <c r="B2206" s="317"/>
      <c r="C2206" s="318"/>
      <c r="D2206" s="318"/>
      <c r="E2206" s="319"/>
    </row>
    <row r="2207" spans="1:5" ht="21.95" customHeight="1" thickBot="1">
      <c r="A2207" s="10">
        <f>'اسماء العملاء'!A1033</f>
        <v>0</v>
      </c>
      <c r="B2207" s="317"/>
      <c r="C2207" s="318"/>
      <c r="D2207" s="318"/>
      <c r="E2207" s="319"/>
    </row>
    <row r="2208" spans="1:5" ht="21.95" customHeight="1" thickBot="1">
      <c r="A2208" s="10">
        <f>'اسماء العملاء'!A1034</f>
        <v>0</v>
      </c>
      <c r="B2208" s="317"/>
      <c r="C2208" s="318"/>
      <c r="D2208" s="318"/>
      <c r="E2208" s="319"/>
    </row>
    <row r="2209" spans="1:5" ht="21.95" customHeight="1" thickBot="1">
      <c r="A2209" s="10">
        <f>'اسماء العملاء'!A1035</f>
        <v>0</v>
      </c>
      <c r="B2209" s="317"/>
      <c r="C2209" s="318"/>
      <c r="D2209" s="318"/>
      <c r="E2209" s="319"/>
    </row>
    <row r="2210" spans="1:5" ht="21.95" customHeight="1" thickBot="1">
      <c r="A2210" s="10">
        <f>'اسماء العملاء'!A1036</f>
        <v>0</v>
      </c>
      <c r="B2210" s="317"/>
      <c r="C2210" s="318"/>
      <c r="D2210" s="318"/>
      <c r="E2210" s="319"/>
    </row>
    <row r="2211" spans="1:5" ht="21.95" customHeight="1" thickBot="1">
      <c r="A2211" s="10">
        <f>'اسماء العملاء'!A1037</f>
        <v>0</v>
      </c>
      <c r="B2211" s="317"/>
      <c r="C2211" s="318"/>
      <c r="D2211" s="318"/>
      <c r="E2211" s="319"/>
    </row>
    <row r="2212" spans="1:5" ht="21.95" customHeight="1" thickBot="1">
      <c r="A2212" s="10">
        <f>'اسماء العملاء'!A1038</f>
        <v>0</v>
      </c>
      <c r="B2212" s="317"/>
      <c r="C2212" s="318"/>
      <c r="D2212" s="318"/>
      <c r="E2212" s="319"/>
    </row>
    <row r="2213" spans="1:5" ht="21.95" customHeight="1" thickBot="1">
      <c r="A2213" s="10">
        <f>'اسماء العملاء'!A1039</f>
        <v>0</v>
      </c>
      <c r="B2213" s="317"/>
      <c r="C2213" s="318"/>
      <c r="D2213" s="318"/>
      <c r="E2213" s="319"/>
    </row>
    <row r="2214" spans="1:5" ht="21.95" customHeight="1" thickBot="1">
      <c r="A2214" s="10">
        <f>'اسماء العملاء'!A1040</f>
        <v>0</v>
      </c>
      <c r="B2214" s="317"/>
      <c r="C2214" s="318"/>
      <c r="D2214" s="318"/>
      <c r="E2214" s="319"/>
    </row>
    <row r="2215" spans="1:5" ht="21.95" customHeight="1" thickBot="1">
      <c r="A2215" s="10">
        <f>'اسماء العملاء'!A1041</f>
        <v>0</v>
      </c>
      <c r="B2215" s="317"/>
      <c r="C2215" s="318"/>
      <c r="D2215" s="318"/>
      <c r="E2215" s="319"/>
    </row>
    <row r="2216" spans="1:5" ht="21.95" customHeight="1" thickBot="1">
      <c r="A2216" s="10">
        <f>'اسماء العملاء'!A1042</f>
        <v>0</v>
      </c>
      <c r="B2216" s="317"/>
      <c r="C2216" s="318"/>
      <c r="D2216" s="318"/>
      <c r="E2216" s="319"/>
    </row>
    <row r="2217" spans="1:5" ht="21.95" customHeight="1" thickBot="1">
      <c r="A2217" s="10">
        <f>'اسماء العملاء'!A1043</f>
        <v>0</v>
      </c>
      <c r="B2217" s="317"/>
      <c r="C2217" s="318"/>
      <c r="D2217" s="318"/>
      <c r="E2217" s="319"/>
    </row>
    <row r="2218" spans="1:5" ht="21.95" customHeight="1" thickBot="1">
      <c r="A2218" s="10">
        <f>'اسماء العملاء'!A1044</f>
        <v>0</v>
      </c>
      <c r="B2218" s="317"/>
      <c r="C2218" s="318"/>
      <c r="D2218" s="318"/>
      <c r="E2218" s="319"/>
    </row>
    <row r="2219" spans="1:5" ht="21.95" customHeight="1" thickBot="1">
      <c r="A2219" s="10">
        <f>'اسماء العملاء'!A1045</f>
        <v>0</v>
      </c>
      <c r="B2219" s="317"/>
      <c r="C2219" s="318"/>
      <c r="D2219" s="318"/>
      <c r="E2219" s="319"/>
    </row>
    <row r="2220" spans="1:5" ht="21.95" customHeight="1" thickBot="1">
      <c r="A2220" s="10">
        <f>'اسماء العملاء'!A1046</f>
        <v>0</v>
      </c>
      <c r="B2220" s="317"/>
      <c r="C2220" s="318"/>
      <c r="D2220" s="318"/>
      <c r="E2220" s="319"/>
    </row>
    <row r="2221" spans="1:5" ht="21.95" customHeight="1" thickBot="1">
      <c r="A2221" s="10">
        <f>'اسماء العملاء'!A1047</f>
        <v>0</v>
      </c>
      <c r="B2221" s="317"/>
      <c r="C2221" s="318"/>
      <c r="D2221" s="318"/>
      <c r="E2221" s="319"/>
    </row>
    <row r="2222" spans="1:5" ht="21.95" customHeight="1" thickBot="1">
      <c r="A2222" s="10">
        <f>'اسماء العملاء'!A1048</f>
        <v>0</v>
      </c>
      <c r="B2222" s="317"/>
      <c r="C2222" s="318"/>
      <c r="D2222" s="318"/>
      <c r="E2222" s="319"/>
    </row>
    <row r="2223" spans="1:5" ht="21.95" customHeight="1" thickBot="1">
      <c r="A2223" s="10">
        <f>'اسماء العملاء'!A1049</f>
        <v>0</v>
      </c>
      <c r="B2223" s="317"/>
      <c r="C2223" s="318"/>
      <c r="D2223" s="318"/>
      <c r="E2223" s="319"/>
    </row>
    <row r="2224" spans="1:5" ht="21.95" customHeight="1" thickBot="1">
      <c r="A2224" s="10">
        <f>'اسماء العملاء'!A1050</f>
        <v>0</v>
      </c>
      <c r="B2224" s="317"/>
      <c r="C2224" s="318"/>
      <c r="D2224" s="318"/>
      <c r="E2224" s="319"/>
    </row>
    <row r="2225" spans="1:5" ht="21.95" customHeight="1" thickBot="1">
      <c r="A2225" s="10">
        <f>'اسماء العملاء'!A1051</f>
        <v>0</v>
      </c>
      <c r="B2225" s="317"/>
      <c r="C2225" s="318"/>
      <c r="D2225" s="318"/>
      <c r="E2225" s="319"/>
    </row>
    <row r="2226" spans="1:5" ht="21.95" customHeight="1" thickBot="1">
      <c r="A2226" s="10">
        <f>'اسماء العملاء'!A1052</f>
        <v>0</v>
      </c>
      <c r="B2226" s="317"/>
      <c r="C2226" s="318"/>
      <c r="D2226" s="318"/>
      <c r="E2226" s="319"/>
    </row>
    <row r="2227" spans="1:5" ht="21.95" customHeight="1" thickBot="1">
      <c r="A2227" s="10">
        <f>'اسماء العملاء'!A1053</f>
        <v>0</v>
      </c>
      <c r="B2227" s="317"/>
      <c r="C2227" s="318"/>
      <c r="D2227" s="318"/>
      <c r="E2227" s="319"/>
    </row>
    <row r="2228" spans="1:5" ht="21.95" customHeight="1" thickBot="1">
      <c r="A2228" s="10">
        <f>'اسماء العملاء'!A1054</f>
        <v>0</v>
      </c>
      <c r="B2228" s="317"/>
      <c r="C2228" s="318"/>
      <c r="D2228" s="318"/>
      <c r="E2228" s="319"/>
    </row>
    <row r="2229" spans="1:5" ht="21.95" customHeight="1" thickBot="1">
      <c r="A2229" s="10">
        <f>'اسماء العملاء'!A1055</f>
        <v>0</v>
      </c>
      <c r="B2229" s="317"/>
      <c r="C2229" s="318"/>
      <c r="D2229" s="318"/>
      <c r="E2229" s="319"/>
    </row>
    <row r="2230" spans="1:5" ht="21.95" customHeight="1" thickBot="1">
      <c r="A2230" s="10">
        <f>'اسماء العملاء'!A1056</f>
        <v>0</v>
      </c>
      <c r="B2230" s="317"/>
      <c r="C2230" s="318"/>
      <c r="D2230" s="318"/>
      <c r="E2230" s="319"/>
    </row>
    <row r="2231" spans="1:5" ht="21.95" customHeight="1" thickBot="1">
      <c r="A2231" s="10">
        <f>'اسماء العملاء'!A1057</f>
        <v>0</v>
      </c>
      <c r="B2231" s="317"/>
      <c r="C2231" s="318"/>
      <c r="D2231" s="318"/>
      <c r="E2231" s="319"/>
    </row>
    <row r="2232" spans="1:5" ht="21.95" customHeight="1" thickBot="1">
      <c r="A2232" s="10">
        <f>'اسماء العملاء'!A1058</f>
        <v>0</v>
      </c>
      <c r="B2232" s="317"/>
      <c r="C2232" s="318"/>
      <c r="D2232" s="318"/>
      <c r="E2232" s="319"/>
    </row>
    <row r="2233" spans="1:5" ht="21.95" customHeight="1" thickBot="1">
      <c r="A2233" s="10">
        <f>'اسماء العملاء'!A1059</f>
        <v>0</v>
      </c>
      <c r="B2233" s="317"/>
      <c r="C2233" s="318"/>
      <c r="D2233" s="318"/>
      <c r="E2233" s="319"/>
    </row>
    <row r="2234" spans="1:5" ht="21.95" customHeight="1" thickBot="1">
      <c r="A2234" s="10">
        <f>'اسماء العملاء'!A1060</f>
        <v>0</v>
      </c>
      <c r="B2234" s="317"/>
      <c r="C2234" s="318"/>
      <c r="D2234" s="318"/>
      <c r="E2234" s="319"/>
    </row>
    <row r="2235" spans="1:5" ht="21.95" customHeight="1" thickBot="1">
      <c r="A2235" s="10">
        <f>'اسماء العملاء'!A1061</f>
        <v>0</v>
      </c>
      <c r="B2235" s="317"/>
      <c r="C2235" s="318"/>
      <c r="D2235" s="318"/>
      <c r="E2235" s="319"/>
    </row>
    <row r="2236" spans="1:5" ht="21.95" customHeight="1" thickBot="1">
      <c r="A2236" s="10">
        <f>'اسماء العملاء'!A1062</f>
        <v>0</v>
      </c>
      <c r="B2236" s="317"/>
      <c r="C2236" s="318"/>
      <c r="D2236" s="318"/>
      <c r="E2236" s="319"/>
    </row>
    <row r="2237" spans="1:5" ht="21.95" customHeight="1" thickBot="1">
      <c r="A2237" s="10">
        <f>'اسماء العملاء'!A1063</f>
        <v>0</v>
      </c>
      <c r="B2237" s="317"/>
      <c r="C2237" s="318"/>
      <c r="D2237" s="318"/>
      <c r="E2237" s="319"/>
    </row>
    <row r="2238" spans="1:5" ht="21.95" customHeight="1" thickBot="1">
      <c r="A2238" s="10">
        <f>'اسماء العملاء'!A1064</f>
        <v>0</v>
      </c>
      <c r="B2238" s="317"/>
      <c r="C2238" s="318"/>
      <c r="D2238" s="318"/>
      <c r="E2238" s="319"/>
    </row>
    <row r="2239" spans="1:5" ht="21.95" customHeight="1" thickBot="1">
      <c r="A2239" s="10">
        <f>'اسماء العملاء'!A1065</f>
        <v>0</v>
      </c>
      <c r="B2239" s="317"/>
      <c r="C2239" s="318"/>
      <c r="D2239" s="318"/>
      <c r="E2239" s="319"/>
    </row>
    <row r="2240" spans="1:5" ht="21.95" customHeight="1" thickBot="1">
      <c r="A2240" s="10">
        <f>'اسماء العملاء'!A1066</f>
        <v>0</v>
      </c>
      <c r="B2240" s="317"/>
      <c r="C2240" s="318"/>
      <c r="D2240" s="318"/>
      <c r="E2240" s="319"/>
    </row>
    <row r="2241" spans="1:5" ht="21.95" customHeight="1" thickBot="1">
      <c r="A2241" s="10">
        <f>'اسماء العملاء'!A1067</f>
        <v>0</v>
      </c>
      <c r="B2241" s="317"/>
      <c r="C2241" s="318"/>
      <c r="D2241" s="318"/>
      <c r="E2241" s="319"/>
    </row>
    <row r="2242" spans="1:5" ht="21.95" customHeight="1" thickBot="1">
      <c r="A2242" s="10">
        <f>'اسماء العملاء'!A1068</f>
        <v>0</v>
      </c>
      <c r="B2242" s="317"/>
      <c r="C2242" s="318"/>
      <c r="D2242" s="318"/>
      <c r="E2242" s="319"/>
    </row>
    <row r="2243" spans="1:5" ht="21.95" customHeight="1" thickBot="1">
      <c r="A2243" s="10">
        <f>'اسماء العملاء'!A1069</f>
        <v>0</v>
      </c>
      <c r="B2243" s="317"/>
      <c r="C2243" s="318"/>
      <c r="D2243" s="318"/>
      <c r="E2243" s="319"/>
    </row>
    <row r="2244" spans="1:5" ht="21.95" customHeight="1" thickBot="1">
      <c r="A2244" s="10">
        <f>'اسماء العملاء'!A1070</f>
        <v>0</v>
      </c>
      <c r="B2244" s="317"/>
      <c r="C2244" s="318"/>
      <c r="D2244" s="318"/>
      <c r="E2244" s="319"/>
    </row>
    <row r="2245" spans="1:5" ht="21.95" customHeight="1" thickBot="1">
      <c r="A2245" s="10">
        <f>'اسماء العملاء'!A1071</f>
        <v>0</v>
      </c>
      <c r="B2245" s="317"/>
      <c r="C2245" s="318"/>
      <c r="D2245" s="318"/>
      <c r="E2245" s="319"/>
    </row>
    <row r="2246" spans="1:5" ht="21.95" customHeight="1" thickBot="1">
      <c r="A2246" s="10">
        <f>'اسماء العملاء'!A1072</f>
        <v>0</v>
      </c>
      <c r="B2246" s="317"/>
      <c r="C2246" s="318"/>
      <c r="D2246" s="318"/>
      <c r="E2246" s="319"/>
    </row>
    <row r="2247" spans="1:5" ht="21.95" customHeight="1" thickBot="1">
      <c r="A2247" s="10">
        <f>'اسماء العملاء'!A1073</f>
        <v>0</v>
      </c>
      <c r="B2247" s="317"/>
      <c r="C2247" s="318"/>
      <c r="D2247" s="318"/>
      <c r="E2247" s="319"/>
    </row>
    <row r="2248" spans="1:5" ht="21.95" customHeight="1" thickBot="1">
      <c r="A2248" s="10">
        <f>'اسماء العملاء'!A1074</f>
        <v>0</v>
      </c>
      <c r="B2248" s="317"/>
      <c r="C2248" s="318"/>
      <c r="D2248" s="318"/>
      <c r="E2248" s="319"/>
    </row>
    <row r="2249" spans="1:5" ht="21.95" customHeight="1" thickBot="1">
      <c r="A2249" s="10">
        <f>'اسماء العملاء'!A1075</f>
        <v>0</v>
      </c>
      <c r="B2249" s="317"/>
      <c r="C2249" s="318"/>
      <c r="D2249" s="318"/>
      <c r="E2249" s="319"/>
    </row>
    <row r="2250" spans="1:5" ht="21.95" customHeight="1" thickBot="1">
      <c r="A2250" s="10">
        <f>'اسماء العملاء'!A1076</f>
        <v>0</v>
      </c>
      <c r="B2250" s="317"/>
      <c r="C2250" s="318"/>
      <c r="D2250" s="318"/>
      <c r="E2250" s="319"/>
    </row>
    <row r="2251" spans="1:5" ht="21.95" customHeight="1" thickBot="1">
      <c r="A2251" s="10">
        <f>'اسماء العملاء'!A1077</f>
        <v>0</v>
      </c>
      <c r="B2251" s="317"/>
      <c r="C2251" s="318"/>
      <c r="D2251" s="318"/>
      <c r="E2251" s="319"/>
    </row>
    <row r="2252" spans="1:5" ht="21.95" customHeight="1" thickBot="1">
      <c r="A2252" s="10">
        <f>'اسماء العملاء'!A1078</f>
        <v>0</v>
      </c>
      <c r="B2252" s="317"/>
      <c r="C2252" s="318"/>
      <c r="D2252" s="318"/>
      <c r="E2252" s="319"/>
    </row>
    <row r="2253" spans="1:5" ht="21.95" customHeight="1" thickBot="1">
      <c r="A2253" s="10">
        <f>'اسماء العملاء'!A1079</f>
        <v>0</v>
      </c>
      <c r="B2253" s="317"/>
      <c r="C2253" s="318"/>
      <c r="D2253" s="318"/>
      <c r="E2253" s="319"/>
    </row>
    <row r="2254" spans="1:5" ht="21.95" customHeight="1" thickBot="1">
      <c r="A2254" s="10">
        <f>'اسماء العملاء'!A1080</f>
        <v>0</v>
      </c>
      <c r="B2254" s="317"/>
      <c r="C2254" s="318"/>
      <c r="D2254" s="318"/>
      <c r="E2254" s="319"/>
    </row>
    <row r="2255" spans="1:5" ht="21.95" customHeight="1" thickBot="1">
      <c r="A2255" s="10">
        <f>'اسماء العملاء'!A1081</f>
        <v>0</v>
      </c>
      <c r="B2255" s="317"/>
      <c r="C2255" s="318"/>
      <c r="D2255" s="318"/>
      <c r="E2255" s="319"/>
    </row>
    <row r="2256" spans="1:5" ht="21.95" customHeight="1" thickBot="1">
      <c r="A2256" s="10">
        <f>'اسماء العملاء'!A1082</f>
        <v>0</v>
      </c>
      <c r="B2256" s="317"/>
      <c r="C2256" s="318"/>
      <c r="D2256" s="318"/>
      <c r="E2256" s="319"/>
    </row>
    <row r="2257" spans="1:5" ht="21.95" customHeight="1" thickBot="1">
      <c r="A2257" s="10">
        <f>'اسماء العملاء'!A1083</f>
        <v>0</v>
      </c>
      <c r="B2257" s="317"/>
      <c r="C2257" s="318"/>
      <c r="D2257" s="318"/>
      <c r="E2257" s="319"/>
    </row>
    <row r="2258" spans="1:5" ht="21.95" customHeight="1" thickBot="1">
      <c r="A2258" s="10">
        <f>'اسماء العملاء'!A1084</f>
        <v>0</v>
      </c>
      <c r="B2258" s="317"/>
      <c r="C2258" s="318"/>
      <c r="D2258" s="318"/>
      <c r="E2258" s="319"/>
    </row>
    <row r="2259" spans="1:5" ht="21.95" customHeight="1" thickBot="1">
      <c r="A2259" s="10">
        <f>'اسماء العملاء'!A1085</f>
        <v>0</v>
      </c>
      <c r="B2259" s="317"/>
      <c r="C2259" s="318"/>
      <c r="D2259" s="318"/>
      <c r="E2259" s="319"/>
    </row>
    <row r="2260" spans="1:5" ht="21.95" customHeight="1" thickBot="1">
      <c r="A2260" s="10">
        <f>'اسماء العملاء'!A1086</f>
        <v>0</v>
      </c>
      <c r="B2260" s="317"/>
      <c r="C2260" s="318"/>
      <c r="D2260" s="318"/>
      <c r="E2260" s="319"/>
    </row>
    <row r="2261" spans="1:5" ht="21.95" customHeight="1" thickBot="1">
      <c r="A2261" s="10">
        <f>'اسماء العملاء'!A1087</f>
        <v>0</v>
      </c>
      <c r="B2261" s="317"/>
      <c r="C2261" s="318"/>
      <c r="D2261" s="318"/>
      <c r="E2261" s="319"/>
    </row>
    <row r="2262" spans="1:5" ht="21.95" customHeight="1" thickBot="1">
      <c r="A2262" s="10">
        <f>'اسماء العملاء'!A1088</f>
        <v>0</v>
      </c>
      <c r="B2262" s="317"/>
      <c r="C2262" s="318"/>
      <c r="D2262" s="318"/>
      <c r="E2262" s="319"/>
    </row>
    <row r="2263" spans="1:5" ht="21.95" customHeight="1" thickBot="1">
      <c r="A2263" s="10">
        <f>'اسماء العملاء'!A1089</f>
        <v>0</v>
      </c>
      <c r="B2263" s="317"/>
      <c r="C2263" s="318"/>
      <c r="D2263" s="318"/>
      <c r="E2263" s="319"/>
    </row>
    <row r="2264" spans="1:5" ht="21.95" customHeight="1" thickBot="1">
      <c r="A2264" s="10">
        <f>'اسماء العملاء'!A1090</f>
        <v>0</v>
      </c>
      <c r="B2264" s="317"/>
      <c r="C2264" s="318"/>
      <c r="D2264" s="318"/>
      <c r="E2264" s="319"/>
    </row>
    <row r="2265" spans="1:5" ht="21.95" customHeight="1" thickBot="1">
      <c r="A2265" s="10">
        <f>'اسماء العملاء'!A1091</f>
        <v>0</v>
      </c>
      <c r="B2265" s="317"/>
      <c r="C2265" s="318"/>
      <c r="D2265" s="318"/>
      <c r="E2265" s="319"/>
    </row>
    <row r="2266" spans="1:5" ht="21.95" customHeight="1" thickBot="1">
      <c r="A2266" s="10">
        <f>'اسماء العملاء'!A1092</f>
        <v>0</v>
      </c>
      <c r="B2266" s="317"/>
      <c r="C2266" s="318"/>
      <c r="D2266" s="318"/>
      <c r="E2266" s="319"/>
    </row>
    <row r="2267" spans="1:5" ht="21.95" customHeight="1" thickBot="1">
      <c r="A2267" s="10">
        <f>'اسماء العملاء'!A1093</f>
        <v>0</v>
      </c>
      <c r="B2267" s="317"/>
      <c r="C2267" s="318"/>
      <c r="D2267" s="318"/>
      <c r="E2267" s="319"/>
    </row>
    <row r="2268" spans="1:5" ht="21.95" customHeight="1" thickBot="1">
      <c r="A2268" s="10">
        <f>'اسماء العملاء'!A1094</f>
        <v>0</v>
      </c>
      <c r="B2268" s="317"/>
      <c r="C2268" s="318"/>
      <c r="D2268" s="318"/>
      <c r="E2268" s="319"/>
    </row>
    <row r="2269" spans="1:5" ht="21.95" customHeight="1" thickBot="1">
      <c r="A2269" s="10">
        <f>'اسماء العملاء'!A1095</f>
        <v>0</v>
      </c>
      <c r="B2269" s="317"/>
      <c r="C2269" s="318"/>
      <c r="D2269" s="318"/>
      <c r="E2269" s="319"/>
    </row>
    <row r="2270" spans="1:5" ht="21.95" customHeight="1" thickBot="1">
      <c r="A2270" s="10">
        <f>'اسماء العملاء'!A1096</f>
        <v>0</v>
      </c>
      <c r="B2270" s="317"/>
      <c r="C2270" s="318"/>
      <c r="D2270" s="318"/>
      <c r="E2270" s="319"/>
    </row>
    <row r="2271" spans="1:5" ht="21.95" customHeight="1" thickBot="1">
      <c r="A2271" s="10">
        <f>'اسماء العملاء'!A1097</f>
        <v>0</v>
      </c>
      <c r="B2271" s="317"/>
      <c r="C2271" s="318"/>
      <c r="D2271" s="318"/>
      <c r="E2271" s="319"/>
    </row>
    <row r="2272" spans="1:5" ht="21.95" customHeight="1" thickBot="1">
      <c r="A2272" s="10">
        <f>'اسماء العملاء'!A1098</f>
        <v>0</v>
      </c>
      <c r="B2272" s="317"/>
      <c r="C2272" s="318"/>
      <c r="D2272" s="318"/>
      <c r="E2272" s="319"/>
    </row>
    <row r="2273" spans="1:5" ht="21.95" customHeight="1" thickBot="1">
      <c r="A2273" s="10">
        <f>'اسماء العملاء'!A1099</f>
        <v>0</v>
      </c>
      <c r="B2273" s="317"/>
      <c r="C2273" s="318"/>
      <c r="D2273" s="318"/>
      <c r="E2273" s="319"/>
    </row>
    <row r="2274" spans="1:5" ht="21.95" customHeight="1" thickBot="1">
      <c r="A2274" s="10">
        <f>'اسماء العملاء'!A1100</f>
        <v>0</v>
      </c>
      <c r="B2274" s="317"/>
      <c r="C2274" s="318"/>
      <c r="D2274" s="318"/>
      <c r="E2274" s="319"/>
    </row>
    <row r="2275" spans="1:5" ht="21.95" customHeight="1" thickBot="1">
      <c r="A2275" s="10">
        <f>'اسماء العملاء'!A1101</f>
        <v>0</v>
      </c>
      <c r="B2275" s="317"/>
      <c r="C2275" s="318"/>
      <c r="D2275" s="318"/>
      <c r="E2275" s="319"/>
    </row>
    <row r="2276" spans="1:5" ht="21.95" customHeight="1" thickBot="1">
      <c r="A2276" s="10">
        <f>'اسماء العملاء'!A1102</f>
        <v>0</v>
      </c>
      <c r="B2276" s="317"/>
      <c r="C2276" s="318"/>
      <c r="D2276" s="318"/>
      <c r="E2276" s="319"/>
    </row>
    <row r="2277" spans="1:5" ht="21.95" customHeight="1" thickBot="1">
      <c r="A2277" s="10">
        <f>'اسماء العملاء'!A1103</f>
        <v>0</v>
      </c>
      <c r="B2277" s="317"/>
      <c r="C2277" s="318"/>
      <c r="D2277" s="318"/>
      <c r="E2277" s="319"/>
    </row>
    <row r="2278" spans="1:5" ht="21.95" customHeight="1" thickBot="1">
      <c r="A2278" s="10">
        <f>'اسماء العملاء'!A1104</f>
        <v>0</v>
      </c>
      <c r="B2278" s="317"/>
      <c r="C2278" s="318"/>
      <c r="D2278" s="318"/>
      <c r="E2278" s="319"/>
    </row>
    <row r="2279" spans="1:5" ht="21.95" customHeight="1" thickBot="1">
      <c r="A2279" s="10">
        <f>'اسماء العملاء'!A1105</f>
        <v>0</v>
      </c>
      <c r="B2279" s="317"/>
      <c r="C2279" s="318"/>
      <c r="D2279" s="318"/>
      <c r="E2279" s="319"/>
    </row>
    <row r="2280" spans="1:5" ht="21.95" customHeight="1" thickBot="1">
      <c r="A2280" s="10">
        <f>'اسماء العملاء'!A1106</f>
        <v>0</v>
      </c>
      <c r="B2280" s="317"/>
      <c r="C2280" s="318"/>
      <c r="D2280" s="318"/>
      <c r="E2280" s="319"/>
    </row>
    <row r="2281" spans="1:5" ht="21.95" customHeight="1" thickBot="1">
      <c r="A2281" s="10">
        <f>'اسماء العملاء'!A1107</f>
        <v>0</v>
      </c>
      <c r="B2281" s="317"/>
      <c r="C2281" s="318"/>
      <c r="D2281" s="318"/>
      <c r="E2281" s="319"/>
    </row>
    <row r="2282" spans="1:5" ht="21.95" customHeight="1" thickBot="1">
      <c r="A2282" s="10">
        <f>'اسماء العملاء'!A1108</f>
        <v>0</v>
      </c>
      <c r="B2282" s="317"/>
      <c r="C2282" s="318"/>
      <c r="D2282" s="318"/>
      <c r="E2282" s="319"/>
    </row>
    <row r="2283" spans="1:5" ht="21.95" customHeight="1" thickBot="1">
      <c r="A2283" s="10">
        <f>'اسماء العملاء'!A1109</f>
        <v>0</v>
      </c>
      <c r="B2283" s="317"/>
      <c r="C2283" s="318"/>
      <c r="D2283" s="318"/>
      <c r="E2283" s="319"/>
    </row>
    <row r="2284" spans="1:5" ht="21.95" customHeight="1" thickBot="1">
      <c r="A2284" s="10">
        <f>'اسماء العملاء'!A1110</f>
        <v>0</v>
      </c>
      <c r="B2284" s="317"/>
      <c r="C2284" s="318"/>
      <c r="D2284" s="318"/>
      <c r="E2284" s="319"/>
    </row>
    <row r="2285" spans="1:5" ht="21.95" customHeight="1" thickBot="1">
      <c r="A2285" s="10">
        <f>'اسماء العملاء'!A1111</f>
        <v>0</v>
      </c>
      <c r="B2285" s="317"/>
      <c r="C2285" s="318"/>
      <c r="D2285" s="318"/>
      <c r="E2285" s="319"/>
    </row>
    <row r="2286" spans="1:5" ht="21.95" customHeight="1" thickBot="1">
      <c r="A2286" s="10">
        <f>'اسماء العملاء'!A1112</f>
        <v>0</v>
      </c>
      <c r="B2286" s="317"/>
      <c r="C2286" s="318"/>
      <c r="D2286" s="318"/>
      <c r="E2286" s="319"/>
    </row>
    <row r="2287" spans="1:5" ht="21.95" customHeight="1" thickBot="1">
      <c r="A2287" s="10">
        <f>'اسماء العملاء'!A1113</f>
        <v>0</v>
      </c>
      <c r="B2287" s="317"/>
      <c r="C2287" s="318"/>
      <c r="D2287" s="318"/>
      <c r="E2287" s="319"/>
    </row>
    <row r="2288" spans="1:5" ht="21.95" customHeight="1" thickBot="1">
      <c r="A2288" s="10">
        <f>'اسماء العملاء'!A1114</f>
        <v>0</v>
      </c>
      <c r="B2288" s="317"/>
      <c r="C2288" s="318"/>
      <c r="D2288" s="318"/>
      <c r="E2288" s="319"/>
    </row>
    <row r="2289" spans="1:5" ht="21.95" customHeight="1" thickBot="1">
      <c r="A2289" s="10">
        <f>'اسماء العملاء'!A1115</f>
        <v>0</v>
      </c>
      <c r="B2289" s="317"/>
      <c r="C2289" s="318"/>
      <c r="D2289" s="318"/>
      <c r="E2289" s="319"/>
    </row>
    <row r="2290" spans="1:5" ht="21.95" customHeight="1" thickBot="1">
      <c r="A2290" s="10">
        <f>'اسماء العملاء'!A1116</f>
        <v>0</v>
      </c>
      <c r="B2290" s="317"/>
      <c r="C2290" s="318"/>
      <c r="D2290" s="318"/>
      <c r="E2290" s="319"/>
    </row>
    <row r="2291" spans="1:5" ht="21.95" customHeight="1" thickBot="1">
      <c r="A2291" s="10">
        <f>'اسماء العملاء'!A1117</f>
        <v>0</v>
      </c>
      <c r="B2291" s="317"/>
      <c r="C2291" s="318"/>
      <c r="D2291" s="318"/>
      <c r="E2291" s="319"/>
    </row>
    <row r="2292" spans="1:5" ht="21.95" customHeight="1" thickBot="1">
      <c r="A2292" s="10">
        <f>'اسماء العملاء'!A1118</f>
        <v>0</v>
      </c>
      <c r="B2292" s="317"/>
      <c r="C2292" s="318"/>
      <c r="D2292" s="318"/>
      <c r="E2292" s="319"/>
    </row>
    <row r="2293" spans="1:5" ht="21.95" customHeight="1" thickBot="1">
      <c r="A2293" s="10">
        <f>'اسماء العملاء'!A1119</f>
        <v>0</v>
      </c>
      <c r="B2293" s="317"/>
      <c r="C2293" s="318"/>
      <c r="D2293" s="318"/>
      <c r="E2293" s="319"/>
    </row>
    <row r="2294" spans="1:5" ht="21.95" customHeight="1" thickBot="1">
      <c r="A2294" s="10">
        <f>'اسماء العملاء'!A1120</f>
        <v>0</v>
      </c>
      <c r="B2294" s="317"/>
      <c r="C2294" s="318"/>
      <c r="D2294" s="318"/>
      <c r="E2294" s="319"/>
    </row>
    <row r="2295" spans="1:5" ht="21.95" customHeight="1" thickBot="1">
      <c r="A2295" s="10">
        <f>'اسماء العملاء'!A1121</f>
        <v>0</v>
      </c>
      <c r="B2295" s="317"/>
      <c r="C2295" s="318"/>
      <c r="D2295" s="318"/>
      <c r="E2295" s="319"/>
    </row>
    <row r="2296" spans="1:5" ht="21.95" customHeight="1" thickBot="1">
      <c r="A2296" s="10">
        <f>'اسماء العملاء'!A1122</f>
        <v>0</v>
      </c>
      <c r="B2296" s="317"/>
      <c r="C2296" s="318"/>
      <c r="D2296" s="318"/>
      <c r="E2296" s="319"/>
    </row>
    <row r="2297" spans="1:5" ht="21.95" customHeight="1" thickBot="1">
      <c r="A2297" s="10">
        <f>'اسماء العملاء'!A1123</f>
        <v>0</v>
      </c>
      <c r="B2297" s="317"/>
      <c r="C2297" s="318"/>
      <c r="D2297" s="318"/>
      <c r="E2297" s="319"/>
    </row>
    <row r="2298" spans="1:5" ht="21.95" customHeight="1" thickBot="1">
      <c r="A2298" s="10">
        <f>'اسماء العملاء'!A1124</f>
        <v>0</v>
      </c>
      <c r="B2298" s="317"/>
      <c r="C2298" s="318"/>
      <c r="D2298" s="318"/>
      <c r="E2298" s="319"/>
    </row>
    <row r="2299" spans="1:5" ht="21.95" customHeight="1" thickBot="1">
      <c r="A2299" s="10">
        <f>'اسماء العملاء'!A1125</f>
        <v>0</v>
      </c>
      <c r="B2299" s="317"/>
      <c r="C2299" s="318"/>
      <c r="D2299" s="318"/>
      <c r="E2299" s="319"/>
    </row>
    <row r="2300" spans="1:5" ht="21.95" customHeight="1" thickBot="1">
      <c r="A2300" s="10">
        <f>'اسماء العملاء'!A1126</f>
        <v>0</v>
      </c>
      <c r="B2300" s="317"/>
      <c r="C2300" s="318"/>
      <c r="D2300" s="318"/>
      <c r="E2300" s="319"/>
    </row>
    <row r="2301" spans="1:5" ht="21.95" customHeight="1" thickBot="1">
      <c r="A2301" s="10">
        <f>'اسماء العملاء'!A1127</f>
        <v>0</v>
      </c>
      <c r="B2301" s="317"/>
      <c r="C2301" s="318"/>
      <c r="D2301" s="318"/>
      <c r="E2301" s="319"/>
    </row>
    <row r="2302" spans="1:5" ht="21.95" customHeight="1" thickBot="1">
      <c r="A2302" s="10">
        <f>'اسماء العملاء'!A1128</f>
        <v>0</v>
      </c>
      <c r="B2302" s="317"/>
      <c r="C2302" s="318"/>
      <c r="D2302" s="318"/>
      <c r="E2302" s="319"/>
    </row>
    <row r="2303" spans="1:5" ht="21.95" customHeight="1" thickBot="1">
      <c r="A2303" s="10">
        <f>'اسماء العملاء'!A1129</f>
        <v>0</v>
      </c>
      <c r="B2303" s="317"/>
      <c r="C2303" s="318"/>
      <c r="D2303" s="318"/>
      <c r="E2303" s="319"/>
    </row>
    <row r="2304" spans="1:5" ht="21.95" customHeight="1" thickBot="1">
      <c r="A2304" s="10">
        <f>'اسماء العملاء'!A1130</f>
        <v>0</v>
      </c>
      <c r="B2304" s="317"/>
      <c r="C2304" s="318"/>
      <c r="D2304" s="318"/>
      <c r="E2304" s="319"/>
    </row>
    <row r="2305" spans="1:5" ht="21.95" customHeight="1" thickBot="1">
      <c r="A2305" s="10">
        <f>'اسماء العملاء'!A1131</f>
        <v>0</v>
      </c>
      <c r="B2305" s="317"/>
      <c r="C2305" s="318"/>
      <c r="D2305" s="318"/>
      <c r="E2305" s="319"/>
    </row>
    <row r="2306" spans="1:5" ht="21.95" customHeight="1" thickBot="1">
      <c r="A2306" s="10">
        <f>'اسماء العملاء'!A1132</f>
        <v>0</v>
      </c>
      <c r="B2306" s="317"/>
      <c r="C2306" s="318"/>
      <c r="D2306" s="318"/>
      <c r="E2306" s="319"/>
    </row>
    <row r="2307" spans="1:5" ht="21.95" customHeight="1" thickBot="1">
      <c r="A2307" s="10">
        <f>'اسماء العملاء'!A1133</f>
        <v>0</v>
      </c>
      <c r="B2307" s="317"/>
      <c r="C2307" s="318"/>
      <c r="D2307" s="318"/>
      <c r="E2307" s="319"/>
    </row>
    <row r="2308" spans="1:5" ht="21.95" customHeight="1" thickBot="1">
      <c r="A2308" s="10">
        <f>'اسماء العملاء'!A1134</f>
        <v>0</v>
      </c>
      <c r="B2308" s="317"/>
      <c r="C2308" s="318"/>
      <c r="D2308" s="318"/>
      <c r="E2308" s="319"/>
    </row>
    <row r="2309" spans="1:5" ht="21.95" customHeight="1" thickBot="1">
      <c r="A2309" s="10">
        <f>'اسماء العملاء'!A1135</f>
        <v>0</v>
      </c>
      <c r="B2309" s="317"/>
      <c r="C2309" s="318"/>
      <c r="D2309" s="318"/>
      <c r="E2309" s="319"/>
    </row>
    <row r="2310" spans="1:5" ht="21.95" customHeight="1" thickBot="1">
      <c r="A2310" s="10">
        <f>'اسماء العملاء'!A1136</f>
        <v>0</v>
      </c>
      <c r="B2310" s="317"/>
      <c r="C2310" s="318"/>
      <c r="D2310" s="318"/>
      <c r="E2310" s="319"/>
    </row>
    <row r="2311" spans="1:5" ht="21.95" customHeight="1" thickBot="1">
      <c r="A2311" s="10">
        <f>'اسماء العملاء'!A1137</f>
        <v>0</v>
      </c>
      <c r="B2311" s="317"/>
      <c r="C2311" s="318"/>
      <c r="D2311" s="318"/>
      <c r="E2311" s="319"/>
    </row>
    <row r="2312" spans="1:5" ht="21.95" customHeight="1" thickBot="1">
      <c r="A2312" s="10">
        <f>'اسماء العملاء'!A1138</f>
        <v>0</v>
      </c>
      <c r="B2312" s="317"/>
      <c r="C2312" s="318"/>
      <c r="D2312" s="318"/>
      <c r="E2312" s="319"/>
    </row>
    <row r="2313" spans="1:5" ht="21.95" customHeight="1" thickBot="1">
      <c r="A2313" s="10">
        <f>'اسماء العملاء'!A1139</f>
        <v>0</v>
      </c>
      <c r="B2313" s="317"/>
      <c r="C2313" s="318"/>
      <c r="D2313" s="318"/>
      <c r="E2313" s="319"/>
    </row>
    <row r="2314" spans="1:5" ht="21.95" customHeight="1" thickBot="1">
      <c r="A2314" s="10">
        <f>'اسماء العملاء'!A1140</f>
        <v>0</v>
      </c>
      <c r="B2314" s="317"/>
      <c r="C2314" s="318"/>
      <c r="D2314" s="318"/>
      <c r="E2314" s="319"/>
    </row>
    <row r="2315" spans="1:5" ht="21.95" customHeight="1" thickBot="1">
      <c r="A2315" s="10">
        <f>'اسماء العملاء'!A1141</f>
        <v>0</v>
      </c>
      <c r="B2315" s="317"/>
      <c r="C2315" s="318"/>
      <c r="D2315" s="318"/>
      <c r="E2315" s="319"/>
    </row>
    <row r="2316" spans="1:5" ht="21.95" customHeight="1" thickBot="1">
      <c r="A2316" s="10">
        <f>'اسماء العملاء'!A1142</f>
        <v>0</v>
      </c>
      <c r="B2316" s="317"/>
      <c r="C2316" s="318"/>
      <c r="D2316" s="318"/>
      <c r="E2316" s="319"/>
    </row>
    <row r="2317" spans="1:5" ht="21.95" customHeight="1" thickBot="1">
      <c r="A2317" s="10">
        <f>'اسماء العملاء'!A1143</f>
        <v>0</v>
      </c>
      <c r="B2317" s="317"/>
      <c r="C2317" s="318"/>
      <c r="D2317" s="318"/>
      <c r="E2317" s="319"/>
    </row>
    <row r="2318" spans="1:5" ht="21.95" customHeight="1" thickBot="1">
      <c r="A2318" s="10">
        <f>'اسماء العملاء'!A1144</f>
        <v>0</v>
      </c>
      <c r="B2318" s="317"/>
      <c r="C2318" s="318"/>
      <c r="D2318" s="318"/>
      <c r="E2318" s="319"/>
    </row>
    <row r="2319" spans="1:5" ht="21.95" customHeight="1" thickBot="1">
      <c r="A2319" s="10">
        <f>'اسماء العملاء'!A1145</f>
        <v>0</v>
      </c>
      <c r="B2319" s="317"/>
      <c r="C2319" s="318"/>
      <c r="D2319" s="318"/>
      <c r="E2319" s="319"/>
    </row>
    <row r="2320" spans="1:5" ht="21.95" customHeight="1" thickBot="1">
      <c r="A2320" s="10">
        <f>'اسماء العملاء'!A1146</f>
        <v>0</v>
      </c>
      <c r="B2320" s="317"/>
      <c r="C2320" s="318"/>
      <c r="D2320" s="318"/>
      <c r="E2320" s="319"/>
    </row>
    <row r="2321" spans="1:5" ht="21.95" customHeight="1" thickBot="1">
      <c r="A2321" s="10">
        <f>'اسماء العملاء'!A1147</f>
        <v>0</v>
      </c>
      <c r="B2321" s="317"/>
      <c r="C2321" s="318"/>
      <c r="D2321" s="318"/>
      <c r="E2321" s="319"/>
    </row>
    <row r="2322" spans="1:5" ht="21.95" customHeight="1" thickBot="1">
      <c r="A2322" s="10">
        <f>'اسماء العملاء'!A1148</f>
        <v>0</v>
      </c>
      <c r="B2322" s="317"/>
      <c r="C2322" s="318"/>
      <c r="D2322" s="318"/>
      <c r="E2322" s="319"/>
    </row>
    <row r="2323" spans="1:5" ht="21.95" customHeight="1" thickBot="1">
      <c r="A2323" s="10">
        <f>'اسماء العملاء'!A1149</f>
        <v>0</v>
      </c>
      <c r="B2323" s="317"/>
      <c r="C2323" s="318"/>
      <c r="D2323" s="318"/>
      <c r="E2323" s="319"/>
    </row>
    <row r="2324" spans="1:5" ht="21.95" customHeight="1" thickBot="1">
      <c r="A2324" s="10">
        <f>'اسماء العملاء'!A1150</f>
        <v>0</v>
      </c>
      <c r="B2324" s="317"/>
      <c r="C2324" s="318"/>
      <c r="D2324" s="318"/>
      <c r="E2324" s="319"/>
    </row>
    <row r="2325" spans="1:5" ht="21.95" customHeight="1" thickBot="1">
      <c r="A2325" s="10">
        <f>'اسماء العملاء'!A1151</f>
        <v>0</v>
      </c>
      <c r="B2325" s="317"/>
      <c r="C2325" s="318"/>
      <c r="D2325" s="318"/>
      <c r="E2325" s="319"/>
    </row>
    <row r="2326" spans="1:5" ht="21.95" customHeight="1" thickBot="1">
      <c r="A2326" s="10">
        <f>'اسماء العملاء'!A1152</f>
        <v>0</v>
      </c>
      <c r="B2326" s="317"/>
      <c r="C2326" s="318"/>
      <c r="D2326" s="318"/>
      <c r="E2326" s="319"/>
    </row>
    <row r="2327" spans="1:5" ht="21.95" customHeight="1" thickBot="1">
      <c r="A2327" s="10">
        <f>'اسماء العملاء'!A1153</f>
        <v>0</v>
      </c>
      <c r="B2327" s="317"/>
      <c r="C2327" s="318"/>
      <c r="D2327" s="318"/>
      <c r="E2327" s="319"/>
    </row>
    <row r="2328" spans="1:5" ht="21.95" customHeight="1" thickBot="1">
      <c r="A2328" s="10">
        <f>'اسماء العملاء'!A1154</f>
        <v>0</v>
      </c>
      <c r="B2328" s="317"/>
      <c r="C2328" s="318"/>
      <c r="D2328" s="318"/>
      <c r="E2328" s="319"/>
    </row>
    <row r="2329" spans="1:5" ht="21.95" customHeight="1" thickBot="1">
      <c r="A2329" s="10">
        <f>'اسماء العملاء'!A1155</f>
        <v>0</v>
      </c>
      <c r="B2329" s="317"/>
      <c r="C2329" s="318"/>
      <c r="D2329" s="318"/>
      <c r="E2329" s="319"/>
    </row>
    <row r="2330" spans="1:5" ht="21.95" customHeight="1" thickBot="1">
      <c r="A2330" s="10">
        <f>'اسماء العملاء'!A1156</f>
        <v>0</v>
      </c>
      <c r="B2330" s="317"/>
      <c r="C2330" s="318"/>
      <c r="D2330" s="318"/>
      <c r="E2330" s="319"/>
    </row>
    <row r="2331" spans="1:5" ht="21.95" customHeight="1" thickBot="1">
      <c r="A2331" s="10">
        <f>'اسماء العملاء'!A1157</f>
        <v>0</v>
      </c>
      <c r="B2331" s="317"/>
      <c r="C2331" s="318"/>
      <c r="D2331" s="318"/>
      <c r="E2331" s="319"/>
    </row>
    <row r="2332" spans="1:5" ht="21.95" customHeight="1" thickBot="1">
      <c r="A2332" s="10">
        <f>'اسماء العملاء'!A1158</f>
        <v>0</v>
      </c>
      <c r="B2332" s="317"/>
      <c r="C2332" s="318"/>
      <c r="D2332" s="318"/>
      <c r="E2332" s="319"/>
    </row>
    <row r="2333" spans="1:5" ht="21.95" customHeight="1" thickBot="1">
      <c r="A2333" s="10">
        <f>'اسماء العملاء'!A1159</f>
        <v>0</v>
      </c>
      <c r="B2333" s="317"/>
      <c r="C2333" s="318"/>
      <c r="D2333" s="318"/>
      <c r="E2333" s="319"/>
    </row>
    <row r="2334" spans="1:5" ht="21.95" customHeight="1" thickBot="1">
      <c r="A2334" s="10">
        <f>'اسماء العملاء'!A1160</f>
        <v>0</v>
      </c>
      <c r="B2334" s="317"/>
      <c r="C2334" s="318"/>
      <c r="D2334" s="318"/>
      <c r="E2334" s="319"/>
    </row>
    <row r="2335" spans="1:5" ht="21.95" customHeight="1" thickBot="1">
      <c r="A2335" s="10">
        <f>'اسماء العملاء'!A1161</f>
        <v>0</v>
      </c>
      <c r="B2335" s="317"/>
      <c r="C2335" s="318"/>
      <c r="D2335" s="318"/>
      <c r="E2335" s="319"/>
    </row>
    <row r="2336" spans="1:5" ht="21.95" customHeight="1" thickBot="1">
      <c r="A2336" s="10">
        <f>'اسماء العملاء'!A1162</f>
        <v>0</v>
      </c>
      <c r="B2336" s="317"/>
      <c r="C2336" s="318"/>
      <c r="D2336" s="318"/>
      <c r="E2336" s="319"/>
    </row>
    <row r="2337" spans="1:5" ht="21.95" customHeight="1" thickBot="1">
      <c r="A2337" s="10">
        <f>'اسماء العملاء'!A1163</f>
        <v>0</v>
      </c>
      <c r="B2337" s="317"/>
      <c r="C2337" s="318"/>
      <c r="D2337" s="318"/>
      <c r="E2337" s="319"/>
    </row>
    <row r="2338" spans="1:5" ht="21.95" customHeight="1" thickBot="1">
      <c r="A2338" s="10">
        <f>'اسماء العملاء'!A1164</f>
        <v>0</v>
      </c>
      <c r="B2338" s="317"/>
      <c r="C2338" s="318"/>
      <c r="D2338" s="318"/>
      <c r="E2338" s="319"/>
    </row>
    <row r="2339" spans="1:5" ht="21.95" customHeight="1" thickBot="1">
      <c r="A2339" s="10">
        <f>'اسماء العملاء'!A1165</f>
        <v>0</v>
      </c>
      <c r="B2339" s="317"/>
      <c r="C2339" s="318"/>
      <c r="D2339" s="318"/>
      <c r="E2339" s="319"/>
    </row>
    <row r="2340" spans="1:5" ht="21.95" customHeight="1" thickBot="1">
      <c r="A2340" s="10">
        <f>'اسماء العملاء'!A1166</f>
        <v>0</v>
      </c>
      <c r="B2340" s="317"/>
      <c r="C2340" s="318"/>
      <c r="D2340" s="318"/>
      <c r="E2340" s="319"/>
    </row>
    <row r="2341" spans="1:5" ht="21.95" customHeight="1" thickBot="1">
      <c r="A2341" s="10">
        <f>'اسماء العملاء'!A1167</f>
        <v>0</v>
      </c>
      <c r="B2341" s="317"/>
      <c r="C2341" s="318"/>
      <c r="D2341" s="318"/>
      <c r="E2341" s="319"/>
    </row>
    <row r="2342" spans="1:5" ht="21.95" customHeight="1" thickBot="1">
      <c r="A2342" s="10">
        <f>'اسماء العملاء'!A1168</f>
        <v>0</v>
      </c>
      <c r="B2342" s="317"/>
      <c r="C2342" s="318"/>
      <c r="D2342" s="318"/>
      <c r="E2342" s="319"/>
    </row>
    <row r="2343" spans="1:5" ht="21.95" customHeight="1" thickBot="1">
      <c r="A2343" s="10">
        <f>'اسماء العملاء'!A1169</f>
        <v>0</v>
      </c>
      <c r="B2343" s="317"/>
      <c r="C2343" s="318"/>
      <c r="D2343" s="318"/>
      <c r="E2343" s="319"/>
    </row>
    <row r="2344" spans="1:5" ht="21.95" customHeight="1" thickBot="1">
      <c r="A2344" s="10">
        <f>'اسماء العملاء'!A1170</f>
        <v>0</v>
      </c>
      <c r="B2344" s="317"/>
      <c r="C2344" s="318"/>
      <c r="D2344" s="318"/>
      <c r="E2344" s="319"/>
    </row>
    <row r="2345" spans="1:5" ht="21.95" customHeight="1" thickBot="1">
      <c r="A2345" s="10">
        <f>'اسماء العملاء'!A1171</f>
        <v>0</v>
      </c>
      <c r="B2345" s="317"/>
      <c r="C2345" s="318"/>
      <c r="D2345" s="318"/>
      <c r="E2345" s="319"/>
    </row>
    <row r="2346" spans="1:5" ht="21.95" customHeight="1" thickBot="1">
      <c r="A2346" s="10">
        <f>'اسماء العملاء'!A1172</f>
        <v>0</v>
      </c>
      <c r="B2346" s="317"/>
      <c r="C2346" s="318"/>
      <c r="D2346" s="318"/>
      <c r="E2346" s="319"/>
    </row>
    <row r="2347" spans="1:5" ht="21.95" customHeight="1" thickBot="1">
      <c r="A2347" s="10">
        <f>'اسماء العملاء'!A1173</f>
        <v>0</v>
      </c>
      <c r="B2347" s="317"/>
      <c r="C2347" s="318"/>
      <c r="D2347" s="318"/>
      <c r="E2347" s="319"/>
    </row>
    <row r="2348" spans="1:5" ht="21.95" customHeight="1" thickBot="1">
      <c r="A2348" s="10">
        <f>'اسماء العملاء'!A1174</f>
        <v>0</v>
      </c>
      <c r="B2348" s="317"/>
      <c r="C2348" s="318"/>
      <c r="D2348" s="318"/>
      <c r="E2348" s="319"/>
    </row>
    <row r="2349" spans="1:5" ht="21.95" customHeight="1" thickBot="1">
      <c r="A2349" s="10">
        <f>'اسماء العملاء'!A1175</f>
        <v>0</v>
      </c>
      <c r="B2349" s="317"/>
      <c r="C2349" s="318"/>
      <c r="D2349" s="318"/>
      <c r="E2349" s="319"/>
    </row>
    <row r="2350" spans="1:5" ht="21.95" customHeight="1" thickBot="1">
      <c r="A2350" s="10">
        <f>'اسماء العملاء'!A1176</f>
        <v>0</v>
      </c>
      <c r="B2350" s="317"/>
      <c r="C2350" s="318"/>
      <c r="D2350" s="318"/>
      <c r="E2350" s="319"/>
    </row>
    <row r="2351" spans="1:5" ht="21.95" customHeight="1" thickBot="1">
      <c r="A2351" s="10">
        <f>'اسماء العملاء'!A1177</f>
        <v>0</v>
      </c>
      <c r="B2351" s="317"/>
      <c r="C2351" s="318"/>
      <c r="D2351" s="318"/>
      <c r="E2351" s="319"/>
    </row>
    <row r="2352" spans="1:5" ht="21.95" customHeight="1" thickBot="1">
      <c r="A2352" s="10">
        <f>'اسماء العملاء'!A1178</f>
        <v>0</v>
      </c>
      <c r="B2352" s="317"/>
      <c r="C2352" s="318"/>
      <c r="D2352" s="318"/>
      <c r="E2352" s="319"/>
    </row>
    <row r="2353" spans="1:5" ht="21.95" customHeight="1" thickBot="1">
      <c r="A2353" s="10">
        <f>'اسماء العملاء'!A1179</f>
        <v>0</v>
      </c>
      <c r="B2353" s="317"/>
      <c r="C2353" s="318"/>
      <c r="D2353" s="318"/>
      <c r="E2353" s="319"/>
    </row>
    <row r="2354" spans="1:5" ht="21.95" customHeight="1" thickBot="1">
      <c r="A2354" s="10">
        <f>'اسماء العملاء'!A1180</f>
        <v>0</v>
      </c>
      <c r="B2354" s="317"/>
      <c r="C2354" s="318"/>
      <c r="D2354" s="318"/>
      <c r="E2354" s="319"/>
    </row>
    <row r="2355" spans="1:5" ht="21.95" customHeight="1" thickBot="1">
      <c r="A2355" s="10">
        <f>'اسماء العملاء'!A1181</f>
        <v>0</v>
      </c>
      <c r="B2355" s="317"/>
      <c r="C2355" s="318"/>
      <c r="D2355" s="318"/>
      <c r="E2355" s="319"/>
    </row>
    <row r="2356" spans="1:5" ht="21.95" customHeight="1" thickBot="1">
      <c r="A2356" s="10">
        <f>'اسماء العملاء'!A1182</f>
        <v>0</v>
      </c>
      <c r="B2356" s="317"/>
      <c r="C2356" s="318"/>
      <c r="D2356" s="318"/>
      <c r="E2356" s="319"/>
    </row>
    <row r="2357" spans="1:5" ht="21.95" customHeight="1" thickBot="1">
      <c r="A2357" s="10">
        <f>'اسماء العملاء'!A1183</f>
        <v>0</v>
      </c>
      <c r="B2357" s="317"/>
      <c r="C2357" s="318"/>
      <c r="D2357" s="318"/>
      <c r="E2357" s="319"/>
    </row>
    <row r="2358" spans="1:5" ht="21.95" customHeight="1" thickBot="1">
      <c r="A2358" s="10">
        <f>'اسماء العملاء'!A1184</f>
        <v>0</v>
      </c>
      <c r="B2358" s="317"/>
      <c r="C2358" s="318"/>
      <c r="D2358" s="318"/>
      <c r="E2358" s="319"/>
    </row>
    <row r="2359" spans="1:5" ht="21.95" customHeight="1" thickBot="1">
      <c r="A2359" s="10">
        <f>'اسماء العملاء'!A1185</f>
        <v>0</v>
      </c>
      <c r="B2359" s="317"/>
      <c r="C2359" s="318"/>
      <c r="D2359" s="318"/>
      <c r="E2359" s="319"/>
    </row>
    <row r="2360" spans="1:5" ht="21.95" customHeight="1" thickBot="1">
      <c r="A2360" s="10">
        <f>'اسماء العملاء'!A1186</f>
        <v>0</v>
      </c>
      <c r="B2360" s="317"/>
      <c r="C2360" s="318"/>
      <c r="D2360" s="318"/>
      <c r="E2360" s="319"/>
    </row>
    <row r="2361" spans="1:5" ht="21.95" customHeight="1" thickBot="1">
      <c r="A2361" s="10">
        <f>'اسماء العملاء'!A1187</f>
        <v>0</v>
      </c>
      <c r="B2361" s="317"/>
      <c r="C2361" s="318"/>
      <c r="D2361" s="318"/>
      <c r="E2361" s="319"/>
    </row>
    <row r="2362" spans="1:5" ht="21.95" customHeight="1" thickBot="1">
      <c r="A2362" s="10">
        <f>'اسماء العملاء'!A1188</f>
        <v>0</v>
      </c>
      <c r="B2362" s="317"/>
      <c r="C2362" s="318"/>
      <c r="D2362" s="318"/>
      <c r="E2362" s="319"/>
    </row>
    <row r="2363" spans="1:5" ht="21.95" customHeight="1" thickBot="1">
      <c r="A2363" s="10">
        <f>'اسماء العملاء'!A1189</f>
        <v>0</v>
      </c>
      <c r="B2363" s="317"/>
      <c r="C2363" s="318"/>
      <c r="D2363" s="318"/>
      <c r="E2363" s="319"/>
    </row>
    <row r="2364" spans="1:5" ht="21.95" customHeight="1" thickBot="1">
      <c r="A2364" s="10">
        <f>'اسماء العملاء'!A1190</f>
        <v>0</v>
      </c>
      <c r="B2364" s="317"/>
      <c r="C2364" s="318"/>
      <c r="D2364" s="318"/>
      <c r="E2364" s="319"/>
    </row>
    <row r="2365" spans="1:5" ht="21.95" customHeight="1" thickBot="1">
      <c r="A2365" s="10">
        <f>'اسماء العملاء'!A1191</f>
        <v>0</v>
      </c>
      <c r="B2365" s="317"/>
      <c r="C2365" s="318"/>
      <c r="D2365" s="318"/>
      <c r="E2365" s="319"/>
    </row>
    <row r="2366" spans="1:5" ht="21.95" customHeight="1" thickBot="1">
      <c r="A2366" s="10">
        <f>'اسماء العملاء'!A1192</f>
        <v>0</v>
      </c>
      <c r="B2366" s="317"/>
      <c r="C2366" s="318"/>
      <c r="D2366" s="318"/>
      <c r="E2366" s="319"/>
    </row>
    <row r="2367" spans="1:5" ht="21.95" customHeight="1" thickBot="1">
      <c r="A2367" s="10">
        <f>'اسماء العملاء'!A1193</f>
        <v>0</v>
      </c>
      <c r="B2367" s="317"/>
      <c r="C2367" s="318"/>
      <c r="D2367" s="318"/>
      <c r="E2367" s="319"/>
    </row>
    <row r="2368" spans="1:5" ht="21.95" customHeight="1" thickBot="1">
      <c r="A2368" s="10">
        <f>'اسماء العملاء'!A1194</f>
        <v>0</v>
      </c>
      <c r="B2368" s="317"/>
      <c r="C2368" s="318"/>
      <c r="D2368" s="318"/>
      <c r="E2368" s="319"/>
    </row>
    <row r="2369" spans="1:5" ht="21.95" customHeight="1" thickBot="1">
      <c r="A2369" s="10">
        <f>'اسماء العملاء'!A1195</f>
        <v>0</v>
      </c>
      <c r="B2369" s="317"/>
      <c r="C2369" s="318"/>
      <c r="D2369" s="318"/>
      <c r="E2369" s="319"/>
    </row>
    <row r="2370" spans="1:5" ht="21.95" customHeight="1" thickBot="1">
      <c r="A2370" s="10">
        <f>'اسماء العملاء'!A1196</f>
        <v>0</v>
      </c>
      <c r="B2370" s="317"/>
      <c r="C2370" s="318"/>
      <c r="D2370" s="318"/>
      <c r="E2370" s="319"/>
    </row>
    <row r="2371" spans="1:5" ht="21.95" customHeight="1" thickBot="1">
      <c r="A2371" s="10">
        <f>'اسماء العملاء'!A1197</f>
        <v>0</v>
      </c>
      <c r="B2371" s="317"/>
      <c r="C2371" s="318"/>
      <c r="D2371" s="318"/>
      <c r="E2371" s="319"/>
    </row>
    <row r="2372" spans="1:5" ht="21.95" customHeight="1" thickBot="1">
      <c r="A2372" s="10">
        <f>'اسماء العملاء'!A1198</f>
        <v>0</v>
      </c>
      <c r="B2372" s="317"/>
      <c r="C2372" s="318"/>
      <c r="D2372" s="318"/>
      <c r="E2372" s="319"/>
    </row>
    <row r="2373" spans="1:5" ht="21.95" customHeight="1" thickBot="1">
      <c r="A2373" s="10">
        <f>'اسماء العملاء'!A1199</f>
        <v>0</v>
      </c>
      <c r="B2373" s="317"/>
      <c r="C2373" s="318"/>
      <c r="D2373" s="318"/>
      <c r="E2373" s="319"/>
    </row>
    <row r="2374" spans="1:5" ht="21.95" customHeight="1" thickBot="1">
      <c r="A2374" s="10">
        <f>'اسماء العملاء'!A1200</f>
        <v>0</v>
      </c>
      <c r="B2374" s="317"/>
      <c r="C2374" s="318"/>
      <c r="D2374" s="318"/>
      <c r="E2374" s="319"/>
    </row>
    <row r="2375" spans="1:5" ht="21.95" customHeight="1" thickBot="1">
      <c r="A2375" s="10">
        <f>'اسماء العملاء'!A1201</f>
        <v>0</v>
      </c>
      <c r="B2375" s="317"/>
      <c r="C2375" s="318"/>
      <c r="D2375" s="318"/>
      <c r="E2375" s="319"/>
    </row>
    <row r="2376" spans="1:5" ht="21.95" customHeight="1" thickBot="1">
      <c r="A2376" s="10">
        <f>'اسماء العملاء'!A1202</f>
        <v>0</v>
      </c>
      <c r="B2376" s="317"/>
      <c r="C2376" s="318"/>
      <c r="D2376" s="318"/>
      <c r="E2376" s="319"/>
    </row>
    <row r="2377" spans="1:5" ht="21.95" customHeight="1" thickBot="1">
      <c r="A2377" s="10">
        <f>'اسماء العملاء'!A1203</f>
        <v>0</v>
      </c>
      <c r="B2377" s="317"/>
      <c r="C2377" s="318"/>
      <c r="D2377" s="318"/>
      <c r="E2377" s="319"/>
    </row>
    <row r="2378" spans="1:5" ht="21.95" customHeight="1" thickBot="1">
      <c r="A2378" s="10">
        <f>'اسماء العملاء'!A1204</f>
        <v>0</v>
      </c>
      <c r="B2378" s="317"/>
      <c r="C2378" s="318"/>
      <c r="D2378" s="318"/>
      <c r="E2378" s="319"/>
    </row>
    <row r="2379" spans="1:5" ht="21.95" customHeight="1" thickBot="1">
      <c r="A2379" s="10">
        <f>'اسماء العملاء'!A1205</f>
        <v>0</v>
      </c>
      <c r="B2379" s="317"/>
      <c r="C2379" s="318"/>
      <c r="D2379" s="318"/>
      <c r="E2379" s="319"/>
    </row>
    <row r="2380" spans="1:5" ht="21.95" customHeight="1" thickBot="1">
      <c r="A2380" s="10">
        <f>'اسماء العملاء'!A1206</f>
        <v>0</v>
      </c>
      <c r="B2380" s="317"/>
      <c r="C2380" s="318"/>
      <c r="D2380" s="318"/>
      <c r="E2380" s="319"/>
    </row>
    <row r="2381" spans="1:5" ht="21.95" customHeight="1" thickBot="1">
      <c r="A2381" s="10">
        <f>'اسماء العملاء'!A1207</f>
        <v>0</v>
      </c>
      <c r="B2381" s="317"/>
      <c r="C2381" s="318"/>
      <c r="D2381" s="318"/>
      <c r="E2381" s="319"/>
    </row>
    <row r="2382" spans="1:5" ht="21.95" customHeight="1" thickBot="1">
      <c r="A2382" s="10">
        <f>'اسماء العملاء'!A1208</f>
        <v>0</v>
      </c>
      <c r="B2382" s="317"/>
      <c r="C2382" s="318"/>
      <c r="D2382" s="318"/>
      <c r="E2382" s="319"/>
    </row>
    <row r="2383" spans="1:5" ht="21.95" customHeight="1" thickBot="1">
      <c r="A2383" s="10">
        <f>'اسماء العملاء'!A1209</f>
        <v>0</v>
      </c>
      <c r="B2383" s="317"/>
      <c r="C2383" s="318"/>
      <c r="D2383" s="318"/>
      <c r="E2383" s="319"/>
    </row>
    <row r="2384" spans="1:5" ht="21.95" customHeight="1" thickBot="1">
      <c r="A2384" s="10">
        <f>'اسماء العملاء'!A1210</f>
        <v>0</v>
      </c>
      <c r="B2384" s="317"/>
      <c r="C2384" s="318"/>
      <c r="D2384" s="318"/>
      <c r="E2384" s="319"/>
    </row>
    <row r="2385" spans="1:5" ht="21.95" customHeight="1" thickBot="1">
      <c r="A2385" s="10">
        <f>'اسماء العملاء'!A1211</f>
        <v>0</v>
      </c>
      <c r="B2385" s="317"/>
      <c r="C2385" s="318"/>
      <c r="D2385" s="318"/>
      <c r="E2385" s="319"/>
    </row>
    <row r="2386" spans="1:5" ht="21.95" customHeight="1" thickBot="1">
      <c r="A2386" s="10">
        <f>'اسماء العملاء'!A1212</f>
        <v>0</v>
      </c>
      <c r="B2386" s="317"/>
      <c r="C2386" s="318"/>
      <c r="D2386" s="318"/>
      <c r="E2386" s="319"/>
    </row>
    <row r="2387" spans="1:5" ht="21.95" customHeight="1" thickBot="1">
      <c r="A2387" s="10">
        <f>'اسماء العملاء'!A1213</f>
        <v>0</v>
      </c>
      <c r="B2387" s="317"/>
      <c r="C2387" s="318"/>
      <c r="D2387" s="318"/>
      <c r="E2387" s="319"/>
    </row>
    <row r="2388" spans="1:5" ht="21.95" customHeight="1" thickBot="1">
      <c r="A2388" s="10">
        <f>'اسماء العملاء'!A1214</f>
        <v>0</v>
      </c>
      <c r="B2388" s="317"/>
      <c r="C2388" s="318"/>
      <c r="D2388" s="318"/>
      <c r="E2388" s="319"/>
    </row>
    <row r="2389" spans="1:5" ht="21.95" customHeight="1" thickBot="1">
      <c r="A2389" s="10">
        <f>'اسماء العملاء'!A1215</f>
        <v>0</v>
      </c>
      <c r="B2389" s="317"/>
      <c r="C2389" s="318"/>
      <c r="D2389" s="318"/>
      <c r="E2389" s="319"/>
    </row>
    <row r="2390" spans="1:5" ht="21.95" customHeight="1" thickBot="1">
      <c r="A2390" s="10">
        <f>'اسماء العملاء'!A1216</f>
        <v>0</v>
      </c>
      <c r="B2390" s="317"/>
      <c r="C2390" s="318"/>
      <c r="D2390" s="318"/>
      <c r="E2390" s="319"/>
    </row>
    <row r="2391" spans="1:5" ht="21.95" customHeight="1" thickBot="1">
      <c r="A2391" s="10">
        <f>'اسماء العملاء'!A1217</f>
        <v>0</v>
      </c>
      <c r="B2391" s="317"/>
      <c r="C2391" s="318"/>
      <c r="D2391" s="318"/>
      <c r="E2391" s="319"/>
    </row>
    <row r="2392" spans="1:5" ht="21.95" customHeight="1" thickBot="1">
      <c r="A2392" s="10">
        <f>'اسماء العملاء'!A1218</f>
        <v>0</v>
      </c>
      <c r="B2392" s="317"/>
      <c r="C2392" s="318"/>
      <c r="D2392" s="318"/>
      <c r="E2392" s="319"/>
    </row>
    <row r="2393" spans="1:5" ht="21.95" customHeight="1" thickBot="1">
      <c r="A2393" s="10">
        <f>'اسماء العملاء'!A1219</f>
        <v>0</v>
      </c>
      <c r="B2393" s="317"/>
      <c r="C2393" s="318"/>
      <c r="D2393" s="318"/>
      <c r="E2393" s="319"/>
    </row>
    <row r="2394" spans="1:5" ht="21.95" customHeight="1" thickBot="1">
      <c r="A2394" s="10">
        <f>'اسماء العملاء'!A1220</f>
        <v>0</v>
      </c>
      <c r="B2394" s="317"/>
      <c r="C2394" s="318"/>
      <c r="D2394" s="318"/>
      <c r="E2394" s="319"/>
    </row>
    <row r="2395" spans="1:5" ht="21.95" customHeight="1" thickBot="1">
      <c r="A2395" s="10">
        <f>'اسماء العملاء'!A1221</f>
        <v>0</v>
      </c>
      <c r="B2395" s="317"/>
      <c r="C2395" s="318"/>
      <c r="D2395" s="318"/>
      <c r="E2395" s="319"/>
    </row>
    <row r="2396" spans="1:5" ht="21.95" customHeight="1" thickBot="1">
      <c r="A2396" s="10">
        <f>'اسماء العملاء'!A1222</f>
        <v>0</v>
      </c>
      <c r="B2396" s="317"/>
      <c r="C2396" s="318"/>
      <c r="D2396" s="318"/>
      <c r="E2396" s="319"/>
    </row>
    <row r="2397" spans="1:5" ht="21.95" customHeight="1" thickBot="1">
      <c r="A2397" s="10">
        <f>'اسماء العملاء'!A1223</f>
        <v>0</v>
      </c>
      <c r="B2397" s="317"/>
      <c r="C2397" s="318"/>
      <c r="D2397" s="318"/>
      <c r="E2397" s="319"/>
    </row>
    <row r="2398" spans="1:5" ht="21.95" customHeight="1" thickBot="1">
      <c r="A2398" s="10">
        <f>'اسماء العملاء'!A1224</f>
        <v>0</v>
      </c>
      <c r="B2398" s="317"/>
      <c r="C2398" s="318"/>
      <c r="D2398" s="318"/>
      <c r="E2398" s="319"/>
    </row>
    <row r="2399" spans="1:5" ht="21.95" customHeight="1" thickBot="1">
      <c r="A2399" s="10">
        <f>'اسماء العملاء'!A1225</f>
        <v>0</v>
      </c>
      <c r="B2399" s="317"/>
      <c r="C2399" s="318"/>
      <c r="D2399" s="318"/>
      <c r="E2399" s="319"/>
    </row>
    <row r="2400" spans="1:5" ht="21.95" customHeight="1" thickBot="1">
      <c r="A2400" s="10">
        <f>'اسماء العملاء'!A1226</f>
        <v>0</v>
      </c>
      <c r="B2400" s="317"/>
      <c r="C2400" s="318"/>
      <c r="D2400" s="318"/>
      <c r="E2400" s="319"/>
    </row>
    <row r="2401" spans="1:5" ht="21.95" customHeight="1" thickBot="1">
      <c r="A2401" s="10">
        <f>'اسماء العملاء'!A1227</f>
        <v>0</v>
      </c>
      <c r="B2401" s="317"/>
      <c r="C2401" s="318"/>
      <c r="D2401" s="318"/>
      <c r="E2401" s="319"/>
    </row>
    <row r="2402" spans="1:5" ht="21.95" customHeight="1" thickBot="1">
      <c r="A2402" s="10">
        <f>'اسماء العملاء'!A1228</f>
        <v>0</v>
      </c>
      <c r="B2402" s="317"/>
      <c r="C2402" s="318"/>
      <c r="D2402" s="318"/>
      <c r="E2402" s="319"/>
    </row>
    <row r="2403" spans="1:5" ht="21.95" customHeight="1" thickBot="1">
      <c r="A2403" s="10">
        <f>'اسماء العملاء'!A1229</f>
        <v>0</v>
      </c>
      <c r="B2403" s="317"/>
      <c r="C2403" s="318"/>
      <c r="D2403" s="318"/>
      <c r="E2403" s="319"/>
    </row>
    <row r="2404" spans="1:5" ht="21.95" customHeight="1" thickBot="1">
      <c r="A2404" s="10">
        <f>'اسماء العملاء'!A1230</f>
        <v>0</v>
      </c>
      <c r="B2404" s="317"/>
      <c r="C2404" s="318"/>
      <c r="D2404" s="318"/>
      <c r="E2404" s="319"/>
    </row>
    <row r="2405" spans="1:5" ht="21.95" customHeight="1" thickBot="1">
      <c r="A2405" s="10">
        <f>'اسماء العملاء'!A1231</f>
        <v>0</v>
      </c>
      <c r="B2405" s="317"/>
      <c r="C2405" s="318"/>
      <c r="D2405" s="318"/>
      <c r="E2405" s="319"/>
    </row>
    <row r="2406" spans="1:5" ht="21.95" customHeight="1" thickBot="1">
      <c r="A2406" s="10">
        <f>'اسماء العملاء'!A1232</f>
        <v>0</v>
      </c>
      <c r="B2406" s="317"/>
      <c r="C2406" s="318"/>
      <c r="D2406" s="318"/>
      <c r="E2406" s="319"/>
    </row>
    <row r="2407" spans="1:5" ht="21.95" customHeight="1" thickBot="1">
      <c r="A2407" s="10">
        <f>'اسماء العملاء'!A1233</f>
        <v>0</v>
      </c>
      <c r="B2407" s="317"/>
      <c r="C2407" s="318"/>
      <c r="D2407" s="318"/>
      <c r="E2407" s="319"/>
    </row>
    <row r="2408" spans="1:5" ht="21.95" customHeight="1" thickBot="1">
      <c r="A2408" s="10">
        <f>'اسماء العملاء'!A1234</f>
        <v>0</v>
      </c>
      <c r="B2408" s="317"/>
      <c r="C2408" s="318"/>
      <c r="D2408" s="318"/>
      <c r="E2408" s="319"/>
    </row>
    <row r="2409" spans="1:5" ht="21.95" customHeight="1" thickBot="1">
      <c r="A2409" s="10">
        <f>'اسماء العملاء'!A1235</f>
        <v>0</v>
      </c>
      <c r="B2409" s="317"/>
      <c r="C2409" s="318"/>
      <c r="D2409" s="318"/>
      <c r="E2409" s="319"/>
    </row>
    <row r="2410" spans="1:5" ht="21.95" customHeight="1" thickBot="1">
      <c r="A2410" s="10">
        <f>'اسماء العملاء'!A1236</f>
        <v>0</v>
      </c>
      <c r="B2410" s="317"/>
      <c r="C2410" s="318"/>
      <c r="D2410" s="318"/>
      <c r="E2410" s="319"/>
    </row>
    <row r="2411" spans="1:5" ht="21.95" customHeight="1" thickBot="1">
      <c r="A2411" s="10">
        <f>'اسماء العملاء'!A1237</f>
        <v>0</v>
      </c>
      <c r="B2411" s="317"/>
      <c r="C2411" s="318"/>
      <c r="D2411" s="318"/>
      <c r="E2411" s="319"/>
    </row>
    <row r="2412" spans="1:5" ht="21.95" customHeight="1" thickBot="1">
      <c r="A2412" s="10">
        <f>'اسماء العملاء'!A1238</f>
        <v>0</v>
      </c>
      <c r="B2412" s="317"/>
      <c r="C2412" s="318"/>
      <c r="D2412" s="318"/>
      <c r="E2412" s="319"/>
    </row>
    <row r="2413" spans="1:5" ht="21.95" customHeight="1" thickBot="1">
      <c r="A2413" s="10">
        <f>'اسماء العملاء'!A1239</f>
        <v>0</v>
      </c>
      <c r="B2413" s="317"/>
      <c r="C2413" s="318"/>
      <c r="D2413" s="318"/>
      <c r="E2413" s="319"/>
    </row>
    <row r="2414" spans="1:5" ht="21.95" customHeight="1" thickBot="1">
      <c r="A2414" s="10">
        <f>'اسماء العملاء'!A1240</f>
        <v>0</v>
      </c>
      <c r="B2414" s="317"/>
      <c r="C2414" s="318"/>
      <c r="D2414" s="318"/>
      <c r="E2414" s="319"/>
    </row>
    <row r="2415" spans="1:5" ht="21.95" customHeight="1" thickBot="1">
      <c r="A2415" s="10">
        <f>'اسماء العملاء'!A1241</f>
        <v>0</v>
      </c>
      <c r="B2415" s="317"/>
      <c r="C2415" s="318"/>
      <c r="D2415" s="318"/>
      <c r="E2415" s="319"/>
    </row>
    <row r="2416" spans="1:5" ht="21.95" customHeight="1" thickBot="1">
      <c r="A2416" s="10">
        <f>'اسماء العملاء'!A1242</f>
        <v>0</v>
      </c>
      <c r="B2416" s="317"/>
      <c r="C2416" s="318"/>
      <c r="D2416" s="318"/>
      <c r="E2416" s="319"/>
    </row>
    <row r="2417" spans="1:5" ht="21.95" customHeight="1" thickBot="1">
      <c r="A2417" s="10">
        <f>'اسماء العملاء'!A1243</f>
        <v>0</v>
      </c>
      <c r="B2417" s="317"/>
      <c r="C2417" s="318"/>
      <c r="D2417" s="318"/>
      <c r="E2417" s="319"/>
    </row>
    <row r="2418" spans="1:5" ht="21.95" customHeight="1" thickBot="1">
      <c r="A2418" s="10">
        <f>'اسماء العملاء'!A1244</f>
        <v>0</v>
      </c>
      <c r="B2418" s="317"/>
      <c r="C2418" s="318"/>
      <c r="D2418" s="318"/>
      <c r="E2418" s="319"/>
    </row>
    <row r="2419" spans="1:5" ht="21.95" customHeight="1" thickBot="1">
      <c r="A2419" s="10">
        <f>'اسماء العملاء'!A1245</f>
        <v>0</v>
      </c>
      <c r="B2419" s="317"/>
      <c r="C2419" s="318"/>
      <c r="D2419" s="318"/>
      <c r="E2419" s="319"/>
    </row>
    <row r="2420" spans="1:5" ht="21.95" customHeight="1" thickBot="1">
      <c r="A2420" s="10">
        <f>'اسماء العملاء'!A1246</f>
        <v>0</v>
      </c>
      <c r="B2420" s="317"/>
      <c r="C2420" s="318"/>
      <c r="D2420" s="318"/>
      <c r="E2420" s="319"/>
    </row>
    <row r="2421" spans="1:5" ht="21.95" customHeight="1" thickBot="1">
      <c r="A2421" s="10">
        <f>'اسماء العملاء'!A1247</f>
        <v>0</v>
      </c>
      <c r="B2421" s="317"/>
      <c r="C2421" s="318"/>
      <c r="D2421" s="318"/>
      <c r="E2421" s="319"/>
    </row>
    <row r="2422" spans="1:5" ht="21.95" customHeight="1" thickBot="1">
      <c r="A2422" s="10">
        <f>'اسماء العملاء'!A1248</f>
        <v>0</v>
      </c>
      <c r="B2422" s="317"/>
      <c r="C2422" s="318"/>
      <c r="D2422" s="318"/>
      <c r="E2422" s="319"/>
    </row>
    <row r="2423" spans="1:5" ht="21.95" customHeight="1" thickBot="1">
      <c r="A2423" s="10">
        <f>'اسماء العملاء'!A1249</f>
        <v>0</v>
      </c>
      <c r="B2423" s="317"/>
      <c r="C2423" s="318"/>
      <c r="D2423" s="318"/>
      <c r="E2423" s="319"/>
    </row>
    <row r="2424" spans="1:5" ht="21.95" customHeight="1" thickBot="1">
      <c r="A2424" s="10">
        <f>'اسماء العملاء'!A1250</f>
        <v>0</v>
      </c>
      <c r="B2424" s="317"/>
      <c r="C2424" s="318"/>
      <c r="D2424" s="318"/>
      <c r="E2424" s="319"/>
    </row>
    <row r="2425" spans="1:5" ht="21.95" customHeight="1" thickBot="1">
      <c r="A2425" s="10">
        <f>'اسماء العملاء'!A1251</f>
        <v>0</v>
      </c>
      <c r="B2425" s="317"/>
      <c r="C2425" s="318"/>
      <c r="D2425" s="318"/>
      <c r="E2425" s="319"/>
    </row>
    <row r="2426" spans="1:5" ht="21.95" customHeight="1" thickBot="1">
      <c r="A2426" s="10">
        <f>'اسماء العملاء'!A1252</f>
        <v>0</v>
      </c>
      <c r="B2426" s="317"/>
      <c r="C2426" s="318"/>
      <c r="D2426" s="318"/>
      <c r="E2426" s="319"/>
    </row>
    <row r="2427" spans="1:5" ht="21.95" customHeight="1" thickBot="1">
      <c r="A2427" s="10">
        <f>'اسماء العملاء'!A1253</f>
        <v>0</v>
      </c>
      <c r="B2427" s="317"/>
      <c r="C2427" s="318"/>
      <c r="D2427" s="318"/>
      <c r="E2427" s="319"/>
    </row>
    <row r="2428" spans="1:5" ht="21.95" customHeight="1" thickBot="1">
      <c r="A2428" s="10">
        <f>'اسماء العملاء'!A1254</f>
        <v>0</v>
      </c>
      <c r="B2428" s="317"/>
      <c r="C2428" s="318"/>
      <c r="D2428" s="318"/>
      <c r="E2428" s="319"/>
    </row>
    <row r="2429" spans="1:5" ht="21.95" customHeight="1" thickBot="1">
      <c r="A2429" s="10">
        <f>'اسماء العملاء'!A1255</f>
        <v>0</v>
      </c>
      <c r="B2429" s="317"/>
      <c r="C2429" s="318"/>
      <c r="D2429" s="318"/>
      <c r="E2429" s="319"/>
    </row>
    <row r="2430" spans="1:5" ht="21.95" customHeight="1" thickBot="1">
      <c r="A2430" s="10">
        <f>'اسماء العملاء'!A1256</f>
        <v>0</v>
      </c>
      <c r="B2430" s="317"/>
      <c r="C2430" s="318"/>
      <c r="D2430" s="318"/>
      <c r="E2430" s="319"/>
    </row>
    <row r="2431" spans="1:5" ht="21.95" customHeight="1" thickBot="1">
      <c r="A2431" s="10">
        <f>'اسماء العملاء'!A1257</f>
        <v>0</v>
      </c>
      <c r="B2431" s="317"/>
      <c r="C2431" s="318"/>
      <c r="D2431" s="318"/>
      <c r="E2431" s="319"/>
    </row>
    <row r="2432" spans="1:5" ht="21.95" customHeight="1" thickBot="1">
      <c r="A2432" s="10">
        <f>'اسماء العملاء'!A1258</f>
        <v>0</v>
      </c>
      <c r="B2432" s="317"/>
      <c r="C2432" s="318"/>
      <c r="D2432" s="318"/>
      <c r="E2432" s="319"/>
    </row>
    <row r="2433" spans="1:5" ht="21.95" customHeight="1" thickBot="1">
      <c r="A2433" s="10">
        <f>'اسماء العملاء'!A1259</f>
        <v>0</v>
      </c>
      <c r="B2433" s="317"/>
      <c r="C2433" s="318"/>
      <c r="D2433" s="318"/>
      <c r="E2433" s="319"/>
    </row>
    <row r="2434" spans="1:5" ht="21.95" customHeight="1" thickBot="1">
      <c r="A2434" s="10">
        <f>'اسماء العملاء'!A1260</f>
        <v>0</v>
      </c>
      <c r="B2434" s="317"/>
      <c r="C2434" s="318"/>
      <c r="D2434" s="318"/>
      <c r="E2434" s="319"/>
    </row>
    <row r="2435" spans="1:5" ht="21.95" customHeight="1" thickBot="1">
      <c r="A2435" s="10">
        <f>'اسماء العملاء'!A1261</f>
        <v>0</v>
      </c>
      <c r="B2435" s="317"/>
      <c r="C2435" s="318"/>
      <c r="D2435" s="318"/>
      <c r="E2435" s="319"/>
    </row>
    <row r="2436" spans="1:5" ht="21.95" customHeight="1" thickBot="1">
      <c r="A2436" s="10">
        <f>'اسماء العملاء'!A1262</f>
        <v>0</v>
      </c>
      <c r="B2436" s="317"/>
      <c r="C2436" s="318"/>
      <c r="D2436" s="318"/>
      <c r="E2436" s="319"/>
    </row>
    <row r="2437" spans="1:5" ht="21.95" customHeight="1" thickBot="1">
      <c r="A2437" s="10">
        <f>'اسماء العملاء'!A1263</f>
        <v>0</v>
      </c>
      <c r="B2437" s="317"/>
      <c r="C2437" s="318"/>
      <c r="D2437" s="318"/>
      <c r="E2437" s="319"/>
    </row>
    <row r="2438" spans="1:5" ht="21.95" customHeight="1" thickBot="1">
      <c r="A2438" s="10">
        <f>'اسماء العملاء'!A1264</f>
        <v>0</v>
      </c>
      <c r="B2438" s="317"/>
      <c r="C2438" s="318"/>
      <c r="D2438" s="318"/>
      <c r="E2438" s="319"/>
    </row>
    <row r="2439" spans="1:5" ht="21.95" customHeight="1" thickBot="1">
      <c r="A2439" s="10">
        <f>'اسماء العملاء'!A1265</f>
        <v>0</v>
      </c>
      <c r="B2439" s="317"/>
      <c r="C2439" s="318"/>
      <c r="D2439" s="318"/>
      <c r="E2439" s="319"/>
    </row>
    <row r="2440" spans="1:5" ht="21.95" customHeight="1" thickBot="1">
      <c r="A2440" s="10">
        <f>'اسماء العملاء'!A1266</f>
        <v>0</v>
      </c>
      <c r="B2440" s="317"/>
      <c r="C2440" s="318"/>
      <c r="D2440" s="318"/>
      <c r="E2440" s="319"/>
    </row>
    <row r="2441" spans="1:5" ht="21.95" customHeight="1" thickBot="1">
      <c r="A2441" s="10">
        <f>'اسماء العملاء'!A1267</f>
        <v>0</v>
      </c>
      <c r="B2441" s="317"/>
      <c r="C2441" s="318"/>
      <c r="D2441" s="318"/>
      <c r="E2441" s="319"/>
    </row>
    <row r="2442" spans="1:5" ht="21.95" customHeight="1" thickBot="1">
      <c r="A2442" s="10">
        <f>'اسماء العملاء'!A1268</f>
        <v>0</v>
      </c>
      <c r="B2442" s="317"/>
      <c r="C2442" s="318"/>
      <c r="D2442" s="318"/>
      <c r="E2442" s="319"/>
    </row>
    <row r="2443" spans="1:5" ht="21.95" customHeight="1" thickBot="1">
      <c r="A2443" s="10">
        <f>'اسماء العملاء'!A1269</f>
        <v>0</v>
      </c>
      <c r="B2443" s="317"/>
      <c r="C2443" s="318"/>
      <c r="D2443" s="318"/>
      <c r="E2443" s="319"/>
    </row>
    <row r="2444" spans="1:5" ht="21.95" customHeight="1">
      <c r="A2444" s="10" t="str">
        <f>'اسماء العملاء'!A1270</f>
        <v>هيثم محمود</v>
      </c>
      <c r="B2444" s="317"/>
      <c r="C2444" s="318"/>
      <c r="D2444" s="318"/>
      <c r="E2444" s="319"/>
    </row>
  </sheetData>
  <autoFilter ref="H1:H2444"/>
  <mergeCells count="1">
    <mergeCell ref="F902:G902"/>
  </mergeCells>
  <dataValidations count="1">
    <dataValidation type="list" allowBlank="1" showInputMessage="1" showErrorMessage="1" sqref="B3:B900">
      <formula1>$A$1176:$A$2444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الصفحة الرئيسية</vt:lpstr>
      <vt:lpstr>بيان الصيانة</vt:lpstr>
      <vt:lpstr>الرصيد الثابت</vt:lpstr>
      <vt:lpstr>انواع الفلاتر</vt:lpstr>
      <vt:lpstr>اسماء العملاء</vt:lpstr>
      <vt:lpstr>الدخول</vt:lpstr>
      <vt:lpstr>العملاء</vt:lpstr>
      <vt:lpstr>الصيانة</vt:lpstr>
      <vt:lpstr>ايصلات مجمعة</vt:lpstr>
      <vt:lpstr>الفواتير</vt:lpstr>
      <vt:lpstr>ايصلات</vt:lpstr>
      <vt:lpstr>الفواتير!Print_Area</vt:lpstr>
      <vt:lpstr>ايصلات!Print_Area</vt:lpstr>
      <vt:lpstr>اسم_العميل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cp:lastPrinted>2018-09-23T14:26:29Z</cp:lastPrinted>
  <dcterms:created xsi:type="dcterms:W3CDTF">2018-09-18T09:02:25Z</dcterms:created>
  <dcterms:modified xsi:type="dcterms:W3CDTF">2018-09-25T10:42:33Z</dcterms:modified>
</cp:coreProperties>
</file>